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266" documentId="8_{F7CE9746-94C7-49C3-BCB5-C64458293CEE}" xr6:coauthVersionLast="47" xr6:coauthVersionMax="47" xr10:uidLastSave="{FDE3CA27-3A51-47FB-B50E-C94A1D87CDF4}"/>
  <bookViews>
    <workbookView xWindow="-120" yWindow="-120" windowWidth="29040" windowHeight="15720" xr2:uid="{00000000-000D-0000-FFFF-FFFF00000000}"/>
  </bookViews>
  <sheets>
    <sheet name="Meeting Management" sheetId="1" r:id="rId1"/>
  </sheets>
  <definedNames>
    <definedName name="_xlnm._FilterDatabase" localSheetId="0" hidden="1">'Meeting Management'!$A$1:$O$307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3" i="1" l="1"/>
  <c r="H253" i="1"/>
  <c r="I252" i="1"/>
  <c r="H252" i="1"/>
  <c r="I251" i="1"/>
  <c r="H251" i="1"/>
  <c r="I250" i="1"/>
  <c r="H250" i="1"/>
  <c r="I249" i="1"/>
  <c r="H249" i="1"/>
  <c r="I248" i="1"/>
  <c r="H248" i="1"/>
  <c r="L248" i="1" s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L206" i="1" s="1"/>
  <c r="I205" i="1"/>
  <c r="H205" i="1"/>
  <c r="I204" i="1"/>
  <c r="H204" i="1"/>
  <c r="I203" i="1"/>
  <c r="H203" i="1"/>
  <c r="I202" i="1"/>
  <c r="H202" i="1"/>
  <c r="I201" i="1"/>
  <c r="H201" i="1"/>
  <c r="I200" i="1"/>
  <c r="H200" i="1"/>
  <c r="L199" i="1"/>
  <c r="I199" i="1"/>
  <c r="H199" i="1"/>
  <c r="L198" i="1"/>
  <c r="I198" i="1"/>
  <c r="H198" i="1"/>
  <c r="L197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L184" i="1"/>
  <c r="I184" i="1"/>
  <c r="H184" i="1"/>
  <c r="L183" i="1"/>
  <c r="I183" i="1"/>
  <c r="H183" i="1"/>
  <c r="L182" i="1"/>
  <c r="I182" i="1"/>
  <c r="H182" i="1"/>
  <c r="L181" i="1"/>
  <c r="I181" i="1"/>
  <c r="H181" i="1"/>
  <c r="L180" i="1"/>
  <c r="I180" i="1"/>
  <c r="H180" i="1"/>
  <c r="L179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H145" i="1"/>
  <c r="L145" i="1" s="1"/>
  <c r="G145" i="1"/>
  <c r="O145" i="1" s="1"/>
  <c r="H144" i="1"/>
  <c r="L144" i="1" s="1"/>
  <c r="G144" i="1"/>
  <c r="O144" i="1" s="1"/>
  <c r="H143" i="1"/>
  <c r="L143" i="1" s="1"/>
  <c r="G143" i="1"/>
  <c r="M143" i="1" s="1"/>
  <c r="H142" i="1"/>
  <c r="L142" i="1" s="1"/>
  <c r="G142" i="1"/>
  <c r="H141" i="1"/>
  <c r="L141" i="1" s="1"/>
  <c r="G141" i="1"/>
  <c r="O141" i="1" s="1"/>
  <c r="H140" i="1"/>
  <c r="L140" i="1" s="1"/>
  <c r="G140" i="1"/>
  <c r="H139" i="1"/>
  <c r="L139" i="1" s="1"/>
  <c r="G139" i="1"/>
  <c r="O139" i="1" s="1"/>
  <c r="H138" i="1"/>
  <c r="L138" i="1" s="1"/>
  <c r="G138" i="1"/>
  <c r="O138" i="1" s="1"/>
  <c r="H137" i="1"/>
  <c r="L137" i="1" s="1"/>
  <c r="G137" i="1"/>
  <c r="O137" i="1" s="1"/>
  <c r="H136" i="1"/>
  <c r="L136" i="1" s="1"/>
  <c r="G136" i="1"/>
  <c r="O136" i="1" s="1"/>
  <c r="H135" i="1"/>
  <c r="L135" i="1" s="1"/>
  <c r="G135" i="1"/>
  <c r="O135" i="1" s="1"/>
  <c r="H134" i="1"/>
  <c r="L134" i="1" s="1"/>
  <c r="G134" i="1"/>
  <c r="M135" i="1" s="1"/>
  <c r="H133" i="1"/>
  <c r="L133" i="1" s="1"/>
  <c r="G133" i="1"/>
  <c r="O133" i="1" s="1"/>
  <c r="H132" i="1"/>
  <c r="L132" i="1" s="1"/>
  <c r="G132" i="1"/>
  <c r="O132" i="1" s="1"/>
  <c r="H131" i="1"/>
  <c r="L131" i="1" s="1"/>
  <c r="G131" i="1"/>
  <c r="I133" i="1" s="1"/>
  <c r="H130" i="1"/>
  <c r="L130" i="1" s="1"/>
  <c r="G130" i="1"/>
  <c r="O130" i="1" s="1"/>
  <c r="H129" i="1"/>
  <c r="L129" i="1" s="1"/>
  <c r="G129" i="1"/>
  <c r="O129" i="1" s="1"/>
  <c r="H128" i="1"/>
  <c r="L128" i="1" s="1"/>
  <c r="G128" i="1"/>
  <c r="M128" i="1" s="1"/>
  <c r="H127" i="1"/>
  <c r="L127" i="1" s="1"/>
  <c r="G127" i="1"/>
  <c r="O127" i="1" s="1"/>
  <c r="H126" i="1"/>
  <c r="L126" i="1" s="1"/>
  <c r="G126" i="1"/>
  <c r="O126" i="1" s="1"/>
  <c r="H125" i="1"/>
  <c r="L125" i="1" s="1"/>
  <c r="G125" i="1"/>
  <c r="M127" i="1" s="1"/>
  <c r="H124" i="1"/>
  <c r="L124" i="1" s="1"/>
  <c r="G124" i="1"/>
  <c r="O124" i="1" s="1"/>
  <c r="H123" i="1"/>
  <c r="L123" i="1" s="1"/>
  <c r="G123" i="1"/>
  <c r="O123" i="1" s="1"/>
  <c r="H122" i="1"/>
  <c r="L122" i="1" s="1"/>
  <c r="G122" i="1"/>
  <c r="M124" i="1" s="1"/>
  <c r="H121" i="1"/>
  <c r="L121" i="1" s="1"/>
  <c r="G121" i="1"/>
  <c r="O121" i="1" s="1"/>
  <c r="H120" i="1"/>
  <c r="L120" i="1" s="1"/>
  <c r="G120" i="1"/>
  <c r="O120" i="1" s="1"/>
  <c r="H119" i="1"/>
  <c r="L119" i="1" s="1"/>
  <c r="G119" i="1"/>
  <c r="O119" i="1" s="1"/>
  <c r="H118" i="1"/>
  <c r="L118" i="1" s="1"/>
  <c r="G118" i="1"/>
  <c r="O118" i="1" s="1"/>
  <c r="H117" i="1"/>
  <c r="L117" i="1" s="1"/>
  <c r="G117" i="1"/>
  <c r="O117" i="1" s="1"/>
  <c r="H116" i="1"/>
  <c r="L116" i="1" s="1"/>
  <c r="G116" i="1"/>
  <c r="O116" i="1" s="1"/>
  <c r="H115" i="1"/>
  <c r="L115" i="1" s="1"/>
  <c r="G115" i="1"/>
  <c r="O115" i="1" s="1"/>
  <c r="H114" i="1"/>
  <c r="L114" i="1" s="1"/>
  <c r="G114" i="1"/>
  <c r="O114" i="1" s="1"/>
  <c r="H113" i="1"/>
  <c r="L113" i="1" s="1"/>
  <c r="G113" i="1"/>
  <c r="M114" i="1" s="1"/>
  <c r="H112" i="1"/>
  <c r="L112" i="1" s="1"/>
  <c r="G112" i="1"/>
  <c r="O112" i="1" s="1"/>
  <c r="H111" i="1"/>
  <c r="L111" i="1" s="1"/>
  <c r="G111" i="1"/>
  <c r="O111" i="1" s="1"/>
  <c r="H110" i="1"/>
  <c r="L110" i="1" s="1"/>
  <c r="G110" i="1"/>
  <c r="I112" i="1" s="1"/>
  <c r="H109" i="1"/>
  <c r="L109" i="1" s="1"/>
  <c r="G109" i="1"/>
  <c r="O109" i="1" s="1"/>
  <c r="H108" i="1"/>
  <c r="L108" i="1" s="1"/>
  <c r="G108" i="1"/>
  <c r="O108" i="1" s="1"/>
  <c r="H107" i="1"/>
  <c r="L107" i="1" s="1"/>
  <c r="G107" i="1"/>
  <c r="M109" i="1" s="1"/>
  <c r="H106" i="1"/>
  <c r="L106" i="1" s="1"/>
  <c r="G106" i="1"/>
  <c r="O106" i="1" s="1"/>
  <c r="H105" i="1"/>
  <c r="L105" i="1" s="1"/>
  <c r="G105" i="1"/>
  <c r="O105" i="1" s="1"/>
  <c r="H104" i="1"/>
  <c r="L104" i="1" s="1"/>
  <c r="G104" i="1"/>
  <c r="I106" i="1" s="1"/>
  <c r="H103" i="1"/>
  <c r="L103" i="1" s="1"/>
  <c r="G103" i="1"/>
  <c r="H102" i="1"/>
  <c r="L102" i="1" s="1"/>
  <c r="G102" i="1"/>
  <c r="O102" i="1" s="1"/>
  <c r="H101" i="1"/>
  <c r="L101" i="1" s="1"/>
  <c r="G101" i="1"/>
  <c r="M103" i="1" s="1"/>
  <c r="H100" i="1"/>
  <c r="L100" i="1" s="1"/>
  <c r="G100" i="1"/>
  <c r="O100" i="1" s="1"/>
  <c r="H99" i="1"/>
  <c r="L99" i="1" s="1"/>
  <c r="G99" i="1"/>
  <c r="O99" i="1" s="1"/>
  <c r="H98" i="1"/>
  <c r="L98" i="1" s="1"/>
  <c r="G98" i="1"/>
  <c r="I100" i="1" s="1"/>
  <c r="H97" i="1"/>
  <c r="L97" i="1" s="1"/>
  <c r="G97" i="1"/>
  <c r="O97" i="1" s="1"/>
  <c r="H96" i="1"/>
  <c r="L96" i="1" s="1"/>
  <c r="G96" i="1"/>
  <c r="O96" i="1" s="1"/>
  <c r="H95" i="1"/>
  <c r="L95" i="1" s="1"/>
  <c r="G95" i="1"/>
  <c r="M96" i="1" s="1"/>
  <c r="H94" i="1"/>
  <c r="L94" i="1" s="1"/>
  <c r="G94" i="1"/>
  <c r="O94" i="1" s="1"/>
  <c r="H93" i="1"/>
  <c r="L93" i="1" s="1"/>
  <c r="G93" i="1"/>
  <c r="O93" i="1" s="1"/>
  <c r="H92" i="1"/>
  <c r="L92" i="1" s="1"/>
  <c r="G92" i="1"/>
  <c r="I93" i="1" s="1"/>
  <c r="H91" i="1"/>
  <c r="G91" i="1"/>
  <c r="O91" i="1" s="1"/>
  <c r="H90" i="1"/>
  <c r="G90" i="1"/>
  <c r="O90" i="1" s="1"/>
  <c r="H89" i="1"/>
  <c r="G89" i="1"/>
  <c r="O89" i="1" s="1"/>
  <c r="H88" i="1"/>
  <c r="G88" i="1"/>
  <c r="O88" i="1" s="1"/>
  <c r="H87" i="1"/>
  <c r="G87" i="1"/>
  <c r="O87" i="1" s="1"/>
  <c r="H86" i="1"/>
  <c r="G86" i="1"/>
  <c r="O86" i="1" s="1"/>
  <c r="H85" i="1"/>
  <c r="G85" i="1"/>
  <c r="O85" i="1" s="1"/>
  <c r="H84" i="1"/>
  <c r="G84" i="1"/>
  <c r="O84" i="1" s="1"/>
  <c r="H83" i="1"/>
  <c r="G83" i="1"/>
  <c r="I85" i="1" s="1"/>
  <c r="H70" i="1"/>
  <c r="G70" i="1"/>
  <c r="O70" i="1" s="1"/>
  <c r="H69" i="1"/>
  <c r="G69" i="1"/>
  <c r="O69" i="1" s="1"/>
  <c r="H68" i="1"/>
  <c r="G68" i="1"/>
  <c r="M69" i="1" s="1"/>
  <c r="H67" i="1"/>
  <c r="G67" i="1"/>
  <c r="O67" i="1" s="1"/>
  <c r="H66" i="1"/>
  <c r="G66" i="1"/>
  <c r="O66" i="1" s="1"/>
  <c r="H65" i="1"/>
  <c r="G65" i="1"/>
  <c r="M65" i="1" s="1"/>
  <c r="H64" i="1"/>
  <c r="G64" i="1"/>
  <c r="O64" i="1" s="1"/>
  <c r="H63" i="1"/>
  <c r="G63" i="1"/>
  <c r="O63" i="1" s="1"/>
  <c r="H62" i="1"/>
  <c r="G62" i="1"/>
  <c r="O62" i="1" s="1"/>
  <c r="H61" i="1"/>
  <c r="G61" i="1"/>
  <c r="O61" i="1" s="1"/>
  <c r="H60" i="1"/>
  <c r="G60" i="1"/>
  <c r="O60" i="1" s="1"/>
  <c r="H59" i="1"/>
  <c r="G59" i="1"/>
  <c r="I59" i="1" s="1"/>
  <c r="H58" i="1"/>
  <c r="G58" i="1"/>
  <c r="O58" i="1" s="1"/>
  <c r="H57" i="1"/>
  <c r="G57" i="1"/>
  <c r="O57" i="1" s="1"/>
  <c r="H56" i="1"/>
  <c r="G56" i="1"/>
  <c r="I58" i="1" s="1"/>
  <c r="H55" i="1"/>
  <c r="G55" i="1"/>
  <c r="O55" i="1" s="1"/>
  <c r="H54" i="1"/>
  <c r="G54" i="1"/>
  <c r="O54" i="1" s="1"/>
  <c r="H53" i="1"/>
  <c r="G53" i="1"/>
  <c r="M55" i="1" s="1"/>
  <c r="H52" i="1"/>
  <c r="G52" i="1"/>
  <c r="O52" i="1" s="1"/>
  <c r="H51" i="1"/>
  <c r="G51" i="1"/>
  <c r="O51" i="1" s="1"/>
  <c r="H50" i="1"/>
  <c r="G50" i="1"/>
  <c r="O50" i="1" s="1"/>
  <c r="H49" i="1"/>
  <c r="G49" i="1"/>
  <c r="O49" i="1" s="1"/>
  <c r="H48" i="1"/>
  <c r="G48" i="1"/>
  <c r="O48" i="1" s="1"/>
  <c r="H47" i="1"/>
  <c r="G47" i="1"/>
  <c r="M47" i="1" s="1"/>
  <c r="H46" i="1"/>
  <c r="G46" i="1"/>
  <c r="O46" i="1" s="1"/>
  <c r="H45" i="1"/>
  <c r="G45" i="1"/>
  <c r="O45" i="1" s="1"/>
  <c r="H44" i="1"/>
  <c r="G44" i="1"/>
  <c r="I45" i="1" s="1"/>
  <c r="H43" i="1"/>
  <c r="G43" i="1"/>
  <c r="O43" i="1" s="1"/>
  <c r="H42" i="1"/>
  <c r="G42" i="1"/>
  <c r="O42" i="1" s="1"/>
  <c r="H41" i="1"/>
  <c r="G41" i="1"/>
  <c r="M43" i="1" s="1"/>
  <c r="M40" i="1"/>
  <c r="M39" i="1"/>
  <c r="M38" i="1"/>
  <c r="H28" i="1"/>
  <c r="G28" i="1"/>
  <c r="O28" i="1" s="1"/>
  <c r="H27" i="1"/>
  <c r="G27" i="1"/>
  <c r="O27" i="1" s="1"/>
  <c r="H26" i="1"/>
  <c r="G26" i="1"/>
  <c r="I28" i="1" s="1"/>
  <c r="H25" i="1"/>
  <c r="G25" i="1"/>
  <c r="O25" i="1" s="1"/>
  <c r="H24" i="1"/>
  <c r="G24" i="1"/>
  <c r="O24" i="1" s="1"/>
  <c r="H23" i="1"/>
  <c r="G23" i="1"/>
  <c r="M24" i="1" s="1"/>
  <c r="H22" i="1"/>
  <c r="G22" i="1"/>
  <c r="O22" i="1" s="1"/>
  <c r="H21" i="1"/>
  <c r="G21" i="1"/>
  <c r="O21" i="1" s="1"/>
  <c r="H20" i="1"/>
  <c r="G20" i="1"/>
  <c r="M21" i="1" s="1"/>
  <c r="H19" i="1"/>
  <c r="G19" i="1"/>
  <c r="O19" i="1" s="1"/>
  <c r="H18" i="1"/>
  <c r="G18" i="1"/>
  <c r="O18" i="1" s="1"/>
  <c r="H17" i="1"/>
  <c r="G17" i="1"/>
  <c r="M18" i="1" s="1"/>
  <c r="H16" i="1"/>
  <c r="G16" i="1"/>
  <c r="O16" i="1" s="1"/>
  <c r="H15" i="1"/>
  <c r="G15" i="1"/>
  <c r="O15" i="1" s="1"/>
  <c r="H14" i="1"/>
  <c r="G14" i="1"/>
  <c r="I14" i="1" s="1"/>
  <c r="H13" i="1"/>
  <c r="G13" i="1"/>
  <c r="O13" i="1" s="1"/>
  <c r="H12" i="1"/>
  <c r="G12" i="1"/>
  <c r="O12" i="1" s="1"/>
  <c r="H11" i="1"/>
  <c r="G11" i="1"/>
  <c r="M12" i="1" s="1"/>
  <c r="H10" i="1"/>
  <c r="G10" i="1"/>
  <c r="O10" i="1" s="1"/>
  <c r="H9" i="1"/>
  <c r="G9" i="1"/>
  <c r="O9" i="1" s="1"/>
  <c r="H8" i="1"/>
  <c r="G8" i="1"/>
  <c r="M10" i="1" s="1"/>
  <c r="H7" i="1"/>
  <c r="G7" i="1"/>
  <c r="O7" i="1" s="1"/>
  <c r="H6" i="1"/>
  <c r="G6" i="1"/>
  <c r="O6" i="1" s="1"/>
  <c r="H5" i="1"/>
  <c r="G5" i="1"/>
  <c r="O5" i="1" s="1"/>
  <c r="H4" i="1"/>
  <c r="G4" i="1"/>
  <c r="O4" i="1" s="1"/>
  <c r="H3" i="1"/>
  <c r="G3" i="1"/>
  <c r="O3" i="1" s="1"/>
  <c r="H2" i="1"/>
  <c r="G2" i="1"/>
  <c r="M2" i="1" s="1"/>
  <c r="L217" i="1" l="1"/>
  <c r="I67" i="1"/>
  <c r="L250" i="1"/>
  <c r="L150" i="1"/>
  <c r="L162" i="1"/>
  <c r="L169" i="1"/>
  <c r="L174" i="1"/>
  <c r="L190" i="1"/>
  <c r="I127" i="1"/>
  <c r="L202" i="1"/>
  <c r="L244" i="1"/>
  <c r="L249" i="1"/>
  <c r="I63" i="1"/>
  <c r="M63" i="1"/>
  <c r="I135" i="1"/>
  <c r="M145" i="1"/>
  <c r="L234" i="1"/>
  <c r="M131" i="1"/>
  <c r="M99" i="1"/>
  <c r="I132" i="1"/>
  <c r="I4" i="1"/>
  <c r="M106" i="1"/>
  <c r="M4" i="1"/>
  <c r="M132" i="1"/>
  <c r="M66" i="1"/>
  <c r="L154" i="1"/>
  <c r="L160" i="1"/>
  <c r="I16" i="1"/>
  <c r="M91" i="1"/>
  <c r="I96" i="1"/>
  <c r="I65" i="1"/>
  <c r="M16" i="1"/>
  <c r="I118" i="1"/>
  <c r="I97" i="1"/>
  <c r="O65" i="1"/>
  <c r="I7" i="1"/>
  <c r="I51" i="1"/>
  <c r="M62" i="1"/>
  <c r="I88" i="1"/>
  <c r="M134" i="1"/>
  <c r="L201" i="1"/>
  <c r="M7" i="1"/>
  <c r="M51" i="1"/>
  <c r="I66" i="1"/>
  <c r="M88" i="1"/>
  <c r="I145" i="1"/>
  <c r="O47" i="1"/>
  <c r="L149" i="1"/>
  <c r="I48" i="1"/>
  <c r="I114" i="1"/>
  <c r="M48" i="1"/>
  <c r="I98" i="1"/>
  <c r="M129" i="1"/>
  <c r="I3" i="1"/>
  <c r="I6" i="1"/>
  <c r="M9" i="1"/>
  <c r="I13" i="1"/>
  <c r="M22" i="1"/>
  <c r="M57" i="1"/>
  <c r="M98" i="1"/>
  <c r="M137" i="1"/>
  <c r="L151" i="1"/>
  <c r="L216" i="1"/>
  <c r="O113" i="1"/>
  <c r="O2" i="1"/>
  <c r="M60" i="1"/>
  <c r="M3" i="1"/>
  <c r="M85" i="1"/>
  <c r="O98" i="1"/>
  <c r="M111" i="1"/>
  <c r="L200" i="1"/>
  <c r="I61" i="1"/>
  <c r="L176" i="1"/>
  <c r="L192" i="1"/>
  <c r="I9" i="1"/>
  <c r="I22" i="1"/>
  <c r="I57" i="1"/>
  <c r="I10" i="1"/>
  <c r="I54" i="1"/>
  <c r="I69" i="1"/>
  <c r="I138" i="1"/>
  <c r="M5" i="1"/>
  <c r="I60" i="1"/>
  <c r="L215" i="1"/>
  <c r="M6" i="1"/>
  <c r="M13" i="1"/>
  <c r="I115" i="1"/>
  <c r="I19" i="1"/>
  <c r="M50" i="1"/>
  <c r="M54" i="1"/>
  <c r="M58" i="1"/>
  <c r="I99" i="1"/>
  <c r="O134" i="1"/>
  <c r="M138" i="1"/>
  <c r="M19" i="1"/>
  <c r="I27" i="1"/>
  <c r="O17" i="1"/>
  <c r="M20" i="1"/>
  <c r="M27" i="1"/>
  <c r="M61" i="1"/>
  <c r="I64" i="1"/>
  <c r="M110" i="1"/>
  <c r="M116" i="1"/>
  <c r="M119" i="1"/>
  <c r="I130" i="1"/>
  <c r="I136" i="1"/>
  <c r="I139" i="1"/>
  <c r="I143" i="1"/>
  <c r="L178" i="1"/>
  <c r="L191" i="1"/>
  <c r="L207" i="1"/>
  <c r="M17" i="1"/>
  <c r="M112" i="1"/>
  <c r="O20" i="1"/>
  <c r="I55" i="1"/>
  <c r="M64" i="1"/>
  <c r="I87" i="1"/>
  <c r="I90" i="1"/>
  <c r="M93" i="1"/>
  <c r="O110" i="1"/>
  <c r="I124" i="1"/>
  <c r="M133" i="1"/>
  <c r="M139" i="1"/>
  <c r="L168" i="1"/>
  <c r="O92" i="1"/>
  <c r="I110" i="1"/>
  <c r="M15" i="1"/>
  <c r="I49" i="1"/>
  <c r="I52" i="1"/>
  <c r="M67" i="1"/>
  <c r="M87" i="1"/>
  <c r="M90" i="1"/>
  <c r="L158" i="1"/>
  <c r="L163" i="1"/>
  <c r="L235" i="1"/>
  <c r="O44" i="1"/>
  <c r="I17" i="1"/>
  <c r="M41" i="1"/>
  <c r="I20" i="1"/>
  <c r="I15" i="1"/>
  <c r="I12" i="1"/>
  <c r="I24" i="1"/>
  <c r="I46" i="1"/>
  <c r="I18" i="1"/>
  <c r="M46" i="1"/>
  <c r="M49" i="1"/>
  <c r="M52" i="1"/>
  <c r="I62" i="1"/>
  <c r="I84" i="1"/>
  <c r="I117" i="1"/>
  <c r="I131" i="1"/>
  <c r="I137" i="1"/>
  <c r="L166" i="1"/>
  <c r="L208" i="1"/>
  <c r="L243" i="1"/>
  <c r="L233" i="1"/>
  <c r="O41" i="1"/>
  <c r="M84" i="1"/>
  <c r="I94" i="1"/>
  <c r="I111" i="1"/>
  <c r="M117" i="1"/>
  <c r="L175" i="1"/>
  <c r="M45" i="1"/>
  <c r="I21" i="1"/>
  <c r="M28" i="1"/>
  <c r="I43" i="1"/>
  <c r="I91" i="1"/>
  <c r="M100" i="1"/>
  <c r="O131" i="1"/>
  <c r="L159" i="1"/>
  <c r="L186" i="1"/>
  <c r="L185" i="1"/>
  <c r="L237" i="1"/>
  <c r="L236" i="1"/>
  <c r="L164" i="1"/>
  <c r="L172" i="1"/>
  <c r="L171" i="1"/>
  <c r="M142" i="1"/>
  <c r="I140" i="1"/>
  <c r="M141" i="1"/>
  <c r="I141" i="1"/>
  <c r="L170" i="1"/>
  <c r="I105" i="1"/>
  <c r="M105" i="1"/>
  <c r="O104" i="1"/>
  <c r="M107" i="1"/>
  <c r="M108" i="1"/>
  <c r="I108" i="1"/>
  <c r="O107" i="1"/>
  <c r="I107" i="1"/>
  <c r="L157" i="1"/>
  <c r="L156" i="1"/>
  <c r="L165" i="1"/>
  <c r="M140" i="1"/>
  <c r="L187" i="1"/>
  <c r="L204" i="1"/>
  <c r="L205" i="1"/>
  <c r="L238" i="1"/>
  <c r="M102" i="1"/>
  <c r="I103" i="1"/>
  <c r="I102" i="1"/>
  <c r="I104" i="1"/>
  <c r="M123" i="1"/>
  <c r="I123" i="1"/>
  <c r="I126" i="1"/>
  <c r="M126" i="1"/>
  <c r="O125" i="1"/>
  <c r="M125" i="1"/>
  <c r="O140" i="1"/>
  <c r="L155" i="1"/>
  <c r="L209" i="1"/>
  <c r="L211" i="1"/>
  <c r="L210" i="1"/>
  <c r="L239" i="1"/>
  <c r="L241" i="1"/>
  <c r="L247" i="1"/>
  <c r="L246" i="1"/>
  <c r="L193" i="1"/>
  <c r="L203" i="1"/>
  <c r="L253" i="1"/>
  <c r="L252" i="1"/>
  <c r="L251" i="1"/>
  <c r="I101" i="1"/>
  <c r="M104" i="1"/>
  <c r="I122" i="1"/>
  <c r="I125" i="1"/>
  <c r="L188" i="1"/>
  <c r="L195" i="1"/>
  <c r="L196" i="1"/>
  <c r="L245" i="1"/>
  <c r="M101" i="1"/>
  <c r="M121" i="1"/>
  <c r="I119" i="1"/>
  <c r="I121" i="1"/>
  <c r="M120" i="1"/>
  <c r="I120" i="1"/>
  <c r="M122" i="1"/>
  <c r="L173" i="1"/>
  <c r="L194" i="1"/>
  <c r="L240" i="1"/>
  <c r="O101" i="1"/>
  <c r="I109" i="1"/>
  <c r="O122" i="1"/>
  <c r="I142" i="1"/>
  <c r="L148" i="1"/>
  <c r="L147" i="1"/>
  <c r="L146" i="1"/>
  <c r="L189" i="1"/>
  <c r="M144" i="1"/>
  <c r="I144" i="1"/>
  <c r="O143" i="1"/>
  <c r="M130" i="1"/>
  <c r="M25" i="1"/>
  <c r="I25" i="1"/>
  <c r="M70" i="1"/>
  <c r="I70" i="1"/>
  <c r="M94" i="1"/>
  <c r="M115" i="1"/>
  <c r="I128" i="1"/>
  <c r="L153" i="1"/>
  <c r="L161" i="1"/>
  <c r="M11" i="1"/>
  <c r="I11" i="1"/>
  <c r="I26" i="1"/>
  <c r="M56" i="1"/>
  <c r="I56" i="1"/>
  <c r="I83" i="1"/>
  <c r="I86" i="1"/>
  <c r="O128" i="1"/>
  <c r="L167" i="1"/>
  <c r="O8" i="1"/>
  <c r="M8" i="1"/>
  <c r="M14" i="1"/>
  <c r="I23" i="1"/>
  <c r="M26" i="1"/>
  <c r="M42" i="1"/>
  <c r="I42" i="1"/>
  <c r="O53" i="1"/>
  <c r="M53" i="1"/>
  <c r="M59" i="1"/>
  <c r="I68" i="1"/>
  <c r="M83" i="1"/>
  <c r="M86" i="1"/>
  <c r="I89" i="1"/>
  <c r="I92" i="1"/>
  <c r="O95" i="1"/>
  <c r="M95" i="1"/>
  <c r="M97" i="1"/>
  <c r="I113" i="1"/>
  <c r="M136" i="1"/>
  <c r="L152" i="1"/>
  <c r="L242" i="1"/>
  <c r="I2" i="1"/>
  <c r="O11" i="1"/>
  <c r="O14" i="1"/>
  <c r="M23" i="1"/>
  <c r="O26" i="1"/>
  <c r="I44" i="1"/>
  <c r="I47" i="1"/>
  <c r="O56" i="1"/>
  <c r="O59" i="1"/>
  <c r="M68" i="1"/>
  <c r="O83" i="1"/>
  <c r="M89" i="1"/>
  <c r="M118" i="1"/>
  <c r="L177" i="1"/>
  <c r="I5" i="1"/>
  <c r="I8" i="1"/>
  <c r="O23" i="1"/>
  <c r="I41" i="1"/>
  <c r="M44" i="1"/>
  <c r="I50" i="1"/>
  <c r="I53" i="1"/>
  <c r="O68" i="1"/>
  <c r="M92" i="1"/>
  <c r="I95" i="1"/>
  <c r="M113" i="1"/>
  <c r="I116" i="1"/>
  <c r="I129" i="1"/>
  <c r="I134" i="1"/>
</calcChain>
</file>

<file path=xl/sharedStrings.xml><?xml version="1.0" encoding="utf-8"?>
<sst xmlns="http://schemas.openxmlformats.org/spreadsheetml/2006/main" count="1914" uniqueCount="111">
  <si>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</si>
  <si>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</si>
  <si>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</si>
  <si>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</si>
  <si>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</si>
  <si>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</si>
  <si>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</si>
  <si>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</si>
  <si>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</si>
  <si>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</si>
  <si>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</si>
  <si>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</si>
  <si>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</si>
  <si>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</si>
  <si>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</si>
  <si>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Goal Met</t>
  </si>
  <si>
    <t>Meeting Management</t>
  </si>
  <si>
    <t>Goal Not Met</t>
  </si>
  <si>
    <t>Y</t>
  </si>
  <si>
    <t>Will Not Meet Goal</t>
  </si>
  <si>
    <t>Pending</t>
  </si>
  <si>
    <t>Overdue</t>
  </si>
  <si>
    <t>Biosimilar Initial Advisory Meeting Requests</t>
  </si>
  <si>
    <t>BPD Type 1 Meeting Requests</t>
  </si>
  <si>
    <t>BPD Type 2 Meeting Requests</t>
  </si>
  <si>
    <t>BPD Type 3 Meeting Requests</t>
  </si>
  <si>
    <t>BPD Type 4 Meeting Requests</t>
  </si>
  <si>
    <t>Biosimilar Initial Advisory Meetings Scheduled</t>
  </si>
  <si>
    <t>BPD Type 1 Meetings Scheduled</t>
  </si>
  <si>
    <t>BPD Type 2 Meetings Scheduled</t>
  </si>
  <si>
    <t>BPD Type 3 Meetings Scheduled</t>
  </si>
  <si>
    <t>BPD Type 4 Meetings Scheduled</t>
  </si>
  <si>
    <t>Meeting Minutes for All Meeting Types</t>
  </si>
  <si>
    <t>21 Days</t>
  </si>
  <si>
    <t>14 Days</t>
  </si>
  <si>
    <t>90 Days</t>
  </si>
  <si>
    <t>30 Days</t>
  </si>
  <si>
    <t>75 Days</t>
  </si>
  <si>
    <t>120 Days</t>
  </si>
  <si>
    <t>60 Days</t>
  </si>
  <si>
    <t>5 Days</t>
  </si>
  <si>
    <t>Highest Possible Final Performance</t>
  </si>
  <si>
    <t>Biosimilar Initial Advisory Written Response</t>
  </si>
  <si>
    <t>BPD Type 2 Written Response</t>
  </si>
  <si>
    <t>Preliminary Response for BPD Type 2 Meetings</t>
  </si>
  <si>
    <t>Preliminary Response for BPD Type 3 Meetings</t>
  </si>
  <si>
    <t>BPD Type 2a Written Response**</t>
  </si>
  <si>
    <t>BPD Type 2b Meeting Requests**</t>
  </si>
  <si>
    <t>BPD Type 2b Meetings Scheduled**</t>
  </si>
  <si>
    <t>BPD Type 2b Written Response**</t>
  </si>
  <si>
    <t>BPD Type 2a Meeting Requests**</t>
  </si>
  <si>
    <t>BPD Type 2a Meetings Scheduled**</t>
  </si>
  <si>
    <t>Actions On Time/Completed</t>
  </si>
  <si>
    <t>8 of 8</t>
  </si>
  <si>
    <t>4 of 4</t>
  </si>
  <si>
    <t>2 of 2</t>
  </si>
  <si>
    <t>3 of 3</t>
  </si>
  <si>
    <t>3 of 4</t>
  </si>
  <si>
    <t>12 of 14</t>
  </si>
  <si>
    <t>10 of 14</t>
  </si>
  <si>
    <t>13 of 13</t>
  </si>
  <si>
    <t>21 days</t>
  </si>
  <si>
    <t>75 days</t>
  </si>
  <si>
    <t>14 days</t>
  </si>
  <si>
    <t>30 days</t>
  </si>
  <si>
    <t>60 days</t>
  </si>
  <si>
    <t>90 days</t>
  </si>
  <si>
    <t>120 days</t>
  </si>
  <si>
    <t>5 days</t>
  </si>
  <si>
    <t>18 of 18</t>
  </si>
  <si>
    <t>9 of 10</t>
  </si>
  <si>
    <t>10 of 10</t>
  </si>
  <si>
    <t>7 of 9</t>
  </si>
  <si>
    <t>43 of 45</t>
  </si>
  <si>
    <t>13 of 16</t>
  </si>
  <si>
    <t>27 of 29</t>
  </si>
  <si>
    <t>73 of 74</t>
  </si>
  <si>
    <t>53 of 59</t>
  </si>
  <si>
    <t>14 of 14</t>
  </si>
  <si>
    <t>0 of 0</t>
  </si>
  <si>
    <t>14 of 16</t>
  </si>
  <si>
    <t>67 of 72</t>
  </si>
  <si>
    <t>55 of 58</t>
  </si>
  <si>
    <t>21 of 21</t>
  </si>
  <si>
    <t>Preliminary Response for BPD Type 2b Meetings</t>
  </si>
  <si>
    <t>Will Meet Goal</t>
  </si>
  <si>
    <t>7 of 7</t>
  </si>
  <si>
    <t>Currently Meeting, Pending</t>
  </si>
  <si>
    <t>2 of 4</t>
  </si>
  <si>
    <t>3 of 6</t>
  </si>
  <si>
    <t>12 of 12</t>
  </si>
  <si>
    <t>Currently Not Meeting, Pending</t>
  </si>
  <si>
    <t>4 of 9</t>
  </si>
  <si>
    <t>11 of 12</t>
  </si>
  <si>
    <t>8 of 9</t>
  </si>
  <si>
    <t/>
  </si>
  <si>
    <t>0 of 3</t>
  </si>
  <si>
    <t>N/A</t>
  </si>
  <si>
    <t>0 of 18</t>
  </si>
  <si>
    <t>Preliminary Response for BPD Type 2b Meetings**</t>
  </si>
  <si>
    <t>1 of 8</t>
  </si>
  <si>
    <t>29 of 29</t>
  </si>
  <si>
    <t>22 of 22</t>
  </si>
  <si>
    <t>9 of 9</t>
  </si>
  <si>
    <t>54 of 54</t>
  </si>
  <si>
    <t>27 of 27</t>
  </si>
  <si>
    <t>82 of 82</t>
  </si>
  <si>
    <t>58 of 58</t>
  </si>
  <si>
    <t>71 of 79</t>
  </si>
  <si>
    <t>57 of 58</t>
  </si>
  <si>
    <t>25 of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</si>
</sst>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14" fontId="16" fillId="0" borderId="0" xfId="0" applyNumberFormat="1" applyFont="1" applyAlignment="1">
      <alignment horizontal="center"/>
    </xf>
    <xf numFmtId="9" fontId="0" fillId="0" borderId="0" xfId="42" applyFont="1" applyFill="1" applyAlignment="1" applyProtection="1">
      <alignment wrapText="1"/>
    </xf>
    <xf numFmtId="9" fontId="0" fillId="0" borderId="0" xfId="42" applyFont="1" applyFill="1" applyProtection="1"/>
    <xf numFmtId="9" fontId="0" fillId="0" borderId="0" xfId="42" applyFont="1" applyFill="1"/>
    <xf numFmtId="0" fontId="0" fillId="0" borderId="0" xfId="0" applyFill="1"/>
    <xf numFmtId="1" fontId="18" fillId="0" borderId="0" xfId="0" applyNumberFormat="1" applyFont="1" applyFill="1" applyProtection="1">
      <protection locked="0"/>
    </xf>
    <xf numFmtId="0" fontId="19" fillId="0" borderId="0" xfId="0" applyFont="1" applyFill="1"/>
    <xf numFmtId="14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7"/>
  <sheetViews>
    <sheetView tabSelected="1" zoomScaleNormal="100" workbookViewId="0">
      <selection activeCell="L313" sqref="L313"/>
    </sheetView>
  </sheetViews>
  <sheetFormatPr defaultRowHeight="15" x14ac:dyDescent="0.25"/>
  <cols>
    <col min="1" max="1" width="14.42578125" customWidth="1"/>
    <col min="2" max="2" width="25" customWidth="1"/>
    <col min="3" max="3" width="46.28515625" bestFit="1" customWidth="1"/>
    <col min="4" max="4" width="15.5703125" customWidth="1"/>
    <col min="5" max="5" width="17" bestFit="1" customWidth="1"/>
    <col min="6" max="6" width="13.5703125" bestFit="1" customWidth="1"/>
    <col min="7" max="7" width="10" bestFit="1" customWidth="1"/>
    <col min="8" max="8" width="16.7109375" style="4" customWidth="1"/>
    <col min="9" max="9" width="34.140625" style="4" customWidth="1"/>
    <col min="10" max="10" width="17.28515625" style="4" bestFit="1" customWidth="1"/>
    <col min="11" max="11" width="11.28515625" bestFit="1" customWidth="1"/>
    <col min="12" max="12" width="26" bestFit="1" customWidth="1"/>
    <col min="13" max="13" width="28.7109375" customWidth="1"/>
    <col min="14" max="14" width="15.28515625" style="1" bestFit="1" customWidth="1"/>
    <col min="15" max="15" width="15.140625" style="4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41</v>
      </c>
      <c r="J1" s="3" t="s">
        <v>8</v>
      </c>
      <c r="K1" s="2" t="s">
        <v>9</v>
      </c>
      <c r="L1" s="2" t="s">
        <v>10</v>
      </c>
      <c r="M1" s="2" t="s">
        <v>52</v>
      </c>
      <c r="N1" s="5" t="s">
        <v>11</v>
      </c>
      <c r="O1" s="3" t="s">
        <v>12</v>
      </c>
    </row>
    <row r="2" spans="1:15" x14ac:dyDescent="0.25">
      <c r="A2">
        <v>2021</v>
      </c>
      <c r="B2" t="s">
        <v>16</v>
      </c>
      <c r="C2" t="s">
        <v>22</v>
      </c>
      <c r="D2" t="s">
        <v>13</v>
      </c>
      <c r="E2">
        <v>5</v>
      </c>
      <c r="F2" t="s">
        <v>33</v>
      </c>
      <c r="G2">
        <f>SUM(E2:E4)</f>
        <v>6</v>
      </c>
      <c r="H2" s="4">
        <f>IFERROR(E2/(E2+E4),0)</f>
        <v>0.83333333333333337</v>
      </c>
      <c r="I2" s="4">
        <f>IFERROR((E2+E3)/G2,0)</f>
        <v>0.83333333333333337</v>
      </c>
      <c r="J2" s="4">
        <v>0.9</v>
      </c>
      <c r="K2" t="s">
        <v>14</v>
      </c>
      <c r="L2" t="s">
        <v>17</v>
      </c>
      <c r="M2" t="str">
        <f>IF(K2="Y",(E2+E4) &amp; " of " &amp; G2,E2 &amp; " of " &amp; G2)</f>
        <v>5 of 6</v>
      </c>
      <c r="N2" s="1">
        <v>44469</v>
      </c>
      <c r="O2" s="4">
        <f t="shared" ref="O2:O28" si="0">IFERROR(E2/G2,0)</f>
        <v>0.83333333333333337</v>
      </c>
    </row>
    <row r="3" spans="1:15" x14ac:dyDescent="0.25">
      <c r="A3">
        <v>2021</v>
      </c>
      <c r="B3" t="s">
        <v>16</v>
      </c>
      <c r="C3" t="s">
        <v>22</v>
      </c>
      <c r="D3" t="s">
        <v>20</v>
      </c>
      <c r="E3">
        <v>0</v>
      </c>
      <c r="F3" t="s">
        <v>33</v>
      </c>
      <c r="G3">
        <f>SUM(E2:E4)</f>
        <v>6</v>
      </c>
      <c r="H3" s="4">
        <f>IFERROR(E2/(E2+E4),0)</f>
        <v>0.83333333333333337</v>
      </c>
      <c r="I3" s="4">
        <f>IFERROR((E2+E3)/G2,0)</f>
        <v>0.83333333333333337</v>
      </c>
      <c r="J3" s="4">
        <v>0.9</v>
      </c>
      <c r="K3" t="s">
        <v>14</v>
      </c>
      <c r="L3" t="s">
        <v>17</v>
      </c>
      <c r="M3" t="str">
        <f>IF(K2="Y",(E2+E4) &amp; " of " &amp; G2,E2 &amp; " of " &amp; G2)</f>
        <v>5 of 6</v>
      </c>
      <c r="N3" s="1">
        <v>44469</v>
      </c>
      <c r="O3" s="4">
        <f t="shared" si="0"/>
        <v>0</v>
      </c>
    </row>
    <row r="4" spans="1:15" x14ac:dyDescent="0.25">
      <c r="A4">
        <v>2021</v>
      </c>
      <c r="B4" t="s">
        <v>16</v>
      </c>
      <c r="C4" t="s">
        <v>22</v>
      </c>
      <c r="D4" t="s">
        <v>21</v>
      </c>
      <c r="E4">
        <v>1</v>
      </c>
      <c r="F4" t="s">
        <v>33</v>
      </c>
      <c r="G4">
        <f>SUM(E2:E4)</f>
        <v>6</v>
      </c>
      <c r="H4" s="4">
        <f>IFERROR(E2/(E2+E4),0)</f>
        <v>0.83333333333333337</v>
      </c>
      <c r="I4" s="4">
        <f>IFERROR((E2+E3)/G2,0)</f>
        <v>0.83333333333333337</v>
      </c>
      <c r="J4" s="4">
        <v>0.9</v>
      </c>
      <c r="K4" t="s">
        <v>14</v>
      </c>
      <c r="L4" t="s">
        <v>17</v>
      </c>
      <c r="M4" t="str">
        <f>IF(K2="Y",(E2+E4) &amp; " of " &amp; G2,E2 &amp; " of " &amp; G2)</f>
        <v>5 of 6</v>
      </c>
      <c r="N4" s="1">
        <v>44469</v>
      </c>
      <c r="O4" s="4">
        <f t="shared" si="0"/>
        <v>0.16666666666666666</v>
      </c>
    </row>
    <row r="5" spans="1:15" x14ac:dyDescent="0.25">
      <c r="A5">
        <v>2021</v>
      </c>
      <c r="B5" t="s">
        <v>16</v>
      </c>
      <c r="C5" t="s">
        <v>24</v>
      </c>
      <c r="D5" t="s">
        <v>13</v>
      </c>
      <c r="E5">
        <v>75</v>
      </c>
      <c r="F5" t="s">
        <v>33</v>
      </c>
      <c r="G5">
        <f>SUM(E5:E7)</f>
        <v>90</v>
      </c>
      <c r="H5" s="4">
        <f>IFERROR(E5/(E5+E7),0)</f>
        <v>0.83333333333333337</v>
      </c>
      <c r="I5" s="4">
        <f>IFERROR((E5+E6)/G5,0)</f>
        <v>0.83333333333333337</v>
      </c>
      <c r="J5" s="4">
        <v>0.9</v>
      </c>
      <c r="K5" t="s">
        <v>14</v>
      </c>
      <c r="L5" t="s">
        <v>17</v>
      </c>
      <c r="M5" t="str">
        <f>IF(K5="Y",(E5+E7) &amp; " of " &amp; G5,E5 &amp; " of " &amp; G5)</f>
        <v>75 of 90</v>
      </c>
      <c r="N5" s="1">
        <v>44469</v>
      </c>
      <c r="O5" s="4">
        <f t="shared" si="0"/>
        <v>0.83333333333333337</v>
      </c>
    </row>
    <row r="6" spans="1:15" x14ac:dyDescent="0.25">
      <c r="A6">
        <v>2021</v>
      </c>
      <c r="B6" t="s">
        <v>16</v>
      </c>
      <c r="C6" t="s">
        <v>24</v>
      </c>
      <c r="D6" t="s">
        <v>20</v>
      </c>
      <c r="E6">
        <v>0</v>
      </c>
      <c r="F6" t="s">
        <v>33</v>
      </c>
      <c r="G6">
        <f>SUM(E5:E7)</f>
        <v>90</v>
      </c>
      <c r="H6" s="4">
        <f>IFERROR(E5/(E5+E7),0)</f>
        <v>0.83333333333333337</v>
      </c>
      <c r="I6" s="4">
        <f>IFERROR((E5+E6)/G5,0)</f>
        <v>0.83333333333333337</v>
      </c>
      <c r="J6" s="4">
        <v>0.9</v>
      </c>
      <c r="K6" t="s">
        <v>14</v>
      </c>
      <c r="L6" t="s">
        <v>17</v>
      </c>
      <c r="M6" t="str">
        <f>IF(K5="Y",(E5+E7) &amp; " of " &amp; G5,E5 &amp; " of " &amp; G5)</f>
        <v>75 of 90</v>
      </c>
      <c r="N6" s="1">
        <v>44469</v>
      </c>
      <c r="O6" s="4">
        <f t="shared" si="0"/>
        <v>0</v>
      </c>
    </row>
    <row r="7" spans="1:15" x14ac:dyDescent="0.25">
      <c r="A7">
        <v>2021</v>
      </c>
      <c r="B7" t="s">
        <v>16</v>
      </c>
      <c r="C7" t="s">
        <v>24</v>
      </c>
      <c r="D7" t="s">
        <v>21</v>
      </c>
      <c r="E7">
        <v>15</v>
      </c>
      <c r="F7" t="s">
        <v>33</v>
      </c>
      <c r="G7">
        <f>SUM(E5:E7)</f>
        <v>90</v>
      </c>
      <c r="H7" s="4">
        <f>IFERROR(E5/(E5+E7),0)</f>
        <v>0.83333333333333337</v>
      </c>
      <c r="I7" s="4">
        <f>IFERROR((E5+E6)/G5,0)</f>
        <v>0.83333333333333337</v>
      </c>
      <c r="J7" s="4">
        <v>0.9</v>
      </c>
      <c r="K7" t="s">
        <v>14</v>
      </c>
      <c r="L7" t="s">
        <v>17</v>
      </c>
      <c r="M7" t="str">
        <f>IF(K5="Y",(E5+E7) &amp; " of " &amp; G5,E5 &amp; " of " &amp; G5)</f>
        <v>75 of 90</v>
      </c>
      <c r="N7" s="1">
        <v>44469</v>
      </c>
      <c r="O7" s="4">
        <f t="shared" si="0"/>
        <v>0.16666666666666666</v>
      </c>
    </row>
    <row r="8" spans="1:15" x14ac:dyDescent="0.25">
      <c r="A8">
        <v>2021</v>
      </c>
      <c r="B8" t="s">
        <v>16</v>
      </c>
      <c r="C8" t="s">
        <v>29</v>
      </c>
      <c r="D8" t="s">
        <v>13</v>
      </c>
      <c r="E8">
        <v>54</v>
      </c>
      <c r="F8" t="s">
        <v>35</v>
      </c>
      <c r="G8">
        <f>SUM(E8:E10)</f>
        <v>64</v>
      </c>
      <c r="H8" s="4">
        <f>IFERROR(E8/(E8+E10),0)</f>
        <v>0.84375</v>
      </c>
      <c r="I8" s="4">
        <f>IFERROR((E8+E9)/G8,0)</f>
        <v>0.84375</v>
      </c>
      <c r="J8" s="4">
        <v>0.9</v>
      </c>
      <c r="K8" t="s">
        <v>14</v>
      </c>
      <c r="L8" t="s">
        <v>17</v>
      </c>
      <c r="M8" t="str">
        <f>IF(K8="Y",(E8+E10) &amp; " of " &amp; G8,E8 &amp; " of " &amp; G8)</f>
        <v>54 of 64</v>
      </c>
      <c r="N8" s="1">
        <v>44469</v>
      </c>
      <c r="O8" s="4">
        <f t="shared" si="0"/>
        <v>0.84375</v>
      </c>
    </row>
    <row r="9" spans="1:15" x14ac:dyDescent="0.25">
      <c r="A9">
        <v>2021</v>
      </c>
      <c r="B9" t="s">
        <v>16</v>
      </c>
      <c r="C9" t="s">
        <v>29</v>
      </c>
      <c r="D9" t="s">
        <v>20</v>
      </c>
      <c r="E9">
        <v>0</v>
      </c>
      <c r="F9" t="s">
        <v>35</v>
      </c>
      <c r="G9">
        <f>SUM(E8:E10)</f>
        <v>64</v>
      </c>
      <c r="H9" s="4">
        <f>IFERROR(E8/(E8+E10),0)</f>
        <v>0.84375</v>
      </c>
      <c r="I9" s="4">
        <f>IFERROR((E8+E9)/G8,0)</f>
        <v>0.84375</v>
      </c>
      <c r="J9" s="4">
        <v>0.9</v>
      </c>
      <c r="K9" t="s">
        <v>14</v>
      </c>
      <c r="L9" t="s">
        <v>17</v>
      </c>
      <c r="M9" t="str">
        <f>IF(K8="Y",(E8+E10) &amp; " of " &amp; G8,E8 &amp; " of " &amp; G8)</f>
        <v>54 of 64</v>
      </c>
      <c r="N9" s="1">
        <v>44469</v>
      </c>
      <c r="O9" s="4">
        <f t="shared" si="0"/>
        <v>0</v>
      </c>
    </row>
    <row r="10" spans="1:15" x14ac:dyDescent="0.25">
      <c r="A10">
        <v>2021</v>
      </c>
      <c r="B10" t="s">
        <v>16</v>
      </c>
      <c r="C10" t="s">
        <v>29</v>
      </c>
      <c r="D10" t="s">
        <v>21</v>
      </c>
      <c r="E10">
        <v>10</v>
      </c>
      <c r="F10" t="s">
        <v>35</v>
      </c>
      <c r="G10">
        <f>SUM(E8:E10)</f>
        <v>64</v>
      </c>
      <c r="H10" s="4">
        <f>IFERROR(E8/(E8+E10),0)</f>
        <v>0.84375</v>
      </c>
      <c r="I10" s="4">
        <f>IFERROR((E8+E9)/G8,0)</f>
        <v>0.84375</v>
      </c>
      <c r="J10" s="4">
        <v>0.9</v>
      </c>
      <c r="K10" t="s">
        <v>14</v>
      </c>
      <c r="L10" t="s">
        <v>17</v>
      </c>
      <c r="M10" t="str">
        <f>IF(K8="Y",(E8+E10) &amp; " of " &amp; G8,E8 &amp; " of " &amp; G8)</f>
        <v>54 of 64</v>
      </c>
      <c r="N10" s="1">
        <v>44469</v>
      </c>
      <c r="O10" s="4">
        <f t="shared" si="0"/>
        <v>0.15625</v>
      </c>
    </row>
    <row r="11" spans="1:15" x14ac:dyDescent="0.25">
      <c r="A11">
        <v>2021</v>
      </c>
      <c r="B11" t="s">
        <v>16</v>
      </c>
      <c r="C11" t="s">
        <v>43</v>
      </c>
      <c r="D11" t="s">
        <v>13</v>
      </c>
      <c r="E11">
        <v>21</v>
      </c>
      <c r="F11" t="s">
        <v>35</v>
      </c>
      <c r="G11">
        <f>SUM(E11:E13)</f>
        <v>23</v>
      </c>
      <c r="H11" s="4">
        <f>IFERROR(E11/(E11+E13),0)</f>
        <v>0.91304347826086951</v>
      </c>
      <c r="I11" s="4">
        <f>IFERROR((E11+E12)/G11,0)</f>
        <v>0.91304347826086951</v>
      </c>
      <c r="J11" s="4">
        <v>0.9</v>
      </c>
      <c r="K11" t="s">
        <v>14</v>
      </c>
      <c r="L11" t="s">
        <v>15</v>
      </c>
      <c r="M11" t="str">
        <f>IF(K11="Y",(E11+E13) &amp; " of " &amp; G11,E11 &amp; " of " &amp; G11)</f>
        <v>21 of 23</v>
      </c>
      <c r="N11" s="1">
        <v>44469</v>
      </c>
      <c r="O11" s="4">
        <f t="shared" si="0"/>
        <v>0.91304347826086951</v>
      </c>
    </row>
    <row r="12" spans="1:15" x14ac:dyDescent="0.25">
      <c r="A12">
        <v>2021</v>
      </c>
      <c r="B12" t="s">
        <v>16</v>
      </c>
      <c r="C12" t="s">
        <v>43</v>
      </c>
      <c r="D12" t="s">
        <v>20</v>
      </c>
      <c r="E12">
        <v>0</v>
      </c>
      <c r="F12" t="s">
        <v>35</v>
      </c>
      <c r="G12">
        <f>SUM(E11:E13)</f>
        <v>23</v>
      </c>
      <c r="H12" s="4">
        <f>IFERROR(E11/(E11+E13),0)</f>
        <v>0.91304347826086951</v>
      </c>
      <c r="I12" s="4">
        <f>IFERROR((E11+E12)/G11,0)</f>
        <v>0.91304347826086951</v>
      </c>
      <c r="J12" s="4">
        <v>0.9</v>
      </c>
      <c r="K12" t="s">
        <v>14</v>
      </c>
      <c r="L12" t="s">
        <v>15</v>
      </c>
      <c r="M12" t="str">
        <f>IF(K11="Y",(E11+E13) &amp; " of " &amp; G11,E11 &amp; " of " &amp; G11)</f>
        <v>21 of 23</v>
      </c>
      <c r="N12" s="1">
        <v>44469</v>
      </c>
      <c r="O12" s="4">
        <f t="shared" si="0"/>
        <v>0</v>
      </c>
    </row>
    <row r="13" spans="1:15" x14ac:dyDescent="0.25">
      <c r="A13">
        <v>2021</v>
      </c>
      <c r="B13" t="s">
        <v>16</v>
      </c>
      <c r="C13" t="s">
        <v>43</v>
      </c>
      <c r="D13" t="s">
        <v>21</v>
      </c>
      <c r="E13">
        <v>2</v>
      </c>
      <c r="F13" t="s">
        <v>35</v>
      </c>
      <c r="G13">
        <f>SUM(E11:E13)</f>
        <v>23</v>
      </c>
      <c r="H13" s="4">
        <f>IFERROR(E11/(E11+E13),0)</f>
        <v>0.91304347826086951</v>
      </c>
      <c r="I13" s="4">
        <f>IFERROR((E11+E12)/G11,0)</f>
        <v>0.91304347826086951</v>
      </c>
      <c r="J13" s="4">
        <v>0.9</v>
      </c>
      <c r="K13" t="s">
        <v>14</v>
      </c>
      <c r="L13" t="s">
        <v>15</v>
      </c>
      <c r="M13" t="str">
        <f>IF(K11="Y",(E11+E13) &amp; " of " &amp; G11,E11 &amp; " of " &amp; G11)</f>
        <v>21 of 23</v>
      </c>
      <c r="N13" s="1">
        <v>44469</v>
      </c>
      <c r="O13" s="4">
        <f t="shared" si="0"/>
        <v>8.6956521739130432E-2</v>
      </c>
    </row>
    <row r="14" spans="1:15" x14ac:dyDescent="0.25">
      <c r="A14">
        <v>2021</v>
      </c>
      <c r="B14" t="s">
        <v>16</v>
      </c>
      <c r="C14" t="s">
        <v>25</v>
      </c>
      <c r="D14" t="s">
        <v>13</v>
      </c>
      <c r="E14">
        <v>6</v>
      </c>
      <c r="F14" t="s">
        <v>33</v>
      </c>
      <c r="G14">
        <f>SUM(E14:E16)</f>
        <v>7</v>
      </c>
      <c r="H14" s="4">
        <f>IFERROR(E14/(E14+E16),0)</f>
        <v>0.8571428571428571</v>
      </c>
      <c r="I14" s="4">
        <f>IFERROR((E14+E15)/G14,0)</f>
        <v>0.8571428571428571</v>
      </c>
      <c r="J14" s="4">
        <v>0.9</v>
      </c>
      <c r="K14" t="s">
        <v>14</v>
      </c>
      <c r="L14" t="s">
        <v>17</v>
      </c>
      <c r="M14" t="str">
        <f>IF(K14="Y",(E14+E16) &amp; " of " &amp; G14,E14 &amp; " of " &amp; G14)</f>
        <v>6 of 7</v>
      </c>
      <c r="N14" s="1">
        <v>44469</v>
      </c>
      <c r="O14" s="4">
        <f t="shared" si="0"/>
        <v>0.8571428571428571</v>
      </c>
    </row>
    <row r="15" spans="1:15" x14ac:dyDescent="0.25">
      <c r="A15">
        <v>2021</v>
      </c>
      <c r="B15" t="s">
        <v>16</v>
      </c>
      <c r="C15" t="s">
        <v>25</v>
      </c>
      <c r="D15" t="s">
        <v>20</v>
      </c>
      <c r="E15">
        <v>0</v>
      </c>
      <c r="F15" t="s">
        <v>33</v>
      </c>
      <c r="G15">
        <f>SUM(E14:E16)</f>
        <v>7</v>
      </c>
      <c r="H15" s="4">
        <f>IFERROR(E14/(E14+E16),0)</f>
        <v>0.8571428571428571</v>
      </c>
      <c r="I15" s="4">
        <f>IFERROR((E14+E15)/G14,0)</f>
        <v>0.8571428571428571</v>
      </c>
      <c r="J15" s="4">
        <v>0.9</v>
      </c>
      <c r="K15" t="s">
        <v>14</v>
      </c>
      <c r="L15" t="s">
        <v>17</v>
      </c>
      <c r="M15" t="str">
        <f>IF(K14="Y",(E14+E16) &amp; " of " &amp; G14,E14 &amp; " of " &amp; G14)</f>
        <v>6 of 7</v>
      </c>
      <c r="N15" s="1">
        <v>44469</v>
      </c>
      <c r="O15" s="4">
        <f t="shared" si="0"/>
        <v>0</v>
      </c>
    </row>
    <row r="16" spans="1:15" x14ac:dyDescent="0.25">
      <c r="A16">
        <v>2021</v>
      </c>
      <c r="B16" t="s">
        <v>16</v>
      </c>
      <c r="C16" t="s">
        <v>25</v>
      </c>
      <c r="D16" t="s">
        <v>21</v>
      </c>
      <c r="E16">
        <v>1</v>
      </c>
      <c r="F16" t="s">
        <v>33</v>
      </c>
      <c r="G16">
        <f>SUM(E14:E16)</f>
        <v>7</v>
      </c>
      <c r="H16" s="4">
        <f>IFERROR(E14/(E14+E16),0)</f>
        <v>0.8571428571428571</v>
      </c>
      <c r="I16" s="4">
        <f>IFERROR((E14+E15)/G14,0)</f>
        <v>0.8571428571428571</v>
      </c>
      <c r="J16" s="4">
        <v>0.9</v>
      </c>
      <c r="K16" t="s">
        <v>14</v>
      </c>
      <c r="L16" t="s">
        <v>17</v>
      </c>
      <c r="M16" t="str">
        <f>IF(K14="Y",(E14+E16) &amp; " of " &amp; G14,E14 &amp; " of " &amp; G14)</f>
        <v>6 of 7</v>
      </c>
      <c r="N16" s="1">
        <v>44469</v>
      </c>
      <c r="O16" s="4">
        <f t="shared" si="0"/>
        <v>0.14285714285714285</v>
      </c>
    </row>
    <row r="17" spans="1:15" x14ac:dyDescent="0.25">
      <c r="A17">
        <v>2021</v>
      </c>
      <c r="B17" t="s">
        <v>16</v>
      </c>
      <c r="C17" t="s">
        <v>30</v>
      </c>
      <c r="D17" t="s">
        <v>13</v>
      </c>
      <c r="E17">
        <v>5</v>
      </c>
      <c r="F17" t="s">
        <v>38</v>
      </c>
      <c r="G17">
        <f>SUM(E17:E19)</f>
        <v>6</v>
      </c>
      <c r="H17" s="4">
        <f>IFERROR(E17/(E17+E19),0)</f>
        <v>0.83333333333333337</v>
      </c>
      <c r="I17" s="4">
        <f>IFERROR((E17+E18)/G17,0)</f>
        <v>0.83333333333333337</v>
      </c>
      <c r="J17" s="4">
        <v>0.9</v>
      </c>
      <c r="K17" t="s">
        <v>14</v>
      </c>
      <c r="L17" t="s">
        <v>17</v>
      </c>
      <c r="M17" t="str">
        <f>IF(K17="Y",(E17+E19) &amp; " of " &amp; G17,E17 &amp; " of " &amp; G17)</f>
        <v>5 of 6</v>
      </c>
      <c r="N17" s="1">
        <v>44469</v>
      </c>
      <c r="O17" s="4">
        <f t="shared" si="0"/>
        <v>0.83333333333333337</v>
      </c>
    </row>
    <row r="18" spans="1:15" x14ac:dyDescent="0.25">
      <c r="A18">
        <v>2021</v>
      </c>
      <c r="B18" t="s">
        <v>16</v>
      </c>
      <c r="C18" t="s">
        <v>30</v>
      </c>
      <c r="D18" t="s">
        <v>20</v>
      </c>
      <c r="E18">
        <v>0</v>
      </c>
      <c r="F18" t="s">
        <v>38</v>
      </c>
      <c r="G18">
        <f>SUM(E17:E19)</f>
        <v>6</v>
      </c>
      <c r="H18" s="4">
        <f>IFERROR(E17/(E17+E19),0)</f>
        <v>0.83333333333333337</v>
      </c>
      <c r="I18" s="4">
        <f>IFERROR((E17+E18)/G17,0)</f>
        <v>0.83333333333333337</v>
      </c>
      <c r="J18" s="4">
        <v>0.9</v>
      </c>
      <c r="K18" t="s">
        <v>14</v>
      </c>
      <c r="L18" t="s">
        <v>17</v>
      </c>
      <c r="M18" t="str">
        <f>IF(K17="Y",(E17+E19) &amp; " of " &amp; G17,E17 &amp; " of " &amp; G17)</f>
        <v>5 of 6</v>
      </c>
      <c r="N18" s="1">
        <v>44469</v>
      </c>
      <c r="O18" s="4">
        <f t="shared" si="0"/>
        <v>0</v>
      </c>
    </row>
    <row r="19" spans="1:15" x14ac:dyDescent="0.25">
      <c r="A19">
        <v>2021</v>
      </c>
      <c r="B19" t="s">
        <v>16</v>
      </c>
      <c r="C19" t="s">
        <v>30</v>
      </c>
      <c r="D19" t="s">
        <v>21</v>
      </c>
      <c r="E19">
        <v>1</v>
      </c>
      <c r="F19" t="s">
        <v>38</v>
      </c>
      <c r="G19">
        <f>SUM(E17:E19)</f>
        <v>6</v>
      </c>
      <c r="H19" s="4">
        <f>IFERROR(E17/(E17+E19),0)</f>
        <v>0.83333333333333337</v>
      </c>
      <c r="I19" s="4">
        <f>IFERROR((E17+E18)/G17,0)</f>
        <v>0.83333333333333337</v>
      </c>
      <c r="J19" s="4">
        <v>0.9</v>
      </c>
      <c r="K19" t="s">
        <v>14</v>
      </c>
      <c r="L19" t="s">
        <v>17</v>
      </c>
      <c r="M19" t="str">
        <f>IF(K17="Y",(E17+E19) &amp; " of " &amp; G17,E17 &amp; " of " &amp; G17)</f>
        <v>5 of 6</v>
      </c>
      <c r="N19" s="1">
        <v>44469</v>
      </c>
      <c r="O19" s="4">
        <f t="shared" si="0"/>
        <v>0.16666666666666666</v>
      </c>
    </row>
    <row r="20" spans="1:15" x14ac:dyDescent="0.25">
      <c r="A20">
        <v>2021</v>
      </c>
      <c r="B20" t="s">
        <v>16</v>
      </c>
      <c r="C20" t="s">
        <v>26</v>
      </c>
      <c r="D20" t="s">
        <v>13</v>
      </c>
      <c r="E20">
        <v>8</v>
      </c>
      <c r="F20" t="s">
        <v>33</v>
      </c>
      <c r="G20">
        <f>SUM(E20:E22)</f>
        <v>10</v>
      </c>
      <c r="H20" s="4">
        <f>IFERROR(E20/(E20+E22),0)</f>
        <v>0.8</v>
      </c>
      <c r="I20" s="4">
        <f>IFERROR((E20+E21)/G20,0)</f>
        <v>0.8</v>
      </c>
      <c r="J20" s="4">
        <v>0.9</v>
      </c>
      <c r="K20" t="s">
        <v>14</v>
      </c>
      <c r="L20" t="s">
        <v>17</v>
      </c>
      <c r="M20" t="str">
        <f>IF(K20="Y",(E20+E22) &amp; " of " &amp; G20,E20 &amp; " of " &amp; G20)</f>
        <v>8 of 10</v>
      </c>
      <c r="N20" s="1">
        <v>44469</v>
      </c>
      <c r="O20" s="4">
        <f t="shared" si="0"/>
        <v>0.8</v>
      </c>
    </row>
    <row r="21" spans="1:15" x14ac:dyDescent="0.25">
      <c r="A21">
        <v>2021</v>
      </c>
      <c r="B21" t="s">
        <v>16</v>
      </c>
      <c r="C21" t="s">
        <v>26</v>
      </c>
      <c r="D21" t="s">
        <v>20</v>
      </c>
      <c r="E21">
        <v>0</v>
      </c>
      <c r="F21" t="s">
        <v>33</v>
      </c>
      <c r="G21">
        <f>SUM(E20:E22)</f>
        <v>10</v>
      </c>
      <c r="H21" s="4">
        <f>IFERROR(E20/(E20+E22),0)</f>
        <v>0.8</v>
      </c>
      <c r="I21" s="4">
        <f>IFERROR((E20+E21)/G20,0)</f>
        <v>0.8</v>
      </c>
      <c r="J21" s="4">
        <v>0.9</v>
      </c>
      <c r="K21" t="s">
        <v>14</v>
      </c>
      <c r="L21" t="s">
        <v>17</v>
      </c>
      <c r="M21" t="str">
        <f>IF(K20="Y",(E20+E22) &amp; " of " &amp; G20,E20 &amp; " of " &amp; G20)</f>
        <v>8 of 10</v>
      </c>
      <c r="N21" s="1">
        <v>44469</v>
      </c>
      <c r="O21" s="4">
        <f t="shared" si="0"/>
        <v>0</v>
      </c>
    </row>
    <row r="22" spans="1:15" x14ac:dyDescent="0.25">
      <c r="A22">
        <v>2021</v>
      </c>
      <c r="B22" t="s">
        <v>16</v>
      </c>
      <c r="C22" t="s">
        <v>26</v>
      </c>
      <c r="D22" t="s">
        <v>21</v>
      </c>
      <c r="E22">
        <v>2</v>
      </c>
      <c r="F22" t="s">
        <v>33</v>
      </c>
      <c r="G22">
        <f>SUM(E20:E22)</f>
        <v>10</v>
      </c>
      <c r="H22" s="4">
        <f>IFERROR(E20/(E20+E22),0)</f>
        <v>0.8</v>
      </c>
      <c r="I22" s="4">
        <f>IFERROR((E20+E21)/G20,0)</f>
        <v>0.8</v>
      </c>
      <c r="J22" s="4">
        <v>0.9</v>
      </c>
      <c r="K22" t="s">
        <v>14</v>
      </c>
      <c r="L22" t="s">
        <v>17</v>
      </c>
      <c r="M22" t="str">
        <f>IF(K20="Y",(E20+E22) &amp; " of " &amp; G20,E20 &amp; " of " &amp; G20)</f>
        <v>8 of 10</v>
      </c>
      <c r="N22" s="1">
        <v>44469</v>
      </c>
      <c r="O22" s="4">
        <f t="shared" si="0"/>
        <v>0.2</v>
      </c>
    </row>
    <row r="23" spans="1:15" x14ac:dyDescent="0.25">
      <c r="A23">
        <v>2021</v>
      </c>
      <c r="B23" t="s">
        <v>16</v>
      </c>
      <c r="C23" t="s">
        <v>31</v>
      </c>
      <c r="D23" t="s">
        <v>13</v>
      </c>
      <c r="E23">
        <v>7</v>
      </c>
      <c r="F23" t="s">
        <v>39</v>
      </c>
      <c r="G23">
        <f>SUM(E23:E25)</f>
        <v>10</v>
      </c>
      <c r="H23" s="4">
        <f>IFERROR(E23/(E23+E25),0)</f>
        <v>0.7</v>
      </c>
      <c r="I23" s="4">
        <f>IFERROR((E23+E24)/G23,0)</f>
        <v>0.7</v>
      </c>
      <c r="J23" s="4">
        <v>0.9</v>
      </c>
      <c r="K23" t="s">
        <v>14</v>
      </c>
      <c r="L23" t="s">
        <v>17</v>
      </c>
      <c r="M23" t="str">
        <f>IF(K23="Y",(E23+E25) &amp; " of " &amp; G23,E23 &amp; " of " &amp; G23)</f>
        <v>7 of 10</v>
      </c>
      <c r="N23" s="1">
        <v>44469</v>
      </c>
      <c r="O23" s="4">
        <f t="shared" si="0"/>
        <v>0.7</v>
      </c>
    </row>
    <row r="24" spans="1:15" x14ac:dyDescent="0.25">
      <c r="A24">
        <v>2021</v>
      </c>
      <c r="B24" t="s">
        <v>16</v>
      </c>
      <c r="C24" t="s">
        <v>31</v>
      </c>
      <c r="D24" t="s">
        <v>20</v>
      </c>
      <c r="E24">
        <v>0</v>
      </c>
      <c r="F24" t="s">
        <v>39</v>
      </c>
      <c r="G24">
        <f>SUM(E23:E25)</f>
        <v>10</v>
      </c>
      <c r="H24" s="4">
        <f>IFERROR(E23/(E23+E25),0)</f>
        <v>0.7</v>
      </c>
      <c r="I24" s="4">
        <f>IFERROR((E23+E24)/G23,0)</f>
        <v>0.7</v>
      </c>
      <c r="J24" s="4">
        <v>0.9</v>
      </c>
      <c r="K24" t="s">
        <v>14</v>
      </c>
      <c r="L24" t="s">
        <v>17</v>
      </c>
      <c r="M24" t="str">
        <f>IF(K23="Y",(E23+E25) &amp; " of " &amp; G23,E23 &amp; " of " &amp; G23)</f>
        <v>7 of 10</v>
      </c>
      <c r="N24" s="1">
        <v>44469</v>
      </c>
      <c r="O24" s="4">
        <f t="shared" si="0"/>
        <v>0</v>
      </c>
    </row>
    <row r="25" spans="1:15" x14ac:dyDescent="0.25">
      <c r="A25">
        <v>2021</v>
      </c>
      <c r="B25" t="s">
        <v>16</v>
      </c>
      <c r="C25" t="s">
        <v>31</v>
      </c>
      <c r="D25" t="s">
        <v>21</v>
      </c>
      <c r="E25">
        <v>3</v>
      </c>
      <c r="F25" t="s">
        <v>39</v>
      </c>
      <c r="G25">
        <f>SUM(E23:E25)</f>
        <v>10</v>
      </c>
      <c r="H25" s="4">
        <f>IFERROR(E23/(E23+E25),0)</f>
        <v>0.7</v>
      </c>
      <c r="I25" s="4">
        <f>IFERROR((E23+E24)/G23,0)</f>
        <v>0.7</v>
      </c>
      <c r="J25" s="4">
        <v>0.9</v>
      </c>
      <c r="K25" t="s">
        <v>14</v>
      </c>
      <c r="L25" t="s">
        <v>17</v>
      </c>
      <c r="M25" t="str">
        <f>IF(K23="Y",(E23+E25) &amp; " of " &amp; G23,E23 &amp; " of " &amp; G23)</f>
        <v>7 of 10</v>
      </c>
      <c r="N25" s="1">
        <v>44469</v>
      </c>
      <c r="O25" s="4">
        <f t="shared" si="0"/>
        <v>0.3</v>
      </c>
    </row>
    <row r="26" spans="1:15" x14ac:dyDescent="0.25">
      <c r="A26">
        <v>2021</v>
      </c>
      <c r="B26" t="s">
        <v>16</v>
      </c>
      <c r="C26" t="s">
        <v>32</v>
      </c>
      <c r="D26" t="s">
        <v>13</v>
      </c>
      <c r="E26">
        <v>58</v>
      </c>
      <c r="F26" t="s">
        <v>36</v>
      </c>
      <c r="G26">
        <f>SUM(E26:E28)</f>
        <v>68</v>
      </c>
      <c r="H26" s="4">
        <f>IFERROR(E26/(E26+E28),0)</f>
        <v>0.8529411764705882</v>
      </c>
      <c r="I26" s="4">
        <f>IFERROR((E26+E27)/G26,0)</f>
        <v>0.8529411764705882</v>
      </c>
      <c r="J26" s="4">
        <v>0.9</v>
      </c>
      <c r="K26" t="s">
        <v>14</v>
      </c>
      <c r="L26" t="s">
        <v>17</v>
      </c>
      <c r="M26" t="str">
        <f>IF(K26="Y",(E26+E28) &amp; " of " &amp; G26,E26 &amp; " of " &amp; G26)</f>
        <v>58 of 68</v>
      </c>
      <c r="N26" s="1">
        <v>44469</v>
      </c>
      <c r="O26" s="4">
        <f t="shared" si="0"/>
        <v>0.8529411764705882</v>
      </c>
    </row>
    <row r="27" spans="1:15" x14ac:dyDescent="0.25">
      <c r="A27">
        <v>2021</v>
      </c>
      <c r="B27" t="s">
        <v>16</v>
      </c>
      <c r="C27" t="s">
        <v>32</v>
      </c>
      <c r="D27" t="s">
        <v>20</v>
      </c>
      <c r="E27">
        <v>0</v>
      </c>
      <c r="F27" t="s">
        <v>36</v>
      </c>
      <c r="G27">
        <f>SUM(E26:E28)</f>
        <v>68</v>
      </c>
      <c r="H27" s="4">
        <f>IFERROR(E26/(E26+E28),0)</f>
        <v>0.8529411764705882</v>
      </c>
      <c r="I27" s="4">
        <f>IFERROR((E26+E27)/G26,0)</f>
        <v>0.8529411764705882</v>
      </c>
      <c r="J27" s="4">
        <v>0.9</v>
      </c>
      <c r="K27" t="s">
        <v>14</v>
      </c>
      <c r="L27" t="s">
        <v>17</v>
      </c>
      <c r="M27" t="str">
        <f>IF(K26="Y",(E26+E28) &amp; " of " &amp; G26,E26 &amp; " of " &amp; G26)</f>
        <v>58 of 68</v>
      </c>
      <c r="N27" s="1">
        <v>44469</v>
      </c>
      <c r="O27" s="4">
        <f t="shared" si="0"/>
        <v>0</v>
      </c>
    </row>
    <row r="28" spans="1:15" x14ac:dyDescent="0.25">
      <c r="A28">
        <v>2021</v>
      </c>
      <c r="B28" t="s">
        <v>16</v>
      </c>
      <c r="C28" t="s">
        <v>32</v>
      </c>
      <c r="D28" t="s">
        <v>21</v>
      </c>
      <c r="E28">
        <v>10</v>
      </c>
      <c r="F28" t="s">
        <v>36</v>
      </c>
      <c r="G28">
        <f>SUM(E26:E28)</f>
        <v>68</v>
      </c>
      <c r="H28" s="4">
        <f>IFERROR(E26/(E26+E28),0)</f>
        <v>0.8529411764705882</v>
      </c>
      <c r="I28" s="4">
        <f>IFERROR((E26+E27)/G26,0)</f>
        <v>0.8529411764705882</v>
      </c>
      <c r="J28" s="4">
        <v>0.9</v>
      </c>
      <c r="K28" t="s">
        <v>14</v>
      </c>
      <c r="L28" t="s">
        <v>17</v>
      </c>
      <c r="M28" t="str">
        <f>IF(K26="Y",(E26+E28) &amp; " of " &amp; G26,E26 &amp; " of " &amp; G26)</f>
        <v>58 of 68</v>
      </c>
      <c r="N28" s="1">
        <v>44469</v>
      </c>
      <c r="O28" s="4">
        <f t="shared" si="0"/>
        <v>0.14705882352941177</v>
      </c>
    </row>
    <row r="29" spans="1:15" x14ac:dyDescent="0.25">
      <c r="A29">
        <v>2021</v>
      </c>
      <c r="B29" t="s">
        <v>16</v>
      </c>
      <c r="C29" t="s">
        <v>42</v>
      </c>
      <c r="D29" t="s">
        <v>13</v>
      </c>
      <c r="E29">
        <v>2</v>
      </c>
      <c r="F29" t="s">
        <v>37</v>
      </c>
      <c r="G29">
        <v>2</v>
      </c>
      <c r="H29" s="4">
        <v>1</v>
      </c>
      <c r="I29" s="4">
        <v>1</v>
      </c>
      <c r="J29" s="4">
        <v>0.9</v>
      </c>
      <c r="K29" t="s">
        <v>14</v>
      </c>
      <c r="L29" t="s">
        <v>15</v>
      </c>
      <c r="M29" t="s">
        <v>55</v>
      </c>
      <c r="N29" s="1">
        <v>44469</v>
      </c>
      <c r="O29" s="4">
        <v>1</v>
      </c>
    </row>
    <row r="30" spans="1:15" x14ac:dyDescent="0.25">
      <c r="A30">
        <v>2021</v>
      </c>
      <c r="B30" t="s">
        <v>16</v>
      </c>
      <c r="C30" t="s">
        <v>42</v>
      </c>
      <c r="D30" t="s">
        <v>20</v>
      </c>
      <c r="E30">
        <v>0</v>
      </c>
      <c r="F30" t="s">
        <v>37</v>
      </c>
      <c r="G30">
        <v>2</v>
      </c>
      <c r="H30" s="4">
        <v>1</v>
      </c>
      <c r="I30" s="4">
        <v>1</v>
      </c>
      <c r="J30" s="4">
        <v>0.9</v>
      </c>
      <c r="K30" t="s">
        <v>14</v>
      </c>
      <c r="L30" t="s">
        <v>15</v>
      </c>
      <c r="M30" t="s">
        <v>55</v>
      </c>
      <c r="N30" s="1">
        <v>44469</v>
      </c>
      <c r="O30" s="4">
        <v>0</v>
      </c>
    </row>
    <row r="31" spans="1:15" x14ac:dyDescent="0.25">
      <c r="A31">
        <v>2021</v>
      </c>
      <c r="B31" t="s">
        <v>16</v>
      </c>
      <c r="C31" t="s">
        <v>42</v>
      </c>
      <c r="D31" t="s">
        <v>21</v>
      </c>
      <c r="E31">
        <v>0</v>
      </c>
      <c r="F31" t="s">
        <v>37</v>
      </c>
      <c r="G31">
        <v>2</v>
      </c>
      <c r="H31" s="4">
        <v>1</v>
      </c>
      <c r="I31" s="4">
        <v>1</v>
      </c>
      <c r="J31" s="4">
        <v>0.9</v>
      </c>
      <c r="K31" t="s">
        <v>14</v>
      </c>
      <c r="L31" t="s">
        <v>15</v>
      </c>
      <c r="M31" t="s">
        <v>55</v>
      </c>
      <c r="N31" s="1">
        <v>44469</v>
      </c>
      <c r="O31" s="4">
        <v>0</v>
      </c>
    </row>
    <row r="32" spans="1:15" x14ac:dyDescent="0.25">
      <c r="A32">
        <v>2021</v>
      </c>
      <c r="B32" t="s">
        <v>16</v>
      </c>
      <c r="C32" t="s">
        <v>27</v>
      </c>
      <c r="D32" t="s">
        <v>13</v>
      </c>
      <c r="E32">
        <v>3</v>
      </c>
      <c r="F32" t="s">
        <v>37</v>
      </c>
      <c r="G32">
        <v>3</v>
      </c>
      <c r="H32" s="4">
        <v>1</v>
      </c>
      <c r="I32" s="4">
        <v>1</v>
      </c>
      <c r="J32" s="4">
        <v>0.9</v>
      </c>
      <c r="K32" t="s">
        <v>14</v>
      </c>
      <c r="L32" t="s">
        <v>15</v>
      </c>
      <c r="M32" t="s">
        <v>56</v>
      </c>
      <c r="N32" s="1">
        <v>44469</v>
      </c>
      <c r="O32" s="4">
        <v>1</v>
      </c>
    </row>
    <row r="33" spans="1:15" x14ac:dyDescent="0.25">
      <c r="A33">
        <v>2021</v>
      </c>
      <c r="B33" t="s">
        <v>16</v>
      </c>
      <c r="C33" t="s">
        <v>27</v>
      </c>
      <c r="D33" t="s">
        <v>20</v>
      </c>
      <c r="E33">
        <v>0</v>
      </c>
      <c r="F33" t="s">
        <v>37</v>
      </c>
      <c r="G33">
        <v>3</v>
      </c>
      <c r="H33" s="4">
        <v>1</v>
      </c>
      <c r="I33" s="4">
        <v>1</v>
      </c>
      <c r="J33" s="4">
        <v>0.9</v>
      </c>
      <c r="K33" t="s">
        <v>14</v>
      </c>
      <c r="L33" t="s">
        <v>15</v>
      </c>
      <c r="M33" t="s">
        <v>56</v>
      </c>
      <c r="N33" s="1">
        <v>44469</v>
      </c>
      <c r="O33" s="4">
        <v>0</v>
      </c>
    </row>
    <row r="34" spans="1:15" x14ac:dyDescent="0.25">
      <c r="A34">
        <v>2021</v>
      </c>
      <c r="B34" t="s">
        <v>16</v>
      </c>
      <c r="C34" t="s">
        <v>27</v>
      </c>
      <c r="D34" t="s">
        <v>21</v>
      </c>
      <c r="E34">
        <v>0</v>
      </c>
      <c r="F34" t="s">
        <v>37</v>
      </c>
      <c r="G34">
        <v>3</v>
      </c>
      <c r="H34" s="4">
        <v>1</v>
      </c>
      <c r="I34" s="4">
        <v>1</v>
      </c>
      <c r="J34" s="4">
        <v>0.9</v>
      </c>
      <c r="K34" t="s">
        <v>14</v>
      </c>
      <c r="L34" t="s">
        <v>15</v>
      </c>
      <c r="M34" t="s">
        <v>56</v>
      </c>
      <c r="N34" s="1">
        <v>44469</v>
      </c>
      <c r="O34" s="4">
        <v>0</v>
      </c>
    </row>
    <row r="35" spans="1:15" x14ac:dyDescent="0.25">
      <c r="A35">
        <v>2021</v>
      </c>
      <c r="B35" t="s">
        <v>16</v>
      </c>
      <c r="C35" t="s">
        <v>23</v>
      </c>
      <c r="D35" t="s">
        <v>13</v>
      </c>
      <c r="E35">
        <v>4</v>
      </c>
      <c r="F35" t="s">
        <v>34</v>
      </c>
      <c r="G35">
        <v>4</v>
      </c>
      <c r="H35" s="4">
        <v>1</v>
      </c>
      <c r="I35" s="4">
        <v>1</v>
      </c>
      <c r="J35" s="4">
        <v>0.9</v>
      </c>
      <c r="K35" t="s">
        <v>14</v>
      </c>
      <c r="L35" t="s">
        <v>15</v>
      </c>
      <c r="M35" t="s">
        <v>54</v>
      </c>
      <c r="N35" s="1">
        <v>44469</v>
      </c>
      <c r="O35" s="4">
        <v>1</v>
      </c>
    </row>
    <row r="36" spans="1:15" x14ac:dyDescent="0.25">
      <c r="A36">
        <v>2021</v>
      </c>
      <c r="B36" t="s">
        <v>16</v>
      </c>
      <c r="C36" t="s">
        <v>23</v>
      </c>
      <c r="D36" t="s">
        <v>20</v>
      </c>
      <c r="E36">
        <v>0</v>
      </c>
      <c r="F36" t="s">
        <v>34</v>
      </c>
      <c r="G36">
        <v>4</v>
      </c>
      <c r="H36" s="4">
        <v>1</v>
      </c>
      <c r="I36" s="4">
        <v>1</v>
      </c>
      <c r="J36" s="4">
        <v>0.9</v>
      </c>
      <c r="K36" t="s">
        <v>14</v>
      </c>
      <c r="L36" t="s">
        <v>15</v>
      </c>
      <c r="M36" t="s">
        <v>54</v>
      </c>
      <c r="N36" s="1">
        <v>44469</v>
      </c>
      <c r="O36" s="4">
        <v>0</v>
      </c>
    </row>
    <row r="37" spans="1:15" x14ac:dyDescent="0.25">
      <c r="A37">
        <v>2021</v>
      </c>
      <c r="B37" t="s">
        <v>16</v>
      </c>
      <c r="C37" t="s">
        <v>23</v>
      </c>
      <c r="D37" t="s">
        <v>21</v>
      </c>
      <c r="E37">
        <v>0</v>
      </c>
      <c r="F37" t="s">
        <v>34</v>
      </c>
      <c r="G37">
        <v>4</v>
      </c>
      <c r="H37" s="4">
        <v>1</v>
      </c>
      <c r="I37" s="4">
        <v>1</v>
      </c>
      <c r="J37" s="4">
        <v>0.9</v>
      </c>
      <c r="K37" t="s">
        <v>14</v>
      </c>
      <c r="L37" t="s">
        <v>15</v>
      </c>
      <c r="M37" t="s">
        <v>54</v>
      </c>
      <c r="N37" s="1">
        <v>44469</v>
      </c>
      <c r="O37" s="4">
        <v>0</v>
      </c>
    </row>
    <row r="38" spans="1:15" x14ac:dyDescent="0.25">
      <c r="A38">
        <v>2021</v>
      </c>
      <c r="B38" t="s">
        <v>16</v>
      </c>
      <c r="C38" t="s">
        <v>28</v>
      </c>
      <c r="D38" t="s">
        <v>13</v>
      </c>
      <c r="E38">
        <v>3</v>
      </c>
      <c r="F38" t="s">
        <v>36</v>
      </c>
      <c r="G38">
        <v>4</v>
      </c>
      <c r="H38" s="4">
        <v>0.75</v>
      </c>
      <c r="I38" s="4">
        <v>0.75</v>
      </c>
      <c r="J38" s="4">
        <v>0.9</v>
      </c>
      <c r="K38" t="s">
        <v>14</v>
      </c>
      <c r="L38" t="s">
        <v>17</v>
      </c>
      <c r="M38" t="str">
        <f>IF(K38="Y",(E38+E40) &amp; " of " &amp; G38,E38 &amp; " of " &amp; G38)</f>
        <v>3 of 4</v>
      </c>
      <c r="N38" s="1">
        <v>44469</v>
      </c>
      <c r="O38" s="4">
        <v>0.75</v>
      </c>
    </row>
    <row r="39" spans="1:15" x14ac:dyDescent="0.25">
      <c r="A39">
        <v>2021</v>
      </c>
      <c r="B39" t="s">
        <v>16</v>
      </c>
      <c r="C39" t="s">
        <v>28</v>
      </c>
      <c r="D39" t="s">
        <v>20</v>
      </c>
      <c r="E39">
        <v>0</v>
      </c>
      <c r="F39" t="s">
        <v>36</v>
      </c>
      <c r="G39">
        <v>4</v>
      </c>
      <c r="H39" s="4">
        <v>0.75</v>
      </c>
      <c r="I39" s="4">
        <v>0.75</v>
      </c>
      <c r="J39" s="4">
        <v>0.9</v>
      </c>
      <c r="K39" t="s">
        <v>14</v>
      </c>
      <c r="L39" t="s">
        <v>17</v>
      </c>
      <c r="M39" t="str">
        <f>IF(K38="Y",(E38+E40) &amp; " of " &amp; G38,E38 &amp; " of " &amp; G38)</f>
        <v>3 of 4</v>
      </c>
      <c r="N39" s="1">
        <v>44469</v>
      </c>
      <c r="O39" s="4">
        <v>0</v>
      </c>
    </row>
    <row r="40" spans="1:15" x14ac:dyDescent="0.25">
      <c r="A40">
        <v>2021</v>
      </c>
      <c r="B40" t="s">
        <v>16</v>
      </c>
      <c r="C40" t="s">
        <v>28</v>
      </c>
      <c r="D40" t="s">
        <v>21</v>
      </c>
      <c r="E40">
        <v>1</v>
      </c>
      <c r="F40" t="s">
        <v>36</v>
      </c>
      <c r="G40">
        <v>4</v>
      </c>
      <c r="H40" s="4">
        <v>0.75</v>
      </c>
      <c r="I40" s="4">
        <v>0.75</v>
      </c>
      <c r="J40" s="4">
        <v>0.9</v>
      </c>
      <c r="K40" t="s">
        <v>14</v>
      </c>
      <c r="L40" t="s">
        <v>17</v>
      </c>
      <c r="M40" t="str">
        <f>IF(K38="Y",(E38+E40) &amp; " of " &amp; G38,E38 &amp; " of " &amp; G38)</f>
        <v>3 of 4</v>
      </c>
      <c r="N40" s="1">
        <v>44469</v>
      </c>
      <c r="O40" s="4">
        <v>0.25</v>
      </c>
    </row>
    <row r="41" spans="1:15" x14ac:dyDescent="0.25">
      <c r="A41">
        <v>2021</v>
      </c>
      <c r="B41" t="s">
        <v>16</v>
      </c>
      <c r="C41" t="s">
        <v>44</v>
      </c>
      <c r="D41" t="s">
        <v>13</v>
      </c>
      <c r="E41">
        <v>52</v>
      </c>
      <c r="F41" t="s">
        <v>40</v>
      </c>
      <c r="G41">
        <f>SUM(E41:E43)</f>
        <v>64</v>
      </c>
      <c r="H41" s="4">
        <f>IFERROR(E41/(E41+E43),0)</f>
        <v>0.8125</v>
      </c>
      <c r="I41" s="4">
        <f>IFERROR((E41+E42)/G41,0)</f>
        <v>0.8125</v>
      </c>
      <c r="J41" s="4">
        <v>0.85</v>
      </c>
      <c r="K41" t="s">
        <v>14</v>
      </c>
      <c r="L41" t="s">
        <v>17</v>
      </c>
      <c r="M41" t="str">
        <f>IF(K41="Y",(E41+E43) &amp; " of " &amp; G41,E41 &amp; " of " &amp; G41)</f>
        <v>52 of 64</v>
      </c>
      <c r="N41" s="1">
        <v>44469</v>
      </c>
      <c r="O41" s="4">
        <f t="shared" ref="O41:O70" si="1">IFERROR(E41/G41,0)</f>
        <v>0.8125</v>
      </c>
    </row>
    <row r="42" spans="1:15" x14ac:dyDescent="0.25">
      <c r="A42">
        <v>2021</v>
      </c>
      <c r="B42" t="s">
        <v>16</v>
      </c>
      <c r="C42" t="s">
        <v>44</v>
      </c>
      <c r="D42" t="s">
        <v>20</v>
      </c>
      <c r="E42">
        <v>0</v>
      </c>
      <c r="F42" t="s">
        <v>40</v>
      </c>
      <c r="G42">
        <f>SUM(E41:E43)</f>
        <v>64</v>
      </c>
      <c r="H42" s="4">
        <f>IFERROR(E41/(E41+E43),0)</f>
        <v>0.8125</v>
      </c>
      <c r="I42" s="4">
        <f>IFERROR((E41+E42)/G41,0)</f>
        <v>0.8125</v>
      </c>
      <c r="J42" s="4">
        <v>0.85</v>
      </c>
      <c r="K42" t="s">
        <v>14</v>
      </c>
      <c r="L42" t="s">
        <v>17</v>
      </c>
      <c r="M42" t="str">
        <f>IF(K41="Y",(E41+E43) &amp; " of " &amp; G41,E41 &amp; " of " &amp; G41)</f>
        <v>52 of 64</v>
      </c>
      <c r="N42" s="1">
        <v>44469</v>
      </c>
      <c r="O42" s="4">
        <f t="shared" si="1"/>
        <v>0</v>
      </c>
    </row>
    <row r="43" spans="1:15" x14ac:dyDescent="0.25">
      <c r="A43">
        <v>2021</v>
      </c>
      <c r="B43" t="s">
        <v>16</v>
      </c>
      <c r="C43" t="s">
        <v>44</v>
      </c>
      <c r="D43" t="s">
        <v>21</v>
      </c>
      <c r="E43">
        <v>12</v>
      </c>
      <c r="F43" t="s">
        <v>40</v>
      </c>
      <c r="G43">
        <f>SUM(E41:E43)</f>
        <v>64</v>
      </c>
      <c r="H43" s="4">
        <f>IFERROR(E41/(E41+E43),0)</f>
        <v>0.8125</v>
      </c>
      <c r="I43" s="4">
        <f>IFERROR((E41+E42)/G41,0)</f>
        <v>0.8125</v>
      </c>
      <c r="J43" s="4">
        <v>0.85</v>
      </c>
      <c r="K43" t="s">
        <v>14</v>
      </c>
      <c r="L43" t="s">
        <v>17</v>
      </c>
      <c r="M43" t="str">
        <f>IF(K41="Y",(E41+E43) &amp; " of " &amp; G41,E41 &amp; " of " &amp; G41)</f>
        <v>52 of 64</v>
      </c>
      <c r="N43" s="1">
        <v>44469</v>
      </c>
      <c r="O43" s="4">
        <f t="shared" si="1"/>
        <v>0.1875</v>
      </c>
    </row>
    <row r="44" spans="1:15" x14ac:dyDescent="0.25">
      <c r="A44">
        <v>2021</v>
      </c>
      <c r="B44" t="s">
        <v>16</v>
      </c>
      <c r="C44" t="s">
        <v>45</v>
      </c>
      <c r="D44" t="s">
        <v>13</v>
      </c>
      <c r="E44">
        <v>5</v>
      </c>
      <c r="F44" t="s">
        <v>40</v>
      </c>
      <c r="G44">
        <f>SUM(E44:E46)</f>
        <v>6</v>
      </c>
      <c r="H44" s="4">
        <f>IFERROR(E44/(E44+E46),0)</f>
        <v>0.83333333333333337</v>
      </c>
      <c r="I44" s="4">
        <f>IFERROR((E44+E45)/G44,0)</f>
        <v>0.83333333333333337</v>
      </c>
      <c r="J44" s="4">
        <v>0.9</v>
      </c>
      <c r="K44" t="s">
        <v>14</v>
      </c>
      <c r="L44" t="s">
        <v>17</v>
      </c>
      <c r="M44" t="str">
        <f>IF(K44="Y",(E44+E46) &amp; " of " &amp; G44,E44 &amp; " of " &amp; G44)</f>
        <v>5 of 6</v>
      </c>
      <c r="N44" s="1">
        <v>44469</v>
      </c>
      <c r="O44" s="4">
        <f t="shared" si="1"/>
        <v>0.83333333333333337</v>
      </c>
    </row>
    <row r="45" spans="1:15" x14ac:dyDescent="0.25">
      <c r="A45">
        <v>2021</v>
      </c>
      <c r="B45" t="s">
        <v>16</v>
      </c>
      <c r="C45" t="s">
        <v>45</v>
      </c>
      <c r="D45" t="s">
        <v>20</v>
      </c>
      <c r="E45">
        <v>0</v>
      </c>
      <c r="F45" t="s">
        <v>40</v>
      </c>
      <c r="G45">
        <f>SUM(E44:E46)</f>
        <v>6</v>
      </c>
      <c r="H45" s="4">
        <f>IFERROR(E44/(E44+E46),0)</f>
        <v>0.83333333333333337</v>
      </c>
      <c r="I45" s="4">
        <f>IFERROR((E44+E45)/G44,0)</f>
        <v>0.83333333333333337</v>
      </c>
      <c r="J45" s="4">
        <v>0.9</v>
      </c>
      <c r="K45" t="s">
        <v>14</v>
      </c>
      <c r="L45" t="s">
        <v>17</v>
      </c>
      <c r="M45" t="str">
        <f>IF(K44="Y",(E44+E46) &amp; " of " &amp; G44,E44 &amp; " of " &amp; G44)</f>
        <v>5 of 6</v>
      </c>
      <c r="N45" s="1">
        <v>44469</v>
      </c>
      <c r="O45" s="4">
        <f t="shared" si="1"/>
        <v>0</v>
      </c>
    </row>
    <row r="46" spans="1:15" x14ac:dyDescent="0.25">
      <c r="A46">
        <v>2021</v>
      </c>
      <c r="B46" t="s">
        <v>16</v>
      </c>
      <c r="C46" t="s">
        <v>45</v>
      </c>
      <c r="D46" t="s">
        <v>21</v>
      </c>
      <c r="E46">
        <v>1</v>
      </c>
      <c r="F46" t="s">
        <v>40</v>
      </c>
      <c r="G46">
        <f>SUM(E44:E46)</f>
        <v>6</v>
      </c>
      <c r="H46" s="4">
        <f>IFERROR(E44/(E44+E46),0)</f>
        <v>0.83333333333333337</v>
      </c>
      <c r="I46" s="4">
        <f>IFERROR((E44+E45)/G44,0)</f>
        <v>0.83333333333333337</v>
      </c>
      <c r="J46" s="4">
        <v>0.9</v>
      </c>
      <c r="K46" t="s">
        <v>14</v>
      </c>
      <c r="L46" t="s">
        <v>17</v>
      </c>
      <c r="M46" t="str">
        <f>IF(K44="Y",(E44+E46) &amp; " of " &amp; G44,E44 &amp; " of " &amp; G44)</f>
        <v>5 of 6</v>
      </c>
      <c r="N46" s="1">
        <v>44469</v>
      </c>
      <c r="O46" s="4">
        <f t="shared" si="1"/>
        <v>0.16666666666666666</v>
      </c>
    </row>
    <row r="47" spans="1:15" x14ac:dyDescent="0.25">
      <c r="A47">
        <v>2022</v>
      </c>
      <c r="B47" t="s">
        <v>16</v>
      </c>
      <c r="C47" t="s">
        <v>22</v>
      </c>
      <c r="D47" t="s">
        <v>13</v>
      </c>
      <c r="E47">
        <v>9</v>
      </c>
      <c r="F47" t="s">
        <v>33</v>
      </c>
      <c r="G47">
        <f>SUM(E47:E49)</f>
        <v>9</v>
      </c>
      <c r="H47" s="4">
        <f>IFERROR(E47/(E47+E49),0)</f>
        <v>1</v>
      </c>
      <c r="I47" s="4">
        <f>IFERROR((E47+E48)/G47,0)</f>
        <v>1</v>
      </c>
      <c r="J47" s="4">
        <v>0.9</v>
      </c>
      <c r="K47" t="s">
        <v>14</v>
      </c>
      <c r="L47" t="s">
        <v>15</v>
      </c>
      <c r="M47" t="str">
        <f>IF(K47="Y",(E47+E49) &amp; " of " &amp; G47,E47 &amp; " of " &amp; G47)</f>
        <v>9 of 9</v>
      </c>
      <c r="N47" s="1">
        <v>45199</v>
      </c>
      <c r="O47" s="4">
        <f t="shared" si="1"/>
        <v>1</v>
      </c>
    </row>
    <row r="48" spans="1:15" x14ac:dyDescent="0.25">
      <c r="A48">
        <v>2022</v>
      </c>
      <c r="B48" t="s">
        <v>16</v>
      </c>
      <c r="C48" t="s">
        <v>22</v>
      </c>
      <c r="D48" t="s">
        <v>20</v>
      </c>
      <c r="E48">
        <v>0</v>
      </c>
      <c r="F48" t="s">
        <v>33</v>
      </c>
      <c r="G48">
        <f>SUM(E47:E49)</f>
        <v>9</v>
      </c>
      <c r="H48" s="4">
        <f>IFERROR(E47/(E47+E49),0)</f>
        <v>1</v>
      </c>
      <c r="I48" s="4">
        <f>IFERROR((E47+E48)/G47,0)</f>
        <v>1</v>
      </c>
      <c r="J48" s="4">
        <v>0.9</v>
      </c>
      <c r="K48" t="s">
        <v>14</v>
      </c>
      <c r="L48" t="s">
        <v>15</v>
      </c>
      <c r="M48" t="str">
        <f>IF(K47="Y",(E47+E49) &amp; " of " &amp; G47,E47 &amp; " of " &amp; G47)</f>
        <v>9 of 9</v>
      </c>
      <c r="N48" s="1">
        <v>45199</v>
      </c>
      <c r="O48" s="4">
        <f t="shared" si="1"/>
        <v>0</v>
      </c>
    </row>
    <row r="49" spans="1:15" x14ac:dyDescent="0.25">
      <c r="A49">
        <v>2022</v>
      </c>
      <c r="B49" t="s">
        <v>16</v>
      </c>
      <c r="C49" t="s">
        <v>22</v>
      </c>
      <c r="D49" t="s">
        <v>21</v>
      </c>
      <c r="E49">
        <v>0</v>
      </c>
      <c r="F49" t="s">
        <v>33</v>
      </c>
      <c r="G49">
        <f>SUM(E47:E49)</f>
        <v>9</v>
      </c>
      <c r="H49" s="4">
        <f>IFERROR(E47/(E47+E49),0)</f>
        <v>1</v>
      </c>
      <c r="I49" s="4">
        <f>IFERROR((E47+E48)/G47,0)</f>
        <v>1</v>
      </c>
      <c r="J49" s="4">
        <v>0.9</v>
      </c>
      <c r="K49" t="s">
        <v>14</v>
      </c>
      <c r="L49" t="s">
        <v>15</v>
      </c>
      <c r="M49" t="str">
        <f>IF(K47="Y",(E47+E49) &amp; " of " &amp; G47,E47 &amp; " of " &amp; G47)</f>
        <v>9 of 9</v>
      </c>
      <c r="N49" s="1">
        <v>45199</v>
      </c>
      <c r="O49" s="4">
        <f t="shared" si="1"/>
        <v>0</v>
      </c>
    </row>
    <row r="50" spans="1:15" x14ac:dyDescent="0.25">
      <c r="A50">
        <v>2022</v>
      </c>
      <c r="B50" t="s">
        <v>16</v>
      </c>
      <c r="C50" t="s">
        <v>24</v>
      </c>
      <c r="D50" t="s">
        <v>13</v>
      </c>
      <c r="E50">
        <v>86</v>
      </c>
      <c r="F50" t="s">
        <v>33</v>
      </c>
      <c r="G50">
        <f>SUM(E50:E52)</f>
        <v>97</v>
      </c>
      <c r="H50" s="4">
        <f>IFERROR(E50/(E50+E52),0)</f>
        <v>0.88659793814432986</v>
      </c>
      <c r="I50" s="4">
        <f>IFERROR((E50+E51)/G50,0)</f>
        <v>0.88659793814432986</v>
      </c>
      <c r="J50" s="4">
        <v>0.9</v>
      </c>
      <c r="K50" t="s">
        <v>14</v>
      </c>
      <c r="L50" t="s">
        <v>17</v>
      </c>
      <c r="M50" t="str">
        <f>IF(K50="Y",(E50+E52) &amp; " of " &amp; G50,E50 &amp; " of " &amp; G50)</f>
        <v>86 of 97</v>
      </c>
      <c r="N50" s="1">
        <v>45199</v>
      </c>
      <c r="O50" s="4">
        <f t="shared" si="1"/>
        <v>0.88659793814432986</v>
      </c>
    </row>
    <row r="51" spans="1:15" x14ac:dyDescent="0.25">
      <c r="A51">
        <v>2022</v>
      </c>
      <c r="B51" t="s">
        <v>16</v>
      </c>
      <c r="C51" t="s">
        <v>24</v>
      </c>
      <c r="D51" t="s">
        <v>20</v>
      </c>
      <c r="E51">
        <v>0</v>
      </c>
      <c r="F51" t="s">
        <v>33</v>
      </c>
      <c r="G51">
        <f>SUM(E50:E52)</f>
        <v>97</v>
      </c>
      <c r="H51" s="4">
        <f>IFERROR(E50/(E50+E52),0)</f>
        <v>0.88659793814432986</v>
      </c>
      <c r="I51" s="4">
        <f>IFERROR((E50+E51)/G50,0)</f>
        <v>0.88659793814432986</v>
      </c>
      <c r="J51" s="4">
        <v>0.9</v>
      </c>
      <c r="K51" t="s">
        <v>14</v>
      </c>
      <c r="L51" t="s">
        <v>17</v>
      </c>
      <c r="M51" t="str">
        <f>IF(K50="Y",(E50+E52) &amp; " of " &amp; G50,E50 &amp; " of " &amp; G50)</f>
        <v>86 of 97</v>
      </c>
      <c r="N51" s="1">
        <v>45199</v>
      </c>
      <c r="O51" s="4">
        <f t="shared" si="1"/>
        <v>0</v>
      </c>
    </row>
    <row r="52" spans="1:15" x14ac:dyDescent="0.25">
      <c r="A52">
        <v>2022</v>
      </c>
      <c r="B52" t="s">
        <v>16</v>
      </c>
      <c r="C52" t="s">
        <v>24</v>
      </c>
      <c r="D52" t="s">
        <v>21</v>
      </c>
      <c r="E52">
        <v>11</v>
      </c>
      <c r="F52" t="s">
        <v>33</v>
      </c>
      <c r="G52">
        <f>SUM(E50:E52)</f>
        <v>97</v>
      </c>
      <c r="H52" s="4">
        <f>IFERROR(E50/(E50+E52),0)</f>
        <v>0.88659793814432986</v>
      </c>
      <c r="I52" s="4">
        <f>IFERROR((E50+E51)/G50,0)</f>
        <v>0.88659793814432986</v>
      </c>
      <c r="J52" s="4">
        <v>0.9</v>
      </c>
      <c r="K52" t="s">
        <v>14</v>
      </c>
      <c r="L52" t="s">
        <v>17</v>
      </c>
      <c r="M52" t="str">
        <f>IF(K50="Y",(E50+E52) &amp; " of " &amp; G50,E50 &amp; " of " &amp; G50)</f>
        <v>86 of 97</v>
      </c>
      <c r="N52" s="1">
        <v>45199</v>
      </c>
      <c r="O52" s="4">
        <f t="shared" si="1"/>
        <v>0.1134020618556701</v>
      </c>
    </row>
    <row r="53" spans="1:15" x14ac:dyDescent="0.25">
      <c r="A53">
        <v>2022</v>
      </c>
      <c r="B53" t="s">
        <v>16</v>
      </c>
      <c r="C53" t="s">
        <v>29</v>
      </c>
      <c r="D53" t="s">
        <v>13</v>
      </c>
      <c r="E53">
        <v>69</v>
      </c>
      <c r="F53" t="s">
        <v>35</v>
      </c>
      <c r="G53">
        <f>SUM(E53:E55)</f>
        <v>77</v>
      </c>
      <c r="H53" s="4">
        <f>IFERROR(E53/(E53+E55),0)</f>
        <v>0.89610389610389607</v>
      </c>
      <c r="I53" s="4">
        <f>IFERROR((E53+E54)/G53,0)</f>
        <v>0.89610389610389607</v>
      </c>
      <c r="J53" s="4">
        <v>0.9</v>
      </c>
      <c r="K53" t="s">
        <v>14</v>
      </c>
      <c r="L53" t="s">
        <v>15</v>
      </c>
      <c r="M53" t="str">
        <f>IF(K53="Y",(E53+E55) &amp; " of " &amp; G53,E53 &amp; " of " &amp; G53)</f>
        <v>69 of 77</v>
      </c>
      <c r="N53" s="1">
        <v>45199</v>
      </c>
      <c r="O53" s="4">
        <f t="shared" si="1"/>
        <v>0.89610389610389607</v>
      </c>
    </row>
    <row r="54" spans="1:15" x14ac:dyDescent="0.25">
      <c r="A54">
        <v>2022</v>
      </c>
      <c r="B54" t="s">
        <v>16</v>
      </c>
      <c r="C54" t="s">
        <v>29</v>
      </c>
      <c r="D54" t="s">
        <v>20</v>
      </c>
      <c r="E54">
        <v>0</v>
      </c>
      <c r="F54" t="s">
        <v>35</v>
      </c>
      <c r="G54">
        <f>SUM(E53:E55)</f>
        <v>77</v>
      </c>
      <c r="H54" s="4">
        <f>IFERROR(E53/(E53+E55),0)</f>
        <v>0.89610389610389607</v>
      </c>
      <c r="I54" s="4">
        <f>IFERROR((E53+E54)/G53,0)</f>
        <v>0.89610389610389607</v>
      </c>
      <c r="J54" s="4">
        <v>0.9</v>
      </c>
      <c r="K54" t="s">
        <v>14</v>
      </c>
      <c r="L54" t="s">
        <v>15</v>
      </c>
      <c r="M54" t="str">
        <f>IF(K53="Y",(E53+E55) &amp; " of " &amp; G53,E53 &amp; " of " &amp; G53)</f>
        <v>69 of 77</v>
      </c>
      <c r="N54" s="1">
        <v>45199</v>
      </c>
      <c r="O54" s="4">
        <f t="shared" si="1"/>
        <v>0</v>
      </c>
    </row>
    <row r="55" spans="1:15" x14ac:dyDescent="0.25">
      <c r="A55">
        <v>2022</v>
      </c>
      <c r="B55" t="s">
        <v>16</v>
      </c>
      <c r="C55" t="s">
        <v>29</v>
      </c>
      <c r="D55" t="s">
        <v>21</v>
      </c>
      <c r="E55">
        <v>8</v>
      </c>
      <c r="F55" t="s">
        <v>35</v>
      </c>
      <c r="G55">
        <f>SUM(E53:E55)</f>
        <v>77</v>
      </c>
      <c r="H55" s="4">
        <f>IFERROR(E53/(E53+E55),0)</f>
        <v>0.89610389610389607</v>
      </c>
      <c r="I55" s="4">
        <f>IFERROR((E53+E54)/G53,0)</f>
        <v>0.89610389610389607</v>
      </c>
      <c r="J55" s="4">
        <v>0.9</v>
      </c>
      <c r="K55" t="s">
        <v>14</v>
      </c>
      <c r="L55" t="s">
        <v>15</v>
      </c>
      <c r="M55" t="str">
        <f>IF(K53="Y",(E53+E55) &amp; " of " &amp; G53,E53 &amp; " of " &amp; G53)</f>
        <v>69 of 77</v>
      </c>
      <c r="N55" s="1">
        <v>45199</v>
      </c>
      <c r="O55" s="4">
        <f t="shared" si="1"/>
        <v>0.1038961038961039</v>
      </c>
    </row>
    <row r="56" spans="1:15" x14ac:dyDescent="0.25">
      <c r="A56">
        <v>2022</v>
      </c>
      <c r="B56" t="s">
        <v>16</v>
      </c>
      <c r="C56" t="s">
        <v>43</v>
      </c>
      <c r="D56" t="s">
        <v>13</v>
      </c>
      <c r="E56">
        <v>13</v>
      </c>
      <c r="F56" t="s">
        <v>35</v>
      </c>
      <c r="G56">
        <f>SUM(E56:E58)</f>
        <v>14</v>
      </c>
      <c r="H56" s="4">
        <f>IFERROR(E56/(E56+E58),0)</f>
        <v>0.9285714285714286</v>
      </c>
      <c r="I56" s="4">
        <f>IFERROR((E56+E57)/G56,0)</f>
        <v>0.9285714285714286</v>
      </c>
      <c r="J56" s="4">
        <v>0.9</v>
      </c>
      <c r="K56" t="s">
        <v>14</v>
      </c>
      <c r="L56" t="s">
        <v>15</v>
      </c>
      <c r="M56" t="str">
        <f>IF(K56="Y",(E56+E58) &amp; " of " &amp; G56,E56 &amp; " of " &amp; G56)</f>
        <v>13 of 14</v>
      </c>
      <c r="N56" s="1">
        <v>44834</v>
      </c>
      <c r="O56" s="4">
        <f t="shared" si="1"/>
        <v>0.9285714285714286</v>
      </c>
    </row>
    <row r="57" spans="1:15" x14ac:dyDescent="0.25">
      <c r="A57">
        <v>2022</v>
      </c>
      <c r="B57" t="s">
        <v>16</v>
      </c>
      <c r="C57" t="s">
        <v>43</v>
      </c>
      <c r="D57" t="s">
        <v>20</v>
      </c>
      <c r="E57">
        <v>0</v>
      </c>
      <c r="F57" t="s">
        <v>35</v>
      </c>
      <c r="G57">
        <f>SUM(E56:E58)</f>
        <v>14</v>
      </c>
      <c r="H57" s="4">
        <f>IFERROR(E56/(E56+E58),0)</f>
        <v>0.9285714285714286</v>
      </c>
      <c r="I57" s="4">
        <f>IFERROR((E56+E57)/G56,0)</f>
        <v>0.9285714285714286</v>
      </c>
      <c r="J57" s="4">
        <v>0.9</v>
      </c>
      <c r="K57" t="s">
        <v>14</v>
      </c>
      <c r="L57" t="s">
        <v>15</v>
      </c>
      <c r="M57" t="str">
        <f>IF(K56="Y",(E56+E58) &amp; " of " &amp; G56,E56 &amp; " of " &amp; G56)</f>
        <v>13 of 14</v>
      </c>
      <c r="N57" s="1">
        <v>44834</v>
      </c>
      <c r="O57" s="4">
        <f t="shared" si="1"/>
        <v>0</v>
      </c>
    </row>
    <row r="58" spans="1:15" x14ac:dyDescent="0.25">
      <c r="A58">
        <v>2022</v>
      </c>
      <c r="B58" t="s">
        <v>16</v>
      </c>
      <c r="C58" t="s">
        <v>43</v>
      </c>
      <c r="D58" t="s">
        <v>21</v>
      </c>
      <c r="E58">
        <v>1</v>
      </c>
      <c r="F58" t="s">
        <v>35</v>
      </c>
      <c r="G58">
        <f>SUM(E56:E58)</f>
        <v>14</v>
      </c>
      <c r="H58" s="4">
        <f>IFERROR(E56/(E56+E58),0)</f>
        <v>0.9285714285714286</v>
      </c>
      <c r="I58" s="4">
        <f>IFERROR((E56+E57)/G56,0)</f>
        <v>0.9285714285714286</v>
      </c>
      <c r="J58" s="4">
        <v>0.9</v>
      </c>
      <c r="K58" t="s">
        <v>14</v>
      </c>
      <c r="L58" t="s">
        <v>15</v>
      </c>
      <c r="M58" t="str">
        <f>IF(K56="Y",(E56+E58) &amp; " of " &amp; G56,E56 &amp; " of " &amp; G56)</f>
        <v>13 of 14</v>
      </c>
      <c r="N58" s="1">
        <v>44834</v>
      </c>
      <c r="O58" s="4">
        <f t="shared" si="1"/>
        <v>7.1428571428571425E-2</v>
      </c>
    </row>
    <row r="59" spans="1:15" x14ac:dyDescent="0.25">
      <c r="A59">
        <v>2022</v>
      </c>
      <c r="B59" t="s">
        <v>16</v>
      </c>
      <c r="C59" t="s">
        <v>25</v>
      </c>
      <c r="D59" t="s">
        <v>13</v>
      </c>
      <c r="E59">
        <v>2</v>
      </c>
      <c r="F59" t="s">
        <v>33</v>
      </c>
      <c r="G59">
        <f>SUM(E59:E61)</f>
        <v>2</v>
      </c>
      <c r="H59" s="4">
        <f>IFERROR(E59/(E59+E61),0)</f>
        <v>1</v>
      </c>
      <c r="I59" s="4">
        <f>IFERROR((E59+E60)/G59,0)</f>
        <v>1</v>
      </c>
      <c r="J59" s="4">
        <v>0.9</v>
      </c>
      <c r="K59" t="s">
        <v>14</v>
      </c>
      <c r="L59" t="s">
        <v>15</v>
      </c>
      <c r="M59" t="str">
        <f>IF(K59="Y",(E59+E61) &amp; " of " &amp; G59,E59 &amp; " of " &amp; G59)</f>
        <v>2 of 2</v>
      </c>
      <c r="N59" s="1">
        <v>45199</v>
      </c>
      <c r="O59" s="4">
        <f t="shared" si="1"/>
        <v>1</v>
      </c>
    </row>
    <row r="60" spans="1:15" x14ac:dyDescent="0.25">
      <c r="A60">
        <v>2022</v>
      </c>
      <c r="B60" t="s">
        <v>16</v>
      </c>
      <c r="C60" t="s">
        <v>25</v>
      </c>
      <c r="D60" t="s">
        <v>20</v>
      </c>
      <c r="E60">
        <v>0</v>
      </c>
      <c r="F60" t="s">
        <v>33</v>
      </c>
      <c r="G60">
        <f>SUM(E59:E61)</f>
        <v>2</v>
      </c>
      <c r="H60" s="4">
        <f>IFERROR(E59/(E59+E61),0)</f>
        <v>1</v>
      </c>
      <c r="I60" s="4">
        <f>IFERROR((E59+E60)/G59,0)</f>
        <v>1</v>
      </c>
      <c r="J60" s="4">
        <v>0.9</v>
      </c>
      <c r="K60" t="s">
        <v>14</v>
      </c>
      <c r="L60" t="s">
        <v>15</v>
      </c>
      <c r="M60" t="str">
        <f>IF(K59="Y",(E59+E61) &amp; " of " &amp; G59,E59 &amp; " of " &amp; G59)</f>
        <v>2 of 2</v>
      </c>
      <c r="N60" s="1">
        <v>45199</v>
      </c>
      <c r="O60" s="4">
        <f t="shared" si="1"/>
        <v>0</v>
      </c>
    </row>
    <row r="61" spans="1:15" x14ac:dyDescent="0.25">
      <c r="A61">
        <v>2022</v>
      </c>
      <c r="B61" t="s">
        <v>16</v>
      </c>
      <c r="C61" t="s">
        <v>25</v>
      </c>
      <c r="D61" t="s">
        <v>21</v>
      </c>
      <c r="E61">
        <v>0</v>
      </c>
      <c r="F61" t="s">
        <v>33</v>
      </c>
      <c r="G61">
        <f>SUM(E59:E61)</f>
        <v>2</v>
      </c>
      <c r="H61" s="4">
        <f>IFERROR(E59/(E59+E61),0)</f>
        <v>1</v>
      </c>
      <c r="I61" s="4">
        <f>IFERROR((E59+E60)/G59,0)</f>
        <v>1</v>
      </c>
      <c r="J61" s="4">
        <v>0.9</v>
      </c>
      <c r="K61" t="s">
        <v>14</v>
      </c>
      <c r="L61" t="s">
        <v>15</v>
      </c>
      <c r="M61" t="str">
        <f>IF(K59="Y",(E59+E61) &amp; " of " &amp; G59,E59 &amp; " of " &amp; G59)</f>
        <v>2 of 2</v>
      </c>
      <c r="N61" s="1">
        <v>45199</v>
      </c>
      <c r="O61" s="4">
        <f t="shared" si="1"/>
        <v>0</v>
      </c>
    </row>
    <row r="62" spans="1:15" x14ac:dyDescent="0.25">
      <c r="A62">
        <v>2022</v>
      </c>
      <c r="B62" t="s">
        <v>16</v>
      </c>
      <c r="C62" t="s">
        <v>30</v>
      </c>
      <c r="D62" t="s">
        <v>13</v>
      </c>
      <c r="E62">
        <v>2</v>
      </c>
      <c r="F62" t="s">
        <v>38</v>
      </c>
      <c r="G62">
        <f>SUM(E62:E64)</f>
        <v>2</v>
      </c>
      <c r="H62" s="4">
        <f>IFERROR(E62/(E62+E64),0)</f>
        <v>1</v>
      </c>
      <c r="I62" s="4">
        <f>IFERROR((E62+E63)/G62,0)</f>
        <v>1</v>
      </c>
      <c r="J62" s="4">
        <v>0.9</v>
      </c>
      <c r="K62" t="s">
        <v>14</v>
      </c>
      <c r="L62" t="s">
        <v>15</v>
      </c>
      <c r="M62" t="str">
        <f>IF(K62="Y",(E62+E64) &amp; " of " &amp; G62,E62 &amp; " of " &amp; G62)</f>
        <v>2 of 2</v>
      </c>
      <c r="N62" s="1">
        <v>44834</v>
      </c>
      <c r="O62" s="4">
        <f t="shared" si="1"/>
        <v>1</v>
      </c>
    </row>
    <row r="63" spans="1:15" x14ac:dyDescent="0.25">
      <c r="A63">
        <v>2022</v>
      </c>
      <c r="B63" t="s">
        <v>16</v>
      </c>
      <c r="C63" t="s">
        <v>30</v>
      </c>
      <c r="D63" t="s">
        <v>20</v>
      </c>
      <c r="E63">
        <v>0</v>
      </c>
      <c r="F63" t="s">
        <v>38</v>
      </c>
      <c r="G63">
        <f>SUM(E62:E64)</f>
        <v>2</v>
      </c>
      <c r="H63" s="4">
        <f>IFERROR(E62/(E62+E64),0)</f>
        <v>1</v>
      </c>
      <c r="I63" s="4">
        <f>IFERROR((E62+E63)/G62,0)</f>
        <v>1</v>
      </c>
      <c r="J63" s="4">
        <v>0.9</v>
      </c>
      <c r="K63" t="s">
        <v>14</v>
      </c>
      <c r="L63" t="s">
        <v>15</v>
      </c>
      <c r="M63" t="str">
        <f>IF(K62="Y",(E62+E64) &amp; " of " &amp; G62,E62 &amp; " of " &amp; G62)</f>
        <v>2 of 2</v>
      </c>
      <c r="N63" s="1">
        <v>44834</v>
      </c>
      <c r="O63" s="4">
        <f t="shared" si="1"/>
        <v>0</v>
      </c>
    </row>
    <row r="64" spans="1:15" x14ac:dyDescent="0.25">
      <c r="A64">
        <v>2022</v>
      </c>
      <c r="B64" t="s">
        <v>16</v>
      </c>
      <c r="C64" t="s">
        <v>30</v>
      </c>
      <c r="D64" t="s">
        <v>21</v>
      </c>
      <c r="E64">
        <v>0</v>
      </c>
      <c r="F64" t="s">
        <v>38</v>
      </c>
      <c r="G64">
        <f>SUM(E62:E64)</f>
        <v>2</v>
      </c>
      <c r="H64" s="4">
        <f>IFERROR(E62/(E62+E64),0)</f>
        <v>1</v>
      </c>
      <c r="I64" s="4">
        <f>IFERROR((E62+E63)/G62,0)</f>
        <v>1</v>
      </c>
      <c r="J64" s="4">
        <v>0.9</v>
      </c>
      <c r="K64" t="s">
        <v>14</v>
      </c>
      <c r="L64" t="s">
        <v>15</v>
      </c>
      <c r="M64" t="str">
        <f>IF(K62="Y",(E62+E64) &amp; " of " &amp; G62,E62 &amp; " of " &amp; G62)</f>
        <v>2 of 2</v>
      </c>
      <c r="N64" s="1">
        <v>44834</v>
      </c>
      <c r="O64" s="4">
        <f t="shared" si="1"/>
        <v>0</v>
      </c>
    </row>
    <row r="65" spans="1:15" x14ac:dyDescent="0.25">
      <c r="A65">
        <v>2022</v>
      </c>
      <c r="B65" t="s">
        <v>16</v>
      </c>
      <c r="C65" t="s">
        <v>26</v>
      </c>
      <c r="D65" t="s">
        <v>13</v>
      </c>
      <c r="E65">
        <v>11</v>
      </c>
      <c r="F65" t="s">
        <v>33</v>
      </c>
      <c r="G65">
        <f>SUM(E65:E67)</f>
        <v>13</v>
      </c>
      <c r="H65" s="4">
        <f>IFERROR(E65/(E65+E67),0)</f>
        <v>0.84615384615384615</v>
      </c>
      <c r="I65" s="4">
        <f>IFERROR((E65+E66)/G65,0)</f>
        <v>0.84615384615384615</v>
      </c>
      <c r="J65" s="4">
        <v>0.9</v>
      </c>
      <c r="K65" t="s">
        <v>14</v>
      </c>
      <c r="L65" t="s">
        <v>17</v>
      </c>
      <c r="M65" t="str">
        <f>IF(K65="Y",(E65+E67) &amp; " of " &amp; G65,E65 &amp; " of " &amp; G65)</f>
        <v>11 of 13</v>
      </c>
      <c r="N65" s="1">
        <v>45199</v>
      </c>
      <c r="O65" s="4">
        <f t="shared" si="1"/>
        <v>0.84615384615384615</v>
      </c>
    </row>
    <row r="66" spans="1:15" x14ac:dyDescent="0.25">
      <c r="A66">
        <v>2022</v>
      </c>
      <c r="B66" t="s">
        <v>16</v>
      </c>
      <c r="C66" t="s">
        <v>26</v>
      </c>
      <c r="D66" t="s">
        <v>20</v>
      </c>
      <c r="E66">
        <v>0</v>
      </c>
      <c r="F66" t="s">
        <v>33</v>
      </c>
      <c r="G66">
        <f>SUM(E65:E67)</f>
        <v>13</v>
      </c>
      <c r="H66" s="4">
        <f>IFERROR(E65/(E65+E67),0)</f>
        <v>0.84615384615384615</v>
      </c>
      <c r="I66" s="4">
        <f>IFERROR((E65+E66)/G65,0)</f>
        <v>0.84615384615384615</v>
      </c>
      <c r="J66" s="4">
        <v>0.9</v>
      </c>
      <c r="K66" t="s">
        <v>14</v>
      </c>
      <c r="L66" t="s">
        <v>17</v>
      </c>
      <c r="M66" t="str">
        <f>IF(K65="Y",(E65+E67) &amp; " of " &amp; G65,E65 &amp; " of " &amp; G65)</f>
        <v>11 of 13</v>
      </c>
      <c r="N66" s="1">
        <v>45199</v>
      </c>
      <c r="O66" s="4">
        <f t="shared" si="1"/>
        <v>0</v>
      </c>
    </row>
    <row r="67" spans="1:15" x14ac:dyDescent="0.25">
      <c r="A67">
        <v>2022</v>
      </c>
      <c r="B67" t="s">
        <v>16</v>
      </c>
      <c r="C67" t="s">
        <v>26</v>
      </c>
      <c r="D67" t="s">
        <v>21</v>
      </c>
      <c r="E67">
        <v>2</v>
      </c>
      <c r="F67" t="s">
        <v>33</v>
      </c>
      <c r="G67">
        <f>SUM(E65:E67)</f>
        <v>13</v>
      </c>
      <c r="H67" s="4">
        <f>IFERROR(E65/(E65+E67),0)</f>
        <v>0.84615384615384615</v>
      </c>
      <c r="I67" s="4">
        <f>IFERROR((E65+E66)/G65,0)</f>
        <v>0.84615384615384615</v>
      </c>
      <c r="J67" s="4">
        <v>0.9</v>
      </c>
      <c r="K67" t="s">
        <v>14</v>
      </c>
      <c r="L67" t="s">
        <v>17</v>
      </c>
      <c r="M67" t="str">
        <f>IF(K65="Y",(E65+E67) &amp; " of " &amp; G65,E65 &amp; " of " &amp; G65)</f>
        <v>11 of 13</v>
      </c>
      <c r="N67" s="1">
        <v>45199</v>
      </c>
      <c r="O67" s="4">
        <f t="shared" si="1"/>
        <v>0.15384615384615385</v>
      </c>
    </row>
    <row r="68" spans="1:15" x14ac:dyDescent="0.25">
      <c r="A68">
        <v>2022</v>
      </c>
      <c r="B68" t="s">
        <v>16</v>
      </c>
      <c r="C68" t="s">
        <v>31</v>
      </c>
      <c r="D68" t="s">
        <v>13</v>
      </c>
      <c r="E68">
        <v>10</v>
      </c>
      <c r="F68" t="s">
        <v>39</v>
      </c>
      <c r="G68">
        <f>SUM(E68:E70)</f>
        <v>13</v>
      </c>
      <c r="H68" s="4">
        <f>IFERROR(E68/(E68+E70),0)</f>
        <v>0.76923076923076927</v>
      </c>
      <c r="I68" s="4">
        <f>IFERROR((E68+E69)/G68,0)</f>
        <v>0.76923076923076927</v>
      </c>
      <c r="J68" s="4">
        <v>0.9</v>
      </c>
      <c r="K68" t="s">
        <v>14</v>
      </c>
      <c r="L68" t="s">
        <v>17</v>
      </c>
      <c r="M68" t="str">
        <f>IF(K68="Y",(E68+E70) &amp; " of " &amp; G68,E68 &amp; " of " &amp; G68)</f>
        <v>10 of 13</v>
      </c>
      <c r="N68" s="1">
        <v>45199</v>
      </c>
      <c r="O68" s="4">
        <f t="shared" si="1"/>
        <v>0.76923076923076927</v>
      </c>
    </row>
    <row r="69" spans="1:15" x14ac:dyDescent="0.25">
      <c r="A69">
        <v>2022</v>
      </c>
      <c r="B69" t="s">
        <v>16</v>
      </c>
      <c r="C69" t="s">
        <v>31</v>
      </c>
      <c r="D69" t="s">
        <v>20</v>
      </c>
      <c r="E69">
        <v>0</v>
      </c>
      <c r="F69" t="s">
        <v>39</v>
      </c>
      <c r="G69">
        <f>SUM(E68:E70)</f>
        <v>13</v>
      </c>
      <c r="H69" s="4">
        <f>IFERROR(E68/(E68+E70),0)</f>
        <v>0.76923076923076927</v>
      </c>
      <c r="I69" s="4">
        <f>IFERROR((E68+E69)/G68,0)</f>
        <v>0.76923076923076927</v>
      </c>
      <c r="J69" s="4">
        <v>0.9</v>
      </c>
      <c r="K69" t="s">
        <v>14</v>
      </c>
      <c r="L69" t="s">
        <v>17</v>
      </c>
      <c r="M69" t="str">
        <f>IF(K68="Y",(E68+E70) &amp; " of " &amp; G68,E68 &amp; " of " &amp; G68)</f>
        <v>10 of 13</v>
      </c>
      <c r="N69" s="1">
        <v>45199</v>
      </c>
      <c r="O69" s="4">
        <f t="shared" si="1"/>
        <v>0</v>
      </c>
    </row>
    <row r="70" spans="1:15" x14ac:dyDescent="0.25">
      <c r="A70">
        <v>2022</v>
      </c>
      <c r="B70" t="s">
        <v>16</v>
      </c>
      <c r="C70" t="s">
        <v>31</v>
      </c>
      <c r="D70" t="s">
        <v>21</v>
      </c>
      <c r="E70">
        <v>3</v>
      </c>
      <c r="F70" t="s">
        <v>39</v>
      </c>
      <c r="G70">
        <f>SUM(E68:E70)</f>
        <v>13</v>
      </c>
      <c r="H70" s="4">
        <f>IFERROR(E68/(E68+E70),0)</f>
        <v>0.76923076923076927</v>
      </c>
      <c r="I70" s="4">
        <f>IFERROR((E68+E69)/G68,0)</f>
        <v>0.76923076923076927</v>
      </c>
      <c r="J70" s="4">
        <v>0.9</v>
      </c>
      <c r="K70" t="s">
        <v>14</v>
      </c>
      <c r="L70" t="s">
        <v>17</v>
      </c>
      <c r="M70" t="str">
        <f>IF(K68="Y",(E68+E70) &amp; " of " &amp; G68,E68 &amp; " of " &amp; G68)</f>
        <v>10 of 13</v>
      </c>
      <c r="N70" s="1">
        <v>45199</v>
      </c>
      <c r="O70" s="4">
        <f t="shared" si="1"/>
        <v>0.23076923076923078</v>
      </c>
    </row>
    <row r="71" spans="1:15" x14ac:dyDescent="0.25">
      <c r="A71">
        <v>2022</v>
      </c>
      <c r="B71" t="s">
        <v>16</v>
      </c>
      <c r="C71" t="s">
        <v>27</v>
      </c>
      <c r="D71" t="s">
        <v>13</v>
      </c>
      <c r="E71">
        <v>3</v>
      </c>
      <c r="F71" t="s">
        <v>37</v>
      </c>
      <c r="G71">
        <v>4</v>
      </c>
      <c r="H71" s="4">
        <v>0.75</v>
      </c>
      <c r="I71" s="4">
        <v>0.75</v>
      </c>
      <c r="J71" s="4">
        <v>0.9</v>
      </c>
      <c r="K71" t="s">
        <v>14</v>
      </c>
      <c r="L71" t="s">
        <v>17</v>
      </c>
      <c r="M71" t="s">
        <v>57</v>
      </c>
      <c r="N71" s="1">
        <v>44834</v>
      </c>
      <c r="O71" s="4">
        <v>0.75</v>
      </c>
    </row>
    <row r="72" spans="1:15" x14ac:dyDescent="0.25">
      <c r="A72">
        <v>2022</v>
      </c>
      <c r="B72" t="s">
        <v>16</v>
      </c>
      <c r="C72" t="s">
        <v>27</v>
      </c>
      <c r="D72" t="s">
        <v>20</v>
      </c>
      <c r="E72">
        <v>0</v>
      </c>
      <c r="F72" t="s">
        <v>37</v>
      </c>
      <c r="G72">
        <v>4</v>
      </c>
      <c r="H72" s="4">
        <v>0.75</v>
      </c>
      <c r="I72" s="4">
        <v>0.75</v>
      </c>
      <c r="J72" s="4">
        <v>0.9</v>
      </c>
      <c r="K72" t="s">
        <v>14</v>
      </c>
      <c r="L72" t="s">
        <v>17</v>
      </c>
      <c r="M72" t="s">
        <v>57</v>
      </c>
      <c r="N72" s="1">
        <v>44834</v>
      </c>
      <c r="O72" s="4">
        <v>0</v>
      </c>
    </row>
    <row r="73" spans="1:15" x14ac:dyDescent="0.25">
      <c r="A73">
        <v>2022</v>
      </c>
      <c r="B73" t="s">
        <v>16</v>
      </c>
      <c r="C73" t="s">
        <v>27</v>
      </c>
      <c r="D73" t="s">
        <v>21</v>
      </c>
      <c r="E73">
        <v>1</v>
      </c>
      <c r="F73" t="s">
        <v>37</v>
      </c>
      <c r="G73">
        <v>4</v>
      </c>
      <c r="H73" s="4">
        <v>0.75</v>
      </c>
      <c r="I73" s="4">
        <v>0.75</v>
      </c>
      <c r="J73" s="4">
        <v>0.9</v>
      </c>
      <c r="K73" t="s">
        <v>14</v>
      </c>
      <c r="L73" t="s">
        <v>17</v>
      </c>
      <c r="M73" t="s">
        <v>57</v>
      </c>
      <c r="N73" s="1">
        <v>44834</v>
      </c>
      <c r="O73" s="4">
        <v>0.25</v>
      </c>
    </row>
    <row r="74" spans="1:15" x14ac:dyDescent="0.25">
      <c r="A74">
        <v>2022</v>
      </c>
      <c r="B74" t="s">
        <v>16</v>
      </c>
      <c r="C74" t="s">
        <v>42</v>
      </c>
      <c r="D74" t="s">
        <v>13</v>
      </c>
      <c r="E74">
        <v>3</v>
      </c>
      <c r="F74" t="s">
        <v>37</v>
      </c>
      <c r="G74">
        <v>3</v>
      </c>
      <c r="H74" s="4">
        <v>1</v>
      </c>
      <c r="I74" s="4">
        <v>1</v>
      </c>
      <c r="J74" s="4">
        <v>0.9</v>
      </c>
      <c r="K74" t="s">
        <v>14</v>
      </c>
      <c r="L74" t="s">
        <v>15</v>
      </c>
      <c r="M74" t="s">
        <v>56</v>
      </c>
      <c r="N74" s="1">
        <v>44834</v>
      </c>
      <c r="O74" s="4">
        <v>1</v>
      </c>
    </row>
    <row r="75" spans="1:15" x14ac:dyDescent="0.25">
      <c r="A75">
        <v>2022</v>
      </c>
      <c r="B75" t="s">
        <v>16</v>
      </c>
      <c r="C75" t="s">
        <v>42</v>
      </c>
      <c r="D75" t="s">
        <v>20</v>
      </c>
      <c r="E75">
        <v>0</v>
      </c>
      <c r="F75" t="s">
        <v>37</v>
      </c>
      <c r="G75">
        <v>3</v>
      </c>
      <c r="H75" s="4">
        <v>1</v>
      </c>
      <c r="I75" s="4">
        <v>1</v>
      </c>
      <c r="J75" s="4">
        <v>0.9</v>
      </c>
      <c r="K75" t="s">
        <v>14</v>
      </c>
      <c r="L75" t="s">
        <v>15</v>
      </c>
      <c r="M75" t="s">
        <v>56</v>
      </c>
      <c r="N75" s="1">
        <v>44834</v>
      </c>
      <c r="O75" s="4">
        <v>0</v>
      </c>
    </row>
    <row r="76" spans="1:15" x14ac:dyDescent="0.25">
      <c r="A76">
        <v>2022</v>
      </c>
      <c r="B76" t="s">
        <v>16</v>
      </c>
      <c r="C76" t="s">
        <v>42</v>
      </c>
      <c r="D76" t="s">
        <v>21</v>
      </c>
      <c r="E76">
        <v>0</v>
      </c>
      <c r="F76" t="s">
        <v>37</v>
      </c>
      <c r="G76">
        <v>3</v>
      </c>
      <c r="H76" s="4">
        <v>1</v>
      </c>
      <c r="I76" s="4">
        <v>1</v>
      </c>
      <c r="J76" s="4">
        <v>0.9</v>
      </c>
      <c r="K76" t="s">
        <v>14</v>
      </c>
      <c r="L76" t="s">
        <v>15</v>
      </c>
      <c r="M76" t="s">
        <v>56</v>
      </c>
      <c r="N76" s="1">
        <v>44834</v>
      </c>
      <c r="O76" s="4">
        <v>0</v>
      </c>
    </row>
    <row r="77" spans="1:15" x14ac:dyDescent="0.25">
      <c r="A77">
        <v>2022</v>
      </c>
      <c r="B77" t="s">
        <v>16</v>
      </c>
      <c r="C77" t="s">
        <v>23</v>
      </c>
      <c r="D77" t="s">
        <v>13</v>
      </c>
      <c r="E77">
        <v>12</v>
      </c>
      <c r="F77" t="s">
        <v>34</v>
      </c>
      <c r="G77">
        <v>14</v>
      </c>
      <c r="H77" s="4">
        <v>0.86</v>
      </c>
      <c r="I77" s="4">
        <v>0.86</v>
      </c>
      <c r="J77" s="4">
        <v>0.9</v>
      </c>
      <c r="K77" t="s">
        <v>14</v>
      </c>
      <c r="L77" t="s">
        <v>17</v>
      </c>
      <c r="M77" t="s">
        <v>58</v>
      </c>
      <c r="N77" s="1">
        <v>44834</v>
      </c>
      <c r="O77" s="4">
        <v>0.86</v>
      </c>
    </row>
    <row r="78" spans="1:15" x14ac:dyDescent="0.25">
      <c r="A78">
        <v>2022</v>
      </c>
      <c r="B78" t="s">
        <v>16</v>
      </c>
      <c r="C78" t="s">
        <v>23</v>
      </c>
      <c r="D78" t="s">
        <v>20</v>
      </c>
      <c r="E78">
        <v>0</v>
      </c>
      <c r="F78" t="s">
        <v>34</v>
      </c>
      <c r="G78">
        <v>14</v>
      </c>
      <c r="H78" s="4">
        <v>0.86</v>
      </c>
      <c r="I78" s="4">
        <v>0.86</v>
      </c>
      <c r="J78" s="4">
        <v>0.9</v>
      </c>
      <c r="K78" t="s">
        <v>14</v>
      </c>
      <c r="L78" t="s">
        <v>17</v>
      </c>
      <c r="M78" t="s">
        <v>58</v>
      </c>
      <c r="N78" s="1">
        <v>44834</v>
      </c>
      <c r="O78" s="4">
        <v>0</v>
      </c>
    </row>
    <row r="79" spans="1:15" x14ac:dyDescent="0.25">
      <c r="A79">
        <v>2022</v>
      </c>
      <c r="B79" t="s">
        <v>16</v>
      </c>
      <c r="C79" t="s">
        <v>23</v>
      </c>
      <c r="D79" t="s">
        <v>21</v>
      </c>
      <c r="E79">
        <v>2</v>
      </c>
      <c r="F79" t="s">
        <v>34</v>
      </c>
      <c r="G79">
        <v>14</v>
      </c>
      <c r="H79" s="4">
        <v>0.86</v>
      </c>
      <c r="I79" s="4">
        <v>0.86</v>
      </c>
      <c r="J79" s="4">
        <v>0.9</v>
      </c>
      <c r="K79" t="s">
        <v>14</v>
      </c>
      <c r="L79" t="s">
        <v>17</v>
      </c>
      <c r="M79" t="s">
        <v>58</v>
      </c>
      <c r="N79" s="1">
        <v>44834</v>
      </c>
      <c r="O79" s="4">
        <v>0.14000000000000001</v>
      </c>
    </row>
    <row r="80" spans="1:15" x14ac:dyDescent="0.25">
      <c r="A80">
        <v>2022</v>
      </c>
      <c r="B80" t="s">
        <v>16</v>
      </c>
      <c r="C80" t="s">
        <v>28</v>
      </c>
      <c r="D80" t="s">
        <v>13</v>
      </c>
      <c r="E80">
        <v>10</v>
      </c>
      <c r="F80" t="s">
        <v>36</v>
      </c>
      <c r="G80">
        <v>14</v>
      </c>
      <c r="H80" s="4">
        <v>0.71</v>
      </c>
      <c r="I80" s="4">
        <v>0.71</v>
      </c>
      <c r="J80" s="4">
        <v>0.9</v>
      </c>
      <c r="K80" t="s">
        <v>14</v>
      </c>
      <c r="L80" t="s">
        <v>17</v>
      </c>
      <c r="M80" t="s">
        <v>59</v>
      </c>
      <c r="N80" s="1">
        <v>44834</v>
      </c>
      <c r="O80" s="4">
        <v>0.71</v>
      </c>
    </row>
    <row r="81" spans="1:15" x14ac:dyDescent="0.25">
      <c r="A81">
        <v>2022</v>
      </c>
      <c r="B81" t="s">
        <v>16</v>
      </c>
      <c r="C81" t="s">
        <v>28</v>
      </c>
      <c r="D81" t="s">
        <v>20</v>
      </c>
      <c r="E81">
        <v>0</v>
      </c>
      <c r="F81" t="s">
        <v>36</v>
      </c>
      <c r="G81">
        <v>14</v>
      </c>
      <c r="H81" s="4">
        <v>0.71</v>
      </c>
      <c r="I81" s="4">
        <v>0.71</v>
      </c>
      <c r="J81" s="4">
        <v>0.9</v>
      </c>
      <c r="K81" t="s">
        <v>14</v>
      </c>
      <c r="L81" t="s">
        <v>17</v>
      </c>
      <c r="M81" t="s">
        <v>59</v>
      </c>
      <c r="N81" s="1">
        <v>44834</v>
      </c>
      <c r="O81" s="4">
        <v>0</v>
      </c>
    </row>
    <row r="82" spans="1:15" x14ac:dyDescent="0.25">
      <c r="A82">
        <v>2022</v>
      </c>
      <c r="B82" t="s">
        <v>16</v>
      </c>
      <c r="C82" t="s">
        <v>28</v>
      </c>
      <c r="D82" t="s">
        <v>21</v>
      </c>
      <c r="E82">
        <v>4</v>
      </c>
      <c r="F82" t="s">
        <v>36</v>
      </c>
      <c r="G82">
        <v>14</v>
      </c>
      <c r="H82" s="4">
        <v>0.71</v>
      </c>
      <c r="I82" s="4">
        <v>0.71</v>
      </c>
      <c r="J82" s="4">
        <v>0.9</v>
      </c>
      <c r="K82" t="s">
        <v>14</v>
      </c>
      <c r="L82" t="s">
        <v>17</v>
      </c>
      <c r="M82" t="s">
        <v>59</v>
      </c>
      <c r="N82" s="1">
        <v>44834</v>
      </c>
      <c r="O82" s="4">
        <v>0.28999999999999998</v>
      </c>
    </row>
    <row r="83" spans="1:15" x14ac:dyDescent="0.25">
      <c r="A83">
        <v>2022</v>
      </c>
      <c r="B83" t="s">
        <v>16</v>
      </c>
      <c r="C83" t="s">
        <v>32</v>
      </c>
      <c r="D83" t="s">
        <v>13</v>
      </c>
      <c r="E83">
        <v>71</v>
      </c>
      <c r="F83" t="s">
        <v>36</v>
      </c>
      <c r="G83">
        <f>SUM(E83:E85)</f>
        <v>76</v>
      </c>
      <c r="H83" s="4">
        <f>IFERROR(E83/(E83+E85),0)</f>
        <v>0.93421052631578949</v>
      </c>
      <c r="I83" s="4">
        <f>IFERROR((E83+E84)/G83,0)</f>
        <v>0.93421052631578949</v>
      </c>
      <c r="J83" s="4">
        <v>0.9</v>
      </c>
      <c r="K83" t="s">
        <v>14</v>
      </c>
      <c r="L83" t="s">
        <v>15</v>
      </c>
      <c r="M83" t="str">
        <f>IF(K83="Y",(E83+E85) &amp; " of " &amp; G83,E83 &amp; " of " &amp; G83)</f>
        <v>71 of 76</v>
      </c>
      <c r="N83" s="1">
        <v>45199</v>
      </c>
      <c r="O83" s="4">
        <f t="shared" ref="O83:O102" si="2">IFERROR(E83/G83,0)</f>
        <v>0.93421052631578949</v>
      </c>
    </row>
    <row r="84" spans="1:15" x14ac:dyDescent="0.25">
      <c r="A84">
        <v>2022</v>
      </c>
      <c r="B84" t="s">
        <v>16</v>
      </c>
      <c r="C84" t="s">
        <v>32</v>
      </c>
      <c r="D84" t="s">
        <v>20</v>
      </c>
      <c r="E84">
        <v>0</v>
      </c>
      <c r="F84" t="s">
        <v>36</v>
      </c>
      <c r="G84">
        <f>SUM(E83:E85)</f>
        <v>76</v>
      </c>
      <c r="H84" s="4">
        <f>IFERROR(E83/(E83+E85),0)</f>
        <v>0.93421052631578949</v>
      </c>
      <c r="I84" s="4">
        <f>IFERROR((E83+E84)/G83,0)</f>
        <v>0.93421052631578949</v>
      </c>
      <c r="J84" s="4">
        <v>0.9</v>
      </c>
      <c r="K84" t="s">
        <v>14</v>
      </c>
      <c r="L84" t="s">
        <v>15</v>
      </c>
      <c r="M84" t="str">
        <f>IF(K83="Y",(E83+E85) &amp; " of " &amp; G83,E83 &amp; " of " &amp; G83)</f>
        <v>71 of 76</v>
      </c>
      <c r="N84" s="1">
        <v>45199</v>
      </c>
      <c r="O84" s="4">
        <f t="shared" si="2"/>
        <v>0</v>
      </c>
    </row>
    <row r="85" spans="1:15" x14ac:dyDescent="0.25">
      <c r="A85">
        <v>2022</v>
      </c>
      <c r="B85" t="s">
        <v>16</v>
      </c>
      <c r="C85" t="s">
        <v>32</v>
      </c>
      <c r="D85" t="s">
        <v>21</v>
      </c>
      <c r="E85">
        <v>5</v>
      </c>
      <c r="F85" t="s">
        <v>36</v>
      </c>
      <c r="G85">
        <f>SUM(E83:E85)</f>
        <v>76</v>
      </c>
      <c r="H85" s="4">
        <f>IFERROR(E83/(E83+E85),0)</f>
        <v>0.93421052631578949</v>
      </c>
      <c r="I85" s="4">
        <f>IFERROR((E83+E84)/G83,0)</f>
        <v>0.93421052631578949</v>
      </c>
      <c r="J85" s="4">
        <v>0.9</v>
      </c>
      <c r="K85" t="s">
        <v>14</v>
      </c>
      <c r="L85" t="s">
        <v>15</v>
      </c>
      <c r="M85" t="str">
        <f>IF(K83="Y",(E83+E85) &amp; " of " &amp; G83,E83 &amp; " of " &amp; G83)</f>
        <v>71 of 76</v>
      </c>
      <c r="N85" s="1">
        <v>45199</v>
      </c>
      <c r="O85" s="4">
        <f t="shared" si="2"/>
        <v>6.5789473684210523E-2</v>
      </c>
    </row>
    <row r="86" spans="1:15" x14ac:dyDescent="0.25">
      <c r="A86">
        <v>2022</v>
      </c>
      <c r="B86" t="s">
        <v>16</v>
      </c>
      <c r="C86" t="s">
        <v>44</v>
      </c>
      <c r="D86" t="s">
        <v>13</v>
      </c>
      <c r="E86">
        <v>67</v>
      </c>
      <c r="F86" t="s">
        <v>40</v>
      </c>
      <c r="G86">
        <f>SUM(E86:E88)</f>
        <v>76</v>
      </c>
      <c r="H86" s="4">
        <f>IFERROR(E86/(E86+E88),0)</f>
        <v>0.88157894736842102</v>
      </c>
      <c r="I86" s="4">
        <f>IFERROR((E86+E87)/(G86),0)</f>
        <v>0.88157894736842102</v>
      </c>
      <c r="J86" s="4">
        <v>0.9</v>
      </c>
      <c r="K86" t="s">
        <v>14</v>
      </c>
      <c r="L86" t="s">
        <v>17</v>
      </c>
      <c r="M86" t="str">
        <f>IF(K86="Y",(E86+E88) &amp; " of " &amp; G86,E86 &amp; " of " &amp; G86)</f>
        <v>67 of 76</v>
      </c>
      <c r="N86" s="1">
        <v>45199</v>
      </c>
      <c r="O86" s="4">
        <f t="shared" si="2"/>
        <v>0.88157894736842102</v>
      </c>
    </row>
    <row r="87" spans="1:15" x14ac:dyDescent="0.25">
      <c r="A87">
        <v>2022</v>
      </c>
      <c r="B87" t="s">
        <v>16</v>
      </c>
      <c r="C87" t="s">
        <v>44</v>
      </c>
      <c r="D87" t="s">
        <v>20</v>
      </c>
      <c r="E87">
        <v>0</v>
      </c>
      <c r="F87" t="s">
        <v>40</v>
      </c>
      <c r="G87">
        <f>SUM(E86:E88)</f>
        <v>76</v>
      </c>
      <c r="H87" s="4">
        <f>IFERROR(E86/(E86+E88),0)</f>
        <v>0.88157894736842102</v>
      </c>
      <c r="I87" s="4">
        <f>IFERROR((E86+E87)/(G86),0)</f>
        <v>0.88157894736842102</v>
      </c>
      <c r="J87" s="4">
        <v>0.9</v>
      </c>
      <c r="K87" t="s">
        <v>14</v>
      </c>
      <c r="L87" t="s">
        <v>17</v>
      </c>
      <c r="M87" t="str">
        <f>IF(K86="Y",(E86+E88) &amp; " of " &amp; G86,E86 &amp; " of " &amp; G86)</f>
        <v>67 of 76</v>
      </c>
      <c r="N87" s="1">
        <v>45199</v>
      </c>
      <c r="O87" s="4">
        <f t="shared" si="2"/>
        <v>0</v>
      </c>
    </row>
    <row r="88" spans="1:15" x14ac:dyDescent="0.25">
      <c r="A88">
        <v>2022</v>
      </c>
      <c r="B88" t="s">
        <v>16</v>
      </c>
      <c r="C88" t="s">
        <v>44</v>
      </c>
      <c r="D88" t="s">
        <v>21</v>
      </c>
      <c r="E88">
        <v>9</v>
      </c>
      <c r="F88" t="s">
        <v>40</v>
      </c>
      <c r="G88">
        <f>SUM(E86:E88)</f>
        <v>76</v>
      </c>
      <c r="H88" s="4">
        <f>IFERROR(E86/(E86+E88),0)</f>
        <v>0.88157894736842102</v>
      </c>
      <c r="I88" s="4">
        <f>IFERROR((E86+E87)/(G86),0)</f>
        <v>0.88157894736842102</v>
      </c>
      <c r="J88" s="4">
        <v>0.9</v>
      </c>
      <c r="K88" t="s">
        <v>14</v>
      </c>
      <c r="L88" t="s">
        <v>17</v>
      </c>
      <c r="M88" t="str">
        <f>IF(K86="Y",(E86+E88) &amp; " of " &amp; G86,E86 &amp; " of " &amp; G86)</f>
        <v>67 of 76</v>
      </c>
      <c r="N88" s="1">
        <v>45199</v>
      </c>
      <c r="O88" s="4">
        <f t="shared" si="2"/>
        <v>0.11842105263157894</v>
      </c>
    </row>
    <row r="89" spans="1:15" x14ac:dyDescent="0.25">
      <c r="A89">
        <v>2022</v>
      </c>
      <c r="B89" t="s">
        <v>16</v>
      </c>
      <c r="C89" t="s">
        <v>45</v>
      </c>
      <c r="D89" t="s">
        <v>13</v>
      </c>
      <c r="E89">
        <v>2</v>
      </c>
      <c r="F89" t="s">
        <v>40</v>
      </c>
      <c r="G89">
        <f>SUM(E89:E91)</f>
        <v>2</v>
      </c>
      <c r="H89" s="4">
        <f>IFERROR(E89/(E89+E91),0)</f>
        <v>1</v>
      </c>
      <c r="I89" s="4">
        <f>IFERROR((E89+E90)/G89,0)</f>
        <v>1</v>
      </c>
      <c r="J89" s="4">
        <v>0.9</v>
      </c>
      <c r="K89" t="s">
        <v>14</v>
      </c>
      <c r="L89" t="s">
        <v>15</v>
      </c>
      <c r="M89" t="str">
        <f>IF(K89="Y",(E89+E91) &amp; " of " &amp; G89,E89 &amp; " of " &amp; G89)</f>
        <v>2 of 2</v>
      </c>
      <c r="N89" s="1">
        <v>45199</v>
      </c>
      <c r="O89" s="4">
        <f t="shared" si="2"/>
        <v>1</v>
      </c>
    </row>
    <row r="90" spans="1:15" x14ac:dyDescent="0.25">
      <c r="A90">
        <v>2022</v>
      </c>
      <c r="B90" t="s">
        <v>16</v>
      </c>
      <c r="C90" t="s">
        <v>45</v>
      </c>
      <c r="D90" t="s">
        <v>20</v>
      </c>
      <c r="E90">
        <v>0</v>
      </c>
      <c r="F90" t="s">
        <v>40</v>
      </c>
      <c r="G90">
        <f>SUM(E89:E91)</f>
        <v>2</v>
      </c>
      <c r="H90" s="4">
        <f>IFERROR(E89/(E89+E91),0)</f>
        <v>1</v>
      </c>
      <c r="I90" s="4">
        <f>IFERROR((E89+E90)/G89,0)</f>
        <v>1</v>
      </c>
      <c r="J90" s="4">
        <v>0.9</v>
      </c>
      <c r="K90" t="s">
        <v>14</v>
      </c>
      <c r="L90" t="s">
        <v>15</v>
      </c>
      <c r="M90" t="str">
        <f>IF(K89="Y",(E89+E91) &amp; " of " &amp; G89,E89 &amp; " of " &amp; G89)</f>
        <v>2 of 2</v>
      </c>
      <c r="N90" s="1">
        <v>45199</v>
      </c>
      <c r="O90" s="4">
        <f t="shared" si="2"/>
        <v>0</v>
      </c>
    </row>
    <row r="91" spans="1:15" x14ac:dyDescent="0.25">
      <c r="A91">
        <v>2022</v>
      </c>
      <c r="B91" t="s">
        <v>16</v>
      </c>
      <c r="C91" t="s">
        <v>45</v>
      </c>
      <c r="D91" t="s">
        <v>21</v>
      </c>
      <c r="E91">
        <v>0</v>
      </c>
      <c r="F91" t="s">
        <v>40</v>
      </c>
      <c r="G91">
        <f>SUM(E89:E91)</f>
        <v>2</v>
      </c>
      <c r="H91" s="4">
        <f>IFERROR(E89/(E89+E91),0)</f>
        <v>1</v>
      </c>
      <c r="I91" s="4">
        <f>IFERROR((E89+E90)/G89,0)</f>
        <v>1</v>
      </c>
      <c r="J91" s="4">
        <v>0.9</v>
      </c>
      <c r="K91" t="s">
        <v>14</v>
      </c>
      <c r="L91" t="s">
        <v>15</v>
      </c>
      <c r="M91" t="str">
        <f>IF(K89="Y",(E89+E91) &amp; " of " &amp; G89,E89 &amp; " of " &amp; G89)</f>
        <v>2 of 2</v>
      </c>
      <c r="N91" s="1">
        <v>45199</v>
      </c>
      <c r="O91" s="4">
        <f t="shared" si="2"/>
        <v>0</v>
      </c>
    </row>
    <row r="92" spans="1:15" x14ac:dyDescent="0.25">
      <c r="A92">
        <v>2023</v>
      </c>
      <c r="B92" t="s">
        <v>16</v>
      </c>
      <c r="C92" t="s">
        <v>22</v>
      </c>
      <c r="D92" t="s">
        <v>13</v>
      </c>
      <c r="E92">
        <v>13</v>
      </c>
      <c r="F92" t="s">
        <v>61</v>
      </c>
      <c r="G92">
        <f>SUM(E92:E94)</f>
        <v>14</v>
      </c>
      <c r="H92" s="4">
        <f>IFERROR(E92/(E92+E94),"")</f>
        <v>0.9285714285714286</v>
      </c>
      <c r="I92" s="4">
        <f>IFERROR((E92+E93)/(G92),"")</f>
        <v>0.9285714285714286</v>
      </c>
      <c r="J92" s="4">
        <v>0.9</v>
      </c>
      <c r="K92" t="s">
        <v>14</v>
      </c>
      <c r="L92" t="str">
        <f t="shared" ref="L92:L109" si="3">IF(H92&gt;= 0.9, "Goal Met", "Goal Not Met")</f>
        <v>Goal Met</v>
      </c>
      <c r="M92" t="str">
        <f>IF(K92="Y",(E92+E94) &amp; " of " &amp; G92,E92 &amp; " of " &amp; G92)</f>
        <v>13 of 14</v>
      </c>
      <c r="N92" s="1">
        <v>45565</v>
      </c>
      <c r="O92" s="4">
        <f t="shared" si="2"/>
        <v>0.9285714285714286</v>
      </c>
    </row>
    <row r="93" spans="1:15" x14ac:dyDescent="0.25">
      <c r="A93">
        <v>2023</v>
      </c>
      <c r="B93" t="s">
        <v>16</v>
      </c>
      <c r="C93" t="s">
        <v>22</v>
      </c>
      <c r="D93" t="s">
        <v>20</v>
      </c>
      <c r="E93">
        <v>0</v>
      </c>
      <c r="F93" t="s">
        <v>61</v>
      </c>
      <c r="G93">
        <f>SUM(E92:E94)</f>
        <v>14</v>
      </c>
      <c r="H93" s="4">
        <f>IFERROR(E92/(E92+E94),"")</f>
        <v>0.9285714285714286</v>
      </c>
      <c r="I93" s="4">
        <f>IFERROR((E92+E93)/(G92),"")</f>
        <v>0.9285714285714286</v>
      </c>
      <c r="J93" s="4">
        <v>0.9</v>
      </c>
      <c r="K93" t="s">
        <v>14</v>
      </c>
      <c r="L93" t="str">
        <f t="shared" si="3"/>
        <v>Goal Met</v>
      </c>
      <c r="M93" t="str">
        <f>IF(K92="Y",(E92+E94) &amp; " of " &amp; G92,E92 &amp; " of " &amp; G92)</f>
        <v>13 of 14</v>
      </c>
      <c r="N93" s="1">
        <v>45565</v>
      </c>
      <c r="O93" s="4">
        <f t="shared" si="2"/>
        <v>0</v>
      </c>
    </row>
    <row r="94" spans="1:15" x14ac:dyDescent="0.25">
      <c r="A94">
        <v>2023</v>
      </c>
      <c r="B94" t="s">
        <v>16</v>
      </c>
      <c r="C94" t="s">
        <v>22</v>
      </c>
      <c r="D94" t="s">
        <v>21</v>
      </c>
      <c r="E94">
        <v>1</v>
      </c>
      <c r="F94" t="s">
        <v>61</v>
      </c>
      <c r="G94">
        <f>SUM(E92:E94)</f>
        <v>14</v>
      </c>
      <c r="H94" s="4">
        <f>IFERROR(E92/(E92+E94),"")</f>
        <v>0.9285714285714286</v>
      </c>
      <c r="I94" s="4">
        <f>IFERROR((E92+E93)/(G92),"")</f>
        <v>0.9285714285714286</v>
      </c>
      <c r="J94" s="4">
        <v>0.9</v>
      </c>
      <c r="K94" t="s">
        <v>14</v>
      </c>
      <c r="L94" t="str">
        <f t="shared" si="3"/>
        <v>Goal Met</v>
      </c>
      <c r="M94" t="str">
        <f>IF(K92="Y",(E92+E94) &amp; " of " &amp; G92,E92 &amp; " of " &amp; G92)</f>
        <v>13 of 14</v>
      </c>
      <c r="N94" s="1">
        <v>45565</v>
      </c>
      <c r="O94" s="4">
        <f t="shared" si="2"/>
        <v>7.1428571428571425E-2</v>
      </c>
    </row>
    <row r="95" spans="1:15" x14ac:dyDescent="0.25">
      <c r="A95">
        <v>2023</v>
      </c>
      <c r="B95" t="s">
        <v>16</v>
      </c>
      <c r="C95" t="s">
        <v>27</v>
      </c>
      <c r="D95" t="s">
        <v>13</v>
      </c>
      <c r="E95">
        <v>10</v>
      </c>
      <c r="F95" t="s">
        <v>62</v>
      </c>
      <c r="G95">
        <f>SUM(E95:E97)</f>
        <v>11</v>
      </c>
      <c r="H95" s="4">
        <f>IFERROR(E95/(E95+E97),"")</f>
        <v>0.90909090909090906</v>
      </c>
      <c r="I95" s="4">
        <f>IFERROR((E95+E96)/(G95),"")</f>
        <v>0.90909090909090906</v>
      </c>
      <c r="J95" s="4">
        <v>0.9</v>
      </c>
      <c r="K95" t="s">
        <v>14</v>
      </c>
      <c r="L95" t="str">
        <f t="shared" si="3"/>
        <v>Goal Met</v>
      </c>
      <c r="M95" t="str">
        <f>IF(K95="Y",(E95+E97) &amp; " of " &amp; G95,E95 &amp; " of " &amp; G95)</f>
        <v>10 of 11</v>
      </c>
      <c r="N95" s="1">
        <v>45565</v>
      </c>
      <c r="O95" s="4">
        <f t="shared" si="2"/>
        <v>0.90909090909090906</v>
      </c>
    </row>
    <row r="96" spans="1:15" x14ac:dyDescent="0.25">
      <c r="A96">
        <v>2023</v>
      </c>
      <c r="B96" t="s">
        <v>16</v>
      </c>
      <c r="C96" t="s">
        <v>27</v>
      </c>
      <c r="D96" t="s">
        <v>20</v>
      </c>
      <c r="E96">
        <v>0</v>
      </c>
      <c r="F96" t="s">
        <v>62</v>
      </c>
      <c r="G96">
        <f>SUM(E95:E97)</f>
        <v>11</v>
      </c>
      <c r="H96" s="4">
        <f>IFERROR(E95/(E95+E97),"")</f>
        <v>0.90909090909090906</v>
      </c>
      <c r="I96" s="4">
        <f>IFERROR((E95+E96)/(G95),"")</f>
        <v>0.90909090909090906</v>
      </c>
      <c r="J96" s="4">
        <v>0.9</v>
      </c>
      <c r="K96" t="s">
        <v>14</v>
      </c>
      <c r="L96" t="str">
        <f t="shared" si="3"/>
        <v>Goal Met</v>
      </c>
      <c r="M96" t="str">
        <f>IF(K95="Y",(E95+E97) &amp; " of " &amp; G95,E95 &amp; " of " &amp; G95)</f>
        <v>10 of 11</v>
      </c>
      <c r="N96" s="1">
        <v>45565</v>
      </c>
      <c r="O96" s="4">
        <f t="shared" si="2"/>
        <v>0</v>
      </c>
    </row>
    <row r="97" spans="1:15" x14ac:dyDescent="0.25">
      <c r="A97">
        <v>2023</v>
      </c>
      <c r="B97" t="s">
        <v>16</v>
      </c>
      <c r="C97" t="s">
        <v>27</v>
      </c>
      <c r="D97" t="s">
        <v>21</v>
      </c>
      <c r="E97">
        <v>1</v>
      </c>
      <c r="F97" t="s">
        <v>62</v>
      </c>
      <c r="G97">
        <f>SUM(E95:E97)</f>
        <v>11</v>
      </c>
      <c r="H97" s="4">
        <f>IFERROR(E95/(E95+E97),"")</f>
        <v>0.90909090909090906</v>
      </c>
      <c r="I97" s="4">
        <f>IFERROR((E95+E96)/(G95),"")</f>
        <v>0.90909090909090906</v>
      </c>
      <c r="J97" s="4">
        <v>0.9</v>
      </c>
      <c r="K97" t="s">
        <v>14</v>
      </c>
      <c r="L97" t="str">
        <f t="shared" si="3"/>
        <v>Goal Met</v>
      </c>
      <c r="M97" t="str">
        <f>IF(K95="Y",(E95+E97) &amp; " of " &amp; G95,E95 &amp; " of " &amp; G95)</f>
        <v>10 of 11</v>
      </c>
      <c r="N97" s="1">
        <v>45565</v>
      </c>
      <c r="O97" s="4">
        <f t="shared" si="2"/>
        <v>9.0909090909090912E-2</v>
      </c>
    </row>
    <row r="98" spans="1:15" x14ac:dyDescent="0.25">
      <c r="A98">
        <v>2023</v>
      </c>
      <c r="B98" t="s">
        <v>16</v>
      </c>
      <c r="C98" t="s">
        <v>42</v>
      </c>
      <c r="D98" t="s">
        <v>13</v>
      </c>
      <c r="E98">
        <v>2</v>
      </c>
      <c r="F98" t="s">
        <v>62</v>
      </c>
      <c r="G98">
        <f>SUM(E98:E100)</f>
        <v>2</v>
      </c>
      <c r="H98" s="4">
        <f>IFERROR(E98/(E98+E100),"")</f>
        <v>1</v>
      </c>
      <c r="I98" s="4">
        <f>IFERROR((E98+E99)/(G98),"")</f>
        <v>1</v>
      </c>
      <c r="J98" s="4">
        <v>0.9</v>
      </c>
      <c r="K98" t="s">
        <v>14</v>
      </c>
      <c r="L98" t="str">
        <f t="shared" si="3"/>
        <v>Goal Met</v>
      </c>
      <c r="M98" t="str">
        <f>IF(K98="Y",(E98+E100) &amp; " of " &amp; G98,E98 &amp; " of " &amp; G98)</f>
        <v>2 of 2</v>
      </c>
      <c r="N98" s="1">
        <v>45565</v>
      </c>
      <c r="O98" s="4">
        <f t="shared" si="2"/>
        <v>1</v>
      </c>
    </row>
    <row r="99" spans="1:15" x14ac:dyDescent="0.25">
      <c r="A99">
        <v>2023</v>
      </c>
      <c r="B99" t="s">
        <v>16</v>
      </c>
      <c r="C99" t="s">
        <v>42</v>
      </c>
      <c r="D99" t="s">
        <v>20</v>
      </c>
      <c r="E99">
        <v>0</v>
      </c>
      <c r="F99" t="s">
        <v>62</v>
      </c>
      <c r="G99">
        <f>SUM(E98:E100)</f>
        <v>2</v>
      </c>
      <c r="H99" s="4">
        <f>IFERROR(E98/(E98+E100),"")</f>
        <v>1</v>
      </c>
      <c r="I99" s="4">
        <f>IFERROR((E98+E99)/(G98),"")</f>
        <v>1</v>
      </c>
      <c r="J99" s="4">
        <v>0.9</v>
      </c>
      <c r="K99" t="s">
        <v>14</v>
      </c>
      <c r="L99" t="str">
        <f t="shared" si="3"/>
        <v>Goal Met</v>
      </c>
      <c r="M99" t="str">
        <f>IF(K98="Y",(E98+E100) &amp; " of " &amp; G98,E98 &amp; " of " &amp; G98)</f>
        <v>2 of 2</v>
      </c>
      <c r="N99" s="1">
        <v>45565</v>
      </c>
      <c r="O99" s="4">
        <f t="shared" si="2"/>
        <v>0</v>
      </c>
    </row>
    <row r="100" spans="1:15" x14ac:dyDescent="0.25">
      <c r="A100">
        <v>2023</v>
      </c>
      <c r="B100" t="s">
        <v>16</v>
      </c>
      <c r="C100" t="s">
        <v>42</v>
      </c>
      <c r="D100" t="s">
        <v>21</v>
      </c>
      <c r="E100">
        <v>0</v>
      </c>
      <c r="F100" t="s">
        <v>62</v>
      </c>
      <c r="G100">
        <f>SUM(E98:E100)</f>
        <v>2</v>
      </c>
      <c r="H100" s="4">
        <f>IFERROR(E98/(E98+E100),"")</f>
        <v>1</v>
      </c>
      <c r="I100" s="4">
        <f>IFERROR((E98+E99)/(G98),"")</f>
        <v>1</v>
      </c>
      <c r="J100" s="4">
        <v>0.9</v>
      </c>
      <c r="K100" t="s">
        <v>14</v>
      </c>
      <c r="L100" t="str">
        <f t="shared" si="3"/>
        <v>Goal Met</v>
      </c>
      <c r="M100" t="str">
        <f>IF(K98="Y",(E98+E100) &amp; " of " &amp; G98,E98 &amp; " of " &amp; G98)</f>
        <v>2 of 2</v>
      </c>
      <c r="N100" s="1">
        <v>45565</v>
      </c>
      <c r="O100" s="4">
        <f t="shared" si="2"/>
        <v>0</v>
      </c>
    </row>
    <row r="101" spans="1:15" x14ac:dyDescent="0.25">
      <c r="A101">
        <v>2023</v>
      </c>
      <c r="B101" t="s">
        <v>16</v>
      </c>
      <c r="C101" t="s">
        <v>23</v>
      </c>
      <c r="D101" t="s">
        <v>13</v>
      </c>
      <c r="E101">
        <v>7</v>
      </c>
      <c r="F101" t="s">
        <v>63</v>
      </c>
      <c r="G101">
        <f>SUM(E101:E103)</f>
        <v>8</v>
      </c>
      <c r="H101" s="4">
        <f>IFERROR(E101/(E101+E103),"")</f>
        <v>0.875</v>
      </c>
      <c r="I101" s="4">
        <f>IFERROR((E101+E102)/(G101),"")</f>
        <v>0.875</v>
      </c>
      <c r="J101" s="4">
        <v>0.9</v>
      </c>
      <c r="K101" t="s">
        <v>14</v>
      </c>
      <c r="L101" t="str">
        <f t="shared" si="3"/>
        <v>Goal Not Met</v>
      </c>
      <c r="M101" t="str">
        <f>IF(K101="Y",(E101+E103) &amp; " of " &amp; G101,E101 &amp; " of " &amp; G101)</f>
        <v>7 of 8</v>
      </c>
      <c r="N101" s="1">
        <v>45565</v>
      </c>
      <c r="O101" s="4">
        <f t="shared" si="2"/>
        <v>0.875</v>
      </c>
    </row>
    <row r="102" spans="1:15" x14ac:dyDescent="0.25">
      <c r="A102">
        <v>2023</v>
      </c>
      <c r="B102" t="s">
        <v>16</v>
      </c>
      <c r="C102" t="s">
        <v>23</v>
      </c>
      <c r="D102" t="s">
        <v>20</v>
      </c>
      <c r="E102">
        <v>0</v>
      </c>
      <c r="F102" t="s">
        <v>63</v>
      </c>
      <c r="G102">
        <f>SUM(E101:E103)</f>
        <v>8</v>
      </c>
      <c r="H102" s="4">
        <f>IFERROR(E101/(E101+E103),"")</f>
        <v>0.875</v>
      </c>
      <c r="I102" s="4">
        <f>IFERROR((E101+E102)/(G101),"")</f>
        <v>0.875</v>
      </c>
      <c r="J102" s="4">
        <v>0.9</v>
      </c>
      <c r="K102" t="s">
        <v>14</v>
      </c>
      <c r="L102" t="str">
        <f t="shared" si="3"/>
        <v>Goal Not Met</v>
      </c>
      <c r="M102" t="str">
        <f>IF(K101="Y",(E101+E103) &amp; " of " &amp; G101,E101 &amp; " of " &amp; G101)</f>
        <v>7 of 8</v>
      </c>
      <c r="N102" s="1">
        <v>45565</v>
      </c>
      <c r="O102" s="4">
        <f t="shared" si="2"/>
        <v>0</v>
      </c>
    </row>
    <row r="103" spans="1:15" x14ac:dyDescent="0.25">
      <c r="A103">
        <v>2023</v>
      </c>
      <c r="B103" t="s">
        <v>16</v>
      </c>
      <c r="C103" t="s">
        <v>23</v>
      </c>
      <c r="D103" t="s">
        <v>21</v>
      </c>
      <c r="E103">
        <v>1</v>
      </c>
      <c r="F103" t="s">
        <v>63</v>
      </c>
      <c r="G103">
        <f>SUM(E101:E103)</f>
        <v>8</v>
      </c>
      <c r="H103" s="4">
        <f>IFERROR(E101/(E101+E103),"")</f>
        <v>0.875</v>
      </c>
      <c r="I103" s="4">
        <f>IFERROR((E101+E102)/(G101),"")</f>
        <v>0.875</v>
      </c>
      <c r="J103" s="4">
        <v>0.9</v>
      </c>
      <c r="K103" t="s">
        <v>14</v>
      </c>
      <c r="L103" t="str">
        <f t="shared" si="3"/>
        <v>Goal Not Met</v>
      </c>
      <c r="M103" t="str">
        <f>IF(K101="Y",(E101+E103) &amp; " of " &amp; G101,E101 &amp; " of " &amp; G101)</f>
        <v>7 of 8</v>
      </c>
      <c r="N103" s="1">
        <v>45565</v>
      </c>
      <c r="O103" s="4">
        <v>0.12</v>
      </c>
    </row>
    <row r="104" spans="1:15" x14ac:dyDescent="0.25">
      <c r="A104">
        <v>2023</v>
      </c>
      <c r="B104" t="s">
        <v>16</v>
      </c>
      <c r="C104" t="s">
        <v>28</v>
      </c>
      <c r="D104" t="s">
        <v>13</v>
      </c>
      <c r="E104">
        <v>5</v>
      </c>
      <c r="F104" t="s">
        <v>64</v>
      </c>
      <c r="G104">
        <f>SUM(E104:E106)</f>
        <v>5</v>
      </c>
      <c r="H104" s="4">
        <f>IFERROR(E104/(E104+E106),"")</f>
        <v>1</v>
      </c>
      <c r="I104" s="4">
        <f>IFERROR((E104+E105)/(G104),"")</f>
        <v>1</v>
      </c>
      <c r="J104" s="4">
        <v>0.9</v>
      </c>
      <c r="K104" t="s">
        <v>14</v>
      </c>
      <c r="L104" t="str">
        <f t="shared" si="3"/>
        <v>Goal Met</v>
      </c>
      <c r="M104" t="str">
        <f>IF(K104="Y",(E104+E106) &amp; " of " &amp; G104,E104 &amp; " of " &amp; G104)</f>
        <v>5 of 5</v>
      </c>
      <c r="N104" s="1">
        <v>45565</v>
      </c>
      <c r="O104" s="4">
        <f t="shared" ref="O104:O141" si="4">IFERROR(E104/G104,0)</f>
        <v>1</v>
      </c>
    </row>
    <row r="105" spans="1:15" x14ac:dyDescent="0.25">
      <c r="A105">
        <v>2023</v>
      </c>
      <c r="B105" t="s">
        <v>16</v>
      </c>
      <c r="C105" t="s">
        <v>28</v>
      </c>
      <c r="D105" t="s">
        <v>20</v>
      </c>
      <c r="E105">
        <v>0</v>
      </c>
      <c r="F105" t="s">
        <v>64</v>
      </c>
      <c r="G105">
        <f>SUM(E104:E106)</f>
        <v>5</v>
      </c>
      <c r="H105" s="4">
        <f>IFERROR(E104/(E104+E106),"")</f>
        <v>1</v>
      </c>
      <c r="I105" s="4">
        <f>IFERROR((E104+E105)/(G104),"")</f>
        <v>1</v>
      </c>
      <c r="J105" s="4">
        <v>0.9</v>
      </c>
      <c r="K105" t="s">
        <v>14</v>
      </c>
      <c r="L105" t="str">
        <f t="shared" si="3"/>
        <v>Goal Met</v>
      </c>
      <c r="M105" t="str">
        <f>IF(K104="Y",(E104+E106) &amp; " of " &amp; G104,E104 &amp; " of " &amp; G104)</f>
        <v>5 of 5</v>
      </c>
      <c r="N105" s="1">
        <v>45565</v>
      </c>
      <c r="O105" s="4">
        <f t="shared" si="4"/>
        <v>0</v>
      </c>
    </row>
    <row r="106" spans="1:15" x14ac:dyDescent="0.25">
      <c r="A106">
        <v>2023</v>
      </c>
      <c r="B106" t="s">
        <v>16</v>
      </c>
      <c r="C106" t="s">
        <v>28</v>
      </c>
      <c r="D106" t="s">
        <v>21</v>
      </c>
      <c r="E106">
        <v>0</v>
      </c>
      <c r="F106" t="s">
        <v>64</v>
      </c>
      <c r="G106">
        <f>SUM(E104:E106)</f>
        <v>5</v>
      </c>
      <c r="H106" s="4">
        <f>IFERROR(E104/(E104+E106),"")</f>
        <v>1</v>
      </c>
      <c r="I106" s="4">
        <f>IFERROR((E104+E105)/(G104),"")</f>
        <v>1</v>
      </c>
      <c r="J106" s="4">
        <v>0.9</v>
      </c>
      <c r="K106" t="s">
        <v>14</v>
      </c>
      <c r="L106" t="str">
        <f t="shared" si="3"/>
        <v>Goal Met</v>
      </c>
      <c r="M106" t="str">
        <f>IF(K104="Y",(E104+E106) &amp; " of " &amp; G104,E104 &amp; " of " &amp; G104)</f>
        <v>5 of 5</v>
      </c>
      <c r="N106" s="1">
        <v>45565</v>
      </c>
      <c r="O106" s="4">
        <f t="shared" si="4"/>
        <v>0</v>
      </c>
    </row>
    <row r="107" spans="1:15" x14ac:dyDescent="0.25">
      <c r="A107">
        <v>2023</v>
      </c>
      <c r="B107" t="s">
        <v>16</v>
      </c>
      <c r="C107" t="s">
        <v>50</v>
      </c>
      <c r="D107" t="s">
        <v>13</v>
      </c>
      <c r="E107">
        <v>31</v>
      </c>
      <c r="F107" t="s">
        <v>61</v>
      </c>
      <c r="G107">
        <f>SUM(E107:E109)</f>
        <v>36</v>
      </c>
      <c r="H107" s="4">
        <f>IFERROR(E107/(E107+E109),"")</f>
        <v>0.86111111111111116</v>
      </c>
      <c r="I107" s="4">
        <f>IFERROR((E107+E108)/(G107),"")</f>
        <v>0.86111111111111116</v>
      </c>
      <c r="J107" s="4">
        <v>0.9</v>
      </c>
      <c r="K107" t="s">
        <v>14</v>
      </c>
      <c r="L107" t="str">
        <f t="shared" si="3"/>
        <v>Goal Not Met</v>
      </c>
      <c r="M107" t="str">
        <f>IF(K107="Y",(E107+E109) &amp; " of " &amp; G107,E107 &amp; " of " &amp; G107)</f>
        <v>31 of 36</v>
      </c>
      <c r="N107" s="1">
        <v>45565</v>
      </c>
      <c r="O107" s="4">
        <f t="shared" si="4"/>
        <v>0.86111111111111116</v>
      </c>
    </row>
    <row r="108" spans="1:15" x14ac:dyDescent="0.25">
      <c r="A108">
        <v>2023</v>
      </c>
      <c r="B108" t="s">
        <v>16</v>
      </c>
      <c r="C108" t="s">
        <v>50</v>
      </c>
      <c r="D108" t="s">
        <v>20</v>
      </c>
      <c r="E108">
        <v>0</v>
      </c>
      <c r="F108" t="s">
        <v>61</v>
      </c>
      <c r="G108">
        <f>SUM(E107:E109)</f>
        <v>36</v>
      </c>
      <c r="H108" s="4">
        <f>IFERROR(E107/(E107+E109),"")</f>
        <v>0.86111111111111116</v>
      </c>
      <c r="I108" s="4">
        <f>IFERROR((E107+E108)/(G107),"")</f>
        <v>0.86111111111111116</v>
      </c>
      <c r="J108" s="4">
        <v>0.9</v>
      </c>
      <c r="K108" t="s">
        <v>14</v>
      </c>
      <c r="L108" t="str">
        <f t="shared" si="3"/>
        <v>Goal Not Met</v>
      </c>
      <c r="M108" t="str">
        <f>IF(K107="Y",(E107+E109) &amp; " of " &amp; G107,E107 &amp; " of " &amp; G107)</f>
        <v>31 of 36</v>
      </c>
      <c r="N108" s="1">
        <v>45565</v>
      </c>
      <c r="O108" s="4">
        <f t="shared" si="4"/>
        <v>0</v>
      </c>
    </row>
    <row r="109" spans="1:15" x14ac:dyDescent="0.25">
      <c r="A109">
        <v>2023</v>
      </c>
      <c r="B109" t="s">
        <v>16</v>
      </c>
      <c r="C109" t="s">
        <v>50</v>
      </c>
      <c r="D109" t="s">
        <v>21</v>
      </c>
      <c r="E109">
        <v>5</v>
      </c>
      <c r="F109" t="s">
        <v>61</v>
      </c>
      <c r="G109">
        <f>SUM(E107:E109)</f>
        <v>36</v>
      </c>
      <c r="H109" s="4">
        <f>IFERROR(E107/(E107+E109),"")</f>
        <v>0.86111111111111116</v>
      </c>
      <c r="I109" s="4">
        <f>IFERROR((E107+E108)/(G107),"")</f>
        <v>0.86111111111111116</v>
      </c>
      <c r="J109" s="4">
        <v>0.9</v>
      </c>
      <c r="K109" t="s">
        <v>14</v>
      </c>
      <c r="L109" t="str">
        <f t="shared" si="3"/>
        <v>Goal Not Met</v>
      </c>
      <c r="M109" t="str">
        <f>IF(K107="Y",(E107+E109) &amp; " of " &amp; G107,E107 &amp; " of " &amp; G107)</f>
        <v>31 of 36</v>
      </c>
      <c r="N109" s="1">
        <v>45565</v>
      </c>
      <c r="O109" s="4">
        <f t="shared" si="4"/>
        <v>0.1388888888888889</v>
      </c>
    </row>
    <row r="110" spans="1:15" x14ac:dyDescent="0.25">
      <c r="A110">
        <v>2023</v>
      </c>
      <c r="B110" t="s">
        <v>16</v>
      </c>
      <c r="C110" t="s">
        <v>51</v>
      </c>
      <c r="D110" t="s">
        <v>13</v>
      </c>
      <c r="E110">
        <v>15</v>
      </c>
      <c r="F110" t="s">
        <v>65</v>
      </c>
      <c r="G110">
        <f>SUM(E110:E112)</f>
        <v>19</v>
      </c>
      <c r="H110" s="4">
        <f>IFERROR(E110/(E110+E112),"")</f>
        <v>0.78947368421052633</v>
      </c>
      <c r="I110" s="4">
        <f>IFERROR((E110+E111)/(G110),"")</f>
        <v>0.78947368421052633</v>
      </c>
      <c r="J110" s="4">
        <v>0.5</v>
      </c>
      <c r="K110" t="s">
        <v>14</v>
      </c>
      <c r="L110" t="str">
        <f t="shared" ref="L110:L115" si="5">IF(H110&gt;= 0.5, "Goal Met", "Goal Not Met")</f>
        <v>Goal Met</v>
      </c>
      <c r="M110" t="str">
        <f>IF(K110="Y",(E110+E112) &amp; " of " &amp; G110,E110 &amp; " of " &amp; G110)</f>
        <v>15 of 19</v>
      </c>
      <c r="N110" s="1">
        <v>45565</v>
      </c>
      <c r="O110" s="4">
        <f t="shared" si="4"/>
        <v>0.78947368421052633</v>
      </c>
    </row>
    <row r="111" spans="1:15" x14ac:dyDescent="0.25">
      <c r="A111">
        <v>2023</v>
      </c>
      <c r="B111" t="s">
        <v>16</v>
      </c>
      <c r="C111" t="s">
        <v>51</v>
      </c>
      <c r="D111" t="s">
        <v>20</v>
      </c>
      <c r="E111">
        <v>0</v>
      </c>
      <c r="F111" t="s">
        <v>65</v>
      </c>
      <c r="G111">
        <f>SUM(E110:E112)</f>
        <v>19</v>
      </c>
      <c r="H111" s="4">
        <f>IFERROR(E110/(E110+E112),"")</f>
        <v>0.78947368421052633</v>
      </c>
      <c r="I111" s="4">
        <f>IFERROR((E110+E111)/(G110),"")</f>
        <v>0.78947368421052633</v>
      </c>
      <c r="J111" s="4">
        <v>0.5</v>
      </c>
      <c r="K111" t="s">
        <v>14</v>
      </c>
      <c r="L111" t="str">
        <f t="shared" si="5"/>
        <v>Goal Met</v>
      </c>
      <c r="M111" t="str">
        <f>IF(K110="Y",(E110+E112) &amp; " of " &amp; G110,E110 &amp; " of " &amp; G110)</f>
        <v>15 of 19</v>
      </c>
      <c r="N111" s="1">
        <v>45565</v>
      </c>
      <c r="O111" s="4">
        <f t="shared" si="4"/>
        <v>0</v>
      </c>
    </row>
    <row r="112" spans="1:15" x14ac:dyDescent="0.25">
      <c r="A112">
        <v>2023</v>
      </c>
      <c r="B112" t="s">
        <v>16</v>
      </c>
      <c r="C112" t="s">
        <v>51</v>
      </c>
      <c r="D112" t="s">
        <v>21</v>
      </c>
      <c r="E112">
        <v>4</v>
      </c>
      <c r="F112" t="s">
        <v>65</v>
      </c>
      <c r="G112">
        <f>SUM(E110:E112)</f>
        <v>19</v>
      </c>
      <c r="H112" s="4">
        <f>IFERROR(E110/(E110+E112),"")</f>
        <v>0.78947368421052633</v>
      </c>
      <c r="I112" s="4">
        <f>IFERROR((E110+E111)/(G110),"")</f>
        <v>0.78947368421052633</v>
      </c>
      <c r="J112" s="4">
        <v>0.5</v>
      </c>
      <c r="K112" t="s">
        <v>14</v>
      </c>
      <c r="L112" t="str">
        <f t="shared" si="5"/>
        <v>Goal Met</v>
      </c>
      <c r="M112" t="str">
        <f>IF(K110="Y",(E110+E112) &amp; " of " &amp; G110,E110 &amp; " of " &amp; G110)</f>
        <v>15 of 19</v>
      </c>
      <c r="N112" s="1">
        <v>45565</v>
      </c>
      <c r="O112" s="4">
        <f t="shared" si="4"/>
        <v>0.21052631578947367</v>
      </c>
    </row>
    <row r="113" spans="1:15" x14ac:dyDescent="0.25">
      <c r="A113">
        <v>2023</v>
      </c>
      <c r="B113" t="s">
        <v>16</v>
      </c>
      <c r="C113" t="s">
        <v>46</v>
      </c>
      <c r="D113" t="s">
        <v>13</v>
      </c>
      <c r="E113">
        <v>16</v>
      </c>
      <c r="F113" t="s">
        <v>65</v>
      </c>
      <c r="G113">
        <f>SUM(E113:E115)</f>
        <v>16</v>
      </c>
      <c r="H113" s="4">
        <f>IFERROR(E113/(E113+E115),"")</f>
        <v>1</v>
      </c>
      <c r="I113" s="4">
        <f>IFERROR((E113+E114)/(G113),"")</f>
        <v>1</v>
      </c>
      <c r="J113" s="4">
        <v>0.5</v>
      </c>
      <c r="K113" t="s">
        <v>14</v>
      </c>
      <c r="L113" t="str">
        <f t="shared" si="5"/>
        <v>Goal Met</v>
      </c>
      <c r="M113" t="str">
        <f>IF(K113="Y",(E113+E115) &amp; " of " &amp; G113,E113 &amp; " of " &amp; G113)</f>
        <v>16 of 16</v>
      </c>
      <c r="N113" s="1">
        <v>45565</v>
      </c>
      <c r="O113" s="4">
        <f t="shared" si="4"/>
        <v>1</v>
      </c>
    </row>
    <row r="114" spans="1:15" x14ac:dyDescent="0.25">
      <c r="A114">
        <v>2023</v>
      </c>
      <c r="B114" t="s">
        <v>16</v>
      </c>
      <c r="C114" t="s">
        <v>46</v>
      </c>
      <c r="D114" t="s">
        <v>20</v>
      </c>
      <c r="E114">
        <v>0</v>
      </c>
      <c r="F114" t="s">
        <v>65</v>
      </c>
      <c r="G114">
        <f>SUM(E113:E115)</f>
        <v>16</v>
      </c>
      <c r="H114" s="4">
        <f>IFERROR(E113/(E113+E115),"")</f>
        <v>1</v>
      </c>
      <c r="I114" s="4">
        <f>IFERROR((E113+E114)/(G113),"")</f>
        <v>1</v>
      </c>
      <c r="J114" s="4">
        <v>0.5</v>
      </c>
      <c r="K114" t="s">
        <v>14</v>
      </c>
      <c r="L114" t="str">
        <f t="shared" si="5"/>
        <v>Goal Met</v>
      </c>
      <c r="M114" t="str">
        <f>IF(K113="Y",(E113+E115) &amp; " of " &amp; G113,E113 &amp; " of " &amp; G113)</f>
        <v>16 of 16</v>
      </c>
      <c r="N114" s="1">
        <v>45565</v>
      </c>
      <c r="O114" s="4">
        <f t="shared" si="4"/>
        <v>0</v>
      </c>
    </row>
    <row r="115" spans="1:15" x14ac:dyDescent="0.25">
      <c r="A115">
        <v>2023</v>
      </c>
      <c r="B115" t="s">
        <v>16</v>
      </c>
      <c r="C115" t="s">
        <v>46</v>
      </c>
      <c r="D115" t="s">
        <v>21</v>
      </c>
      <c r="E115">
        <v>0</v>
      </c>
      <c r="F115" t="s">
        <v>65</v>
      </c>
      <c r="G115">
        <f>SUM(E113:E115)</f>
        <v>16</v>
      </c>
      <c r="H115" s="4">
        <f>IFERROR(E113/(E113+E115),"")</f>
        <v>1</v>
      </c>
      <c r="I115" s="4">
        <f>IFERROR((E113+E114)/(G113),"")</f>
        <v>1</v>
      </c>
      <c r="J115" s="4">
        <v>0.5</v>
      </c>
      <c r="K115" t="s">
        <v>14</v>
      </c>
      <c r="L115" t="str">
        <f t="shared" si="5"/>
        <v>Goal Met</v>
      </c>
      <c r="M115" t="str">
        <f>IF(K113="Y",(E113+E115) &amp; " of " &amp; G113,E113 &amp; " of " &amp; G113)</f>
        <v>16 of 16</v>
      </c>
      <c r="N115" s="1">
        <v>45565</v>
      </c>
      <c r="O115" s="4">
        <f t="shared" si="4"/>
        <v>0</v>
      </c>
    </row>
    <row r="116" spans="1:15" x14ac:dyDescent="0.25">
      <c r="A116">
        <v>2023</v>
      </c>
      <c r="B116" t="s">
        <v>16</v>
      </c>
      <c r="C116" t="s">
        <v>47</v>
      </c>
      <c r="D116" t="s">
        <v>13</v>
      </c>
      <c r="E116">
        <v>46</v>
      </c>
      <c r="F116" t="s">
        <v>61</v>
      </c>
      <c r="G116">
        <f>SUM(E116:E118)</f>
        <v>52</v>
      </c>
      <c r="H116" s="4">
        <f>IFERROR(E116/(E116+E118),"")</f>
        <v>0.88461538461538458</v>
      </c>
      <c r="I116" s="4">
        <f>IFERROR((E116+E117)/(G116),"")</f>
        <v>0.88461538461538458</v>
      </c>
      <c r="J116" s="4">
        <v>0.9</v>
      </c>
      <c r="K116" t="s">
        <v>14</v>
      </c>
      <c r="L116" t="str">
        <f t="shared" ref="L116:L145" si="6">IF(H116&gt;= 0.9, "Goal Met", "Goal Not Met")</f>
        <v>Goal Not Met</v>
      </c>
      <c r="M116" t="str">
        <f>IF(K116="Y",(E116+E118) &amp; " of " &amp; G116,E116 &amp; " of " &amp; G116)</f>
        <v>46 of 52</v>
      </c>
      <c r="N116" s="1">
        <v>45565</v>
      </c>
      <c r="O116" s="4">
        <f t="shared" si="4"/>
        <v>0.88461538461538458</v>
      </c>
    </row>
    <row r="117" spans="1:15" x14ac:dyDescent="0.25">
      <c r="A117">
        <v>2023</v>
      </c>
      <c r="B117" t="s">
        <v>16</v>
      </c>
      <c r="C117" t="s">
        <v>47</v>
      </c>
      <c r="D117" t="s">
        <v>20</v>
      </c>
      <c r="E117">
        <v>0</v>
      </c>
      <c r="F117" t="s">
        <v>61</v>
      </c>
      <c r="G117">
        <f>SUM(E116:E118)</f>
        <v>52</v>
      </c>
      <c r="H117" s="4">
        <f>IFERROR(E116/(E116+E118),"")</f>
        <v>0.88461538461538458</v>
      </c>
      <c r="I117" s="4">
        <f>IFERROR((E116+E117)/(G116),"")</f>
        <v>0.88461538461538458</v>
      </c>
      <c r="J117" s="4">
        <v>0.9</v>
      </c>
      <c r="K117" t="s">
        <v>14</v>
      </c>
      <c r="L117" t="str">
        <f t="shared" si="6"/>
        <v>Goal Not Met</v>
      </c>
      <c r="M117" t="str">
        <f>IF(K116="Y",(E116+E118) &amp; " of " &amp; G116,E116 &amp; " of " &amp; G116)</f>
        <v>46 of 52</v>
      </c>
      <c r="N117" s="1">
        <v>45565</v>
      </c>
      <c r="O117" s="4">
        <f t="shared" si="4"/>
        <v>0</v>
      </c>
    </row>
    <row r="118" spans="1:15" x14ac:dyDescent="0.25">
      <c r="A118">
        <v>2023</v>
      </c>
      <c r="B118" t="s">
        <v>16</v>
      </c>
      <c r="C118" t="s">
        <v>47</v>
      </c>
      <c r="D118" t="s">
        <v>21</v>
      </c>
      <c r="E118">
        <v>6</v>
      </c>
      <c r="F118" t="s">
        <v>61</v>
      </c>
      <c r="G118">
        <f>SUM(E116:E118)</f>
        <v>52</v>
      </c>
      <c r="H118" s="4">
        <f>IFERROR(E116/(E116+E118),"")</f>
        <v>0.88461538461538458</v>
      </c>
      <c r="I118" s="4">
        <f>IFERROR((E116+E117)/(G116),"")</f>
        <v>0.88461538461538458</v>
      </c>
      <c r="J118" s="4">
        <v>0.9</v>
      </c>
      <c r="K118" t="s">
        <v>14</v>
      </c>
      <c r="L118" t="str">
        <f t="shared" si="6"/>
        <v>Goal Not Met</v>
      </c>
      <c r="M118" t="str">
        <f>IF(K116="Y",(E116+E118) &amp; " of " &amp; G116,E116 &amp; " of " &amp; G116)</f>
        <v>46 of 52</v>
      </c>
      <c r="N118" s="1">
        <v>45565</v>
      </c>
      <c r="O118" s="4">
        <f t="shared" si="4"/>
        <v>0.11538461538461539</v>
      </c>
    </row>
    <row r="119" spans="1:15" x14ac:dyDescent="0.25">
      <c r="A119">
        <v>2023</v>
      </c>
      <c r="B119" t="s">
        <v>16</v>
      </c>
      <c r="C119" t="s">
        <v>48</v>
      </c>
      <c r="D119" t="s">
        <v>13</v>
      </c>
      <c r="E119">
        <v>39</v>
      </c>
      <c r="F119" t="s">
        <v>66</v>
      </c>
      <c r="G119">
        <f>SUM(E119:E121)</f>
        <v>42</v>
      </c>
      <c r="H119" s="4">
        <f>IFERROR(E119/(E119+E121),"")</f>
        <v>0.9285714285714286</v>
      </c>
      <c r="I119" s="4">
        <f>IFERROR((E119+E120)/(G119),"")</f>
        <v>0.9285714285714286</v>
      </c>
      <c r="J119" s="4">
        <v>0.9</v>
      </c>
      <c r="K119" t="s">
        <v>14</v>
      </c>
      <c r="L119" t="str">
        <f t="shared" si="6"/>
        <v>Goal Met</v>
      </c>
      <c r="M119" t="str">
        <f>IF(K119="Y",(E119+E121) &amp; " of " &amp; G119,E119 &amp; " of " &amp; G119)</f>
        <v>39 of 42</v>
      </c>
      <c r="N119" s="1">
        <v>45565</v>
      </c>
      <c r="O119" s="4">
        <f t="shared" si="4"/>
        <v>0.9285714285714286</v>
      </c>
    </row>
    <row r="120" spans="1:15" x14ac:dyDescent="0.25">
      <c r="A120">
        <v>2023</v>
      </c>
      <c r="B120" t="s">
        <v>16</v>
      </c>
      <c r="C120" t="s">
        <v>48</v>
      </c>
      <c r="D120" t="s">
        <v>20</v>
      </c>
      <c r="E120">
        <v>0</v>
      </c>
      <c r="F120" t="s">
        <v>66</v>
      </c>
      <c r="G120">
        <f>SUM(E119:E121)</f>
        <v>42</v>
      </c>
      <c r="H120" s="4">
        <f>IFERROR(E119/(E119+E121),"")</f>
        <v>0.9285714285714286</v>
      </c>
      <c r="I120" s="4">
        <f>IFERROR((E119+E120)/(G119),"")</f>
        <v>0.9285714285714286</v>
      </c>
      <c r="J120" s="4">
        <v>0.9</v>
      </c>
      <c r="K120" t="s">
        <v>14</v>
      </c>
      <c r="L120" t="str">
        <f t="shared" si="6"/>
        <v>Goal Met</v>
      </c>
      <c r="M120" t="str">
        <f>IF(K119="Y",(E119+E121) &amp; " of " &amp; G119,E119 &amp; " of " &amp; G119)</f>
        <v>39 of 42</v>
      </c>
      <c r="N120" s="1">
        <v>45565</v>
      </c>
      <c r="O120" s="4">
        <f t="shared" si="4"/>
        <v>0</v>
      </c>
    </row>
    <row r="121" spans="1:15" x14ac:dyDescent="0.25">
      <c r="A121">
        <v>2023</v>
      </c>
      <c r="B121" t="s">
        <v>16</v>
      </c>
      <c r="C121" t="s">
        <v>48</v>
      </c>
      <c r="D121" t="s">
        <v>21</v>
      </c>
      <c r="E121">
        <v>3</v>
      </c>
      <c r="F121" t="s">
        <v>66</v>
      </c>
      <c r="G121">
        <f>SUM(E119:E121)</f>
        <v>42</v>
      </c>
      <c r="H121" s="4">
        <f>IFERROR(E119/(E119+E121),"")</f>
        <v>0.9285714285714286</v>
      </c>
      <c r="I121" s="4">
        <f>IFERROR((E119+E120)/(G119),"")</f>
        <v>0.9285714285714286</v>
      </c>
      <c r="J121" s="4">
        <v>0.9</v>
      </c>
      <c r="K121" t="s">
        <v>14</v>
      </c>
      <c r="L121" t="str">
        <f t="shared" si="6"/>
        <v>Goal Met</v>
      </c>
      <c r="M121" t="str">
        <f>IF(K119="Y",(E119+E121) &amp; " of " &amp; G119,E119 &amp; " of " &amp; G119)</f>
        <v>39 of 42</v>
      </c>
      <c r="N121" s="1">
        <v>45565</v>
      </c>
      <c r="O121" s="4">
        <f t="shared" si="4"/>
        <v>7.1428571428571425E-2</v>
      </c>
    </row>
    <row r="122" spans="1:15" x14ac:dyDescent="0.25">
      <c r="A122">
        <v>2023</v>
      </c>
      <c r="B122" t="s">
        <v>16</v>
      </c>
      <c r="C122" t="s">
        <v>49</v>
      </c>
      <c r="D122" t="s">
        <v>13</v>
      </c>
      <c r="E122">
        <v>5</v>
      </c>
      <c r="F122" t="s">
        <v>66</v>
      </c>
      <c r="G122">
        <f>SUM(E122:E124)</f>
        <v>9</v>
      </c>
      <c r="H122" s="4">
        <f>IFERROR(E122/(E122+E124),"")</f>
        <v>0.55555555555555558</v>
      </c>
      <c r="I122" s="4">
        <f>IFERROR((E122+E123)/(G122),"")</f>
        <v>0.55555555555555558</v>
      </c>
      <c r="J122" s="4">
        <v>0.9</v>
      </c>
      <c r="K122" t="s">
        <v>14</v>
      </c>
      <c r="L122" t="str">
        <f t="shared" si="6"/>
        <v>Goal Not Met</v>
      </c>
      <c r="M122" t="str">
        <f>IF(K122="Y",(E122+E124) &amp; " of " &amp; G122,E122 &amp; " of " &amp; G122)</f>
        <v>5 of 9</v>
      </c>
      <c r="N122" s="1">
        <v>45565</v>
      </c>
      <c r="O122" s="4">
        <f t="shared" si="4"/>
        <v>0.55555555555555558</v>
      </c>
    </row>
    <row r="123" spans="1:15" x14ac:dyDescent="0.25">
      <c r="A123">
        <v>2023</v>
      </c>
      <c r="B123" t="s">
        <v>16</v>
      </c>
      <c r="C123" t="s">
        <v>49</v>
      </c>
      <c r="D123" t="s">
        <v>20</v>
      </c>
      <c r="E123">
        <v>0</v>
      </c>
      <c r="F123" t="s">
        <v>66</v>
      </c>
      <c r="G123">
        <f>SUM(E122:E124)</f>
        <v>9</v>
      </c>
      <c r="H123" s="4">
        <f>IFERROR(E122/(E122+E124),"")</f>
        <v>0.55555555555555558</v>
      </c>
      <c r="I123" s="4">
        <f>IFERROR((E122+E123)/(G122),"")</f>
        <v>0.55555555555555558</v>
      </c>
      <c r="J123" s="4">
        <v>0.9</v>
      </c>
      <c r="K123" t="s">
        <v>14</v>
      </c>
      <c r="L123" t="str">
        <f t="shared" si="6"/>
        <v>Goal Not Met</v>
      </c>
      <c r="M123" t="str">
        <f>IF(K122="Y",(E122+E124) &amp; " of " &amp; G122,E122 &amp; " of " &amp; G122)</f>
        <v>5 of 9</v>
      </c>
      <c r="N123" s="1">
        <v>45565</v>
      </c>
      <c r="O123" s="4">
        <f t="shared" si="4"/>
        <v>0</v>
      </c>
    </row>
    <row r="124" spans="1:15" x14ac:dyDescent="0.25">
      <c r="A124">
        <v>2023</v>
      </c>
      <c r="B124" t="s">
        <v>16</v>
      </c>
      <c r="C124" t="s">
        <v>49</v>
      </c>
      <c r="D124" t="s">
        <v>21</v>
      </c>
      <c r="E124">
        <v>4</v>
      </c>
      <c r="F124" t="s">
        <v>66</v>
      </c>
      <c r="G124">
        <f>SUM(E122:E124)</f>
        <v>9</v>
      </c>
      <c r="H124" s="4">
        <f>IFERROR(E122/(E122+E124),"")</f>
        <v>0.55555555555555558</v>
      </c>
      <c r="I124" s="4">
        <f>IFERROR((E122+E123)/(G122),"")</f>
        <v>0.55555555555555558</v>
      </c>
      <c r="J124" s="4">
        <v>0.9</v>
      </c>
      <c r="K124" t="s">
        <v>14</v>
      </c>
      <c r="L124" t="str">
        <f t="shared" si="6"/>
        <v>Goal Not Met</v>
      </c>
      <c r="M124" t="str">
        <f>IF(K122="Y",(E122+E124) &amp; " of " &amp; G122,E122 &amp; " of " &amp; G122)</f>
        <v>5 of 9</v>
      </c>
      <c r="N124" s="1">
        <v>45565</v>
      </c>
      <c r="O124" s="4">
        <f t="shared" si="4"/>
        <v>0.44444444444444442</v>
      </c>
    </row>
    <row r="125" spans="1:15" x14ac:dyDescent="0.25">
      <c r="A125">
        <v>2023</v>
      </c>
      <c r="B125" t="s">
        <v>16</v>
      </c>
      <c r="C125" t="s">
        <v>25</v>
      </c>
      <c r="D125" t="s">
        <v>13</v>
      </c>
      <c r="E125">
        <v>1</v>
      </c>
      <c r="F125" t="s">
        <v>61</v>
      </c>
      <c r="G125">
        <f>SUM(E125:E127)</f>
        <v>1</v>
      </c>
      <c r="H125" s="4">
        <f>IFERROR(E125/(E125+E127),"")</f>
        <v>1</v>
      </c>
      <c r="I125" s="4">
        <f>IFERROR((E125+E126)/(G125),"")</f>
        <v>1</v>
      </c>
      <c r="J125" s="4">
        <v>0.9</v>
      </c>
      <c r="K125" t="s">
        <v>14</v>
      </c>
      <c r="L125" t="str">
        <f t="shared" si="6"/>
        <v>Goal Met</v>
      </c>
      <c r="M125" t="str">
        <f>IF(K125="Y",(E125+E127) &amp; " of " &amp; G125,E125 &amp; " of " &amp; G125)</f>
        <v>1 of 1</v>
      </c>
      <c r="N125" s="1">
        <v>45565</v>
      </c>
      <c r="O125" s="4">
        <f t="shared" si="4"/>
        <v>1</v>
      </c>
    </row>
    <row r="126" spans="1:15" x14ac:dyDescent="0.25">
      <c r="A126">
        <v>2023</v>
      </c>
      <c r="B126" t="s">
        <v>16</v>
      </c>
      <c r="C126" t="s">
        <v>25</v>
      </c>
      <c r="D126" t="s">
        <v>20</v>
      </c>
      <c r="E126">
        <v>0</v>
      </c>
      <c r="F126" t="s">
        <v>61</v>
      </c>
      <c r="G126">
        <f>SUM(E125:E127)</f>
        <v>1</v>
      </c>
      <c r="H126" s="4">
        <f>IFERROR(E125/(E125+E127),"")</f>
        <v>1</v>
      </c>
      <c r="I126" s="4">
        <f>IFERROR((E125+E126)/(G125),"")</f>
        <v>1</v>
      </c>
      <c r="J126" s="4">
        <v>0.9</v>
      </c>
      <c r="K126" t="s">
        <v>14</v>
      </c>
      <c r="L126" t="str">
        <f t="shared" si="6"/>
        <v>Goal Met</v>
      </c>
      <c r="M126" t="str">
        <f>IF(K125="Y",(E125+E127) &amp; " of " &amp; G125,E125 &amp; " of " &amp; G125)</f>
        <v>1 of 1</v>
      </c>
      <c r="N126" s="1">
        <v>45565</v>
      </c>
      <c r="O126" s="4">
        <f t="shared" si="4"/>
        <v>0</v>
      </c>
    </row>
    <row r="127" spans="1:15" x14ac:dyDescent="0.25">
      <c r="A127">
        <v>2023</v>
      </c>
      <c r="B127" t="s">
        <v>16</v>
      </c>
      <c r="C127" t="s">
        <v>25</v>
      </c>
      <c r="D127" t="s">
        <v>21</v>
      </c>
      <c r="E127">
        <v>0</v>
      </c>
      <c r="F127" t="s">
        <v>61</v>
      </c>
      <c r="G127">
        <f>SUM(E125:E127)</f>
        <v>1</v>
      </c>
      <c r="H127" s="4">
        <f>IFERROR(E125/(E125+E127),"")</f>
        <v>1</v>
      </c>
      <c r="I127" s="4">
        <f>IFERROR((E125+E126)/(G125),"")</f>
        <v>1</v>
      </c>
      <c r="J127" s="4">
        <v>0.9</v>
      </c>
      <c r="K127" t="s">
        <v>14</v>
      </c>
      <c r="L127" t="str">
        <f t="shared" si="6"/>
        <v>Goal Met</v>
      </c>
      <c r="M127" t="str">
        <f>IF(K125="Y",(E125+E127) &amp; " of " &amp; G125,E125 &amp; " of " &amp; G125)</f>
        <v>1 of 1</v>
      </c>
      <c r="N127" s="1">
        <v>45565</v>
      </c>
      <c r="O127" s="4">
        <f t="shared" si="4"/>
        <v>0</v>
      </c>
    </row>
    <row r="128" spans="1:15" x14ac:dyDescent="0.25">
      <c r="A128">
        <v>2023</v>
      </c>
      <c r="B128" t="s">
        <v>16</v>
      </c>
      <c r="C128" t="s">
        <v>30</v>
      </c>
      <c r="D128" t="s">
        <v>13</v>
      </c>
      <c r="E128">
        <v>1</v>
      </c>
      <c r="F128" t="s">
        <v>67</v>
      </c>
      <c r="G128">
        <f>SUM(E128:E130)</f>
        <v>1</v>
      </c>
      <c r="H128" s="4">
        <f>IFERROR(E128/(E128+E130),"")</f>
        <v>1</v>
      </c>
      <c r="I128" s="4">
        <f>IFERROR((E128+E129)/(G128),"")</f>
        <v>1</v>
      </c>
      <c r="J128" s="4">
        <v>0.9</v>
      </c>
      <c r="K128" t="s">
        <v>14</v>
      </c>
      <c r="L128" t="str">
        <f t="shared" si="6"/>
        <v>Goal Met</v>
      </c>
      <c r="M128" t="str">
        <f>IF(K128="Y",(E128+E130) &amp; " of " &amp; G128,E128 &amp; " of " &amp; G128)</f>
        <v>1 of 1</v>
      </c>
      <c r="N128" s="1">
        <v>45565</v>
      </c>
      <c r="O128" s="4">
        <f t="shared" si="4"/>
        <v>1</v>
      </c>
    </row>
    <row r="129" spans="1:15" x14ac:dyDescent="0.25">
      <c r="A129">
        <v>2023</v>
      </c>
      <c r="B129" t="s">
        <v>16</v>
      </c>
      <c r="C129" t="s">
        <v>30</v>
      </c>
      <c r="D129" t="s">
        <v>20</v>
      </c>
      <c r="E129">
        <v>0</v>
      </c>
      <c r="F129" t="s">
        <v>67</v>
      </c>
      <c r="G129">
        <f>SUM(E128:E130)</f>
        <v>1</v>
      </c>
      <c r="H129" s="4">
        <f>IFERROR(E128/(E128+E130),"")</f>
        <v>1</v>
      </c>
      <c r="I129" s="4">
        <f>IFERROR((E128+E129)/(G128),"")</f>
        <v>1</v>
      </c>
      <c r="J129" s="4">
        <v>0.9</v>
      </c>
      <c r="K129" t="s">
        <v>14</v>
      </c>
      <c r="L129" t="str">
        <f t="shared" si="6"/>
        <v>Goal Met</v>
      </c>
      <c r="M129" t="str">
        <f>IF(K128="Y",(E128+E130) &amp; " of " &amp; G128,E128 &amp; " of " &amp; G128)</f>
        <v>1 of 1</v>
      </c>
      <c r="N129" s="1">
        <v>45565</v>
      </c>
      <c r="O129" s="4">
        <f t="shared" si="4"/>
        <v>0</v>
      </c>
    </row>
    <row r="130" spans="1:15" x14ac:dyDescent="0.25">
      <c r="A130">
        <v>2023</v>
      </c>
      <c r="B130" t="s">
        <v>16</v>
      </c>
      <c r="C130" t="s">
        <v>30</v>
      </c>
      <c r="D130" t="s">
        <v>21</v>
      </c>
      <c r="E130">
        <v>0</v>
      </c>
      <c r="F130" t="s">
        <v>67</v>
      </c>
      <c r="G130">
        <f>SUM(E128:E130)</f>
        <v>1</v>
      </c>
      <c r="H130" s="4">
        <f>IFERROR(E128/(E128+E130),"")</f>
        <v>1</v>
      </c>
      <c r="I130" s="4">
        <f>IFERROR((E128+E129)/(G128),"")</f>
        <v>1</v>
      </c>
      <c r="J130" s="4">
        <v>0.9</v>
      </c>
      <c r="K130" t="s">
        <v>14</v>
      </c>
      <c r="L130" t="str">
        <f t="shared" si="6"/>
        <v>Goal Met</v>
      </c>
      <c r="M130" t="str">
        <f>IF(K128="Y",(E128+E130) &amp; " of " &amp; G128,E128 &amp; " of " &amp; G128)</f>
        <v>1 of 1</v>
      </c>
      <c r="N130" s="1">
        <v>45565</v>
      </c>
      <c r="O130" s="4">
        <f t="shared" si="4"/>
        <v>0</v>
      </c>
    </row>
    <row r="131" spans="1:15" x14ac:dyDescent="0.25">
      <c r="A131">
        <v>2023</v>
      </c>
      <c r="B131" t="s">
        <v>16</v>
      </c>
      <c r="C131" t="s">
        <v>26</v>
      </c>
      <c r="D131" t="s">
        <v>13</v>
      </c>
      <c r="E131">
        <v>22</v>
      </c>
      <c r="F131" t="s">
        <v>61</v>
      </c>
      <c r="G131">
        <f>SUM(E131:E133)</f>
        <v>24</v>
      </c>
      <c r="H131" s="4">
        <f>IFERROR(E131/(E131+E133),"")</f>
        <v>0.91666666666666663</v>
      </c>
      <c r="I131" s="4">
        <f>IFERROR((E131+E132)/(G131),"")</f>
        <v>0.91666666666666663</v>
      </c>
      <c r="J131" s="4">
        <v>0.9</v>
      </c>
      <c r="K131" t="s">
        <v>14</v>
      </c>
      <c r="L131" t="str">
        <f t="shared" si="6"/>
        <v>Goal Met</v>
      </c>
      <c r="M131" t="str">
        <f>IF(K131="Y",(E131+E133) &amp; " of " &amp; G131,E131 &amp; " of " &amp; G131)</f>
        <v>22 of 24</v>
      </c>
      <c r="N131" s="1">
        <v>45565</v>
      </c>
      <c r="O131" s="4">
        <f t="shared" si="4"/>
        <v>0.91666666666666663</v>
      </c>
    </row>
    <row r="132" spans="1:15" x14ac:dyDescent="0.25">
      <c r="A132">
        <v>2023</v>
      </c>
      <c r="B132" t="s">
        <v>16</v>
      </c>
      <c r="C132" t="s">
        <v>26</v>
      </c>
      <c r="D132" t="s">
        <v>20</v>
      </c>
      <c r="E132">
        <v>0</v>
      </c>
      <c r="F132" t="s">
        <v>61</v>
      </c>
      <c r="G132">
        <f>SUM(E131:E133)</f>
        <v>24</v>
      </c>
      <c r="H132" s="4">
        <f>IFERROR(E131/(E131+E133),"")</f>
        <v>0.91666666666666663</v>
      </c>
      <c r="I132" s="4">
        <f>IFERROR((E131+E132)/(G131),"")</f>
        <v>0.91666666666666663</v>
      </c>
      <c r="J132" s="4">
        <v>0.9</v>
      </c>
      <c r="K132" t="s">
        <v>14</v>
      </c>
      <c r="L132" t="str">
        <f t="shared" si="6"/>
        <v>Goal Met</v>
      </c>
      <c r="M132" t="str">
        <f>IF(K131="Y",(E131+E133) &amp; " of " &amp; G131,E131 &amp; " of " &amp; G131)</f>
        <v>22 of 24</v>
      </c>
      <c r="N132" s="1">
        <v>45565</v>
      </c>
      <c r="O132" s="4">
        <f t="shared" si="4"/>
        <v>0</v>
      </c>
    </row>
    <row r="133" spans="1:15" x14ac:dyDescent="0.25">
      <c r="A133">
        <v>2023</v>
      </c>
      <c r="B133" t="s">
        <v>16</v>
      </c>
      <c r="C133" t="s">
        <v>26</v>
      </c>
      <c r="D133" t="s">
        <v>21</v>
      </c>
      <c r="E133">
        <v>2</v>
      </c>
      <c r="F133" t="s">
        <v>61</v>
      </c>
      <c r="G133">
        <f>SUM(E131:E133)</f>
        <v>24</v>
      </c>
      <c r="H133" s="4">
        <f>IFERROR(E131/(E131+E133),"")</f>
        <v>0.91666666666666663</v>
      </c>
      <c r="I133" s="4">
        <f>IFERROR((E131+E132)/(G131),"")</f>
        <v>0.91666666666666663</v>
      </c>
      <c r="J133" s="4">
        <v>0.9</v>
      </c>
      <c r="K133" t="s">
        <v>14</v>
      </c>
      <c r="L133" t="str">
        <f t="shared" si="6"/>
        <v>Goal Met</v>
      </c>
      <c r="M133" t="str">
        <f>IF(K131="Y",(E131+E133) &amp; " of " &amp; G131,E131 &amp; " of " &amp; G131)</f>
        <v>22 of 24</v>
      </c>
      <c r="N133" s="1">
        <v>45565</v>
      </c>
      <c r="O133" s="4">
        <f t="shared" si="4"/>
        <v>8.3333333333333329E-2</v>
      </c>
    </row>
    <row r="134" spans="1:15" x14ac:dyDescent="0.25">
      <c r="A134">
        <v>2023</v>
      </c>
      <c r="B134" t="s">
        <v>16</v>
      </c>
      <c r="C134" t="s">
        <v>31</v>
      </c>
      <c r="D134" t="s">
        <v>13</v>
      </c>
      <c r="E134">
        <v>17</v>
      </c>
      <c r="F134" t="s">
        <v>65</v>
      </c>
      <c r="G134">
        <f>SUM(E134:E136)</f>
        <v>24</v>
      </c>
      <c r="H134" s="4">
        <f>IFERROR(E134/(E134+E136),"")</f>
        <v>0.70833333333333337</v>
      </c>
      <c r="I134" s="4">
        <f>IFERROR((E134+E135)/(G134),"")</f>
        <v>0.70833333333333337</v>
      </c>
      <c r="J134" s="4">
        <v>0.9</v>
      </c>
      <c r="K134" t="s">
        <v>14</v>
      </c>
      <c r="L134" t="str">
        <f t="shared" si="6"/>
        <v>Goal Not Met</v>
      </c>
      <c r="M134" t="str">
        <f>IF(K134="Y",(E134+E136) &amp; " of " &amp; G134,E134 &amp; " of " &amp; G134)</f>
        <v>17 of 24</v>
      </c>
      <c r="N134" s="1">
        <v>45565</v>
      </c>
      <c r="O134" s="4">
        <f t="shared" si="4"/>
        <v>0.70833333333333337</v>
      </c>
    </row>
    <row r="135" spans="1:15" x14ac:dyDescent="0.25">
      <c r="A135">
        <v>2023</v>
      </c>
      <c r="B135" t="s">
        <v>16</v>
      </c>
      <c r="C135" t="s">
        <v>31</v>
      </c>
      <c r="D135" t="s">
        <v>20</v>
      </c>
      <c r="E135">
        <v>0</v>
      </c>
      <c r="F135" t="s">
        <v>65</v>
      </c>
      <c r="G135">
        <f>SUM(E134:E136)</f>
        <v>24</v>
      </c>
      <c r="H135" s="4">
        <f>IFERROR(E134/(E134+E136),"")</f>
        <v>0.70833333333333337</v>
      </c>
      <c r="I135" s="4">
        <f>IFERROR((E134+E135)/(G134),"")</f>
        <v>0.70833333333333337</v>
      </c>
      <c r="J135" s="4">
        <v>0.9</v>
      </c>
      <c r="K135" t="s">
        <v>14</v>
      </c>
      <c r="L135" t="str">
        <f t="shared" si="6"/>
        <v>Goal Not Met</v>
      </c>
      <c r="M135" t="str">
        <f>IF(K134="Y",(E134+E136) &amp; " of " &amp; G134,E134 &amp; " of " &amp; G134)</f>
        <v>17 of 24</v>
      </c>
      <c r="N135" s="1">
        <v>45565</v>
      </c>
      <c r="O135" s="4">
        <f t="shared" si="4"/>
        <v>0</v>
      </c>
    </row>
    <row r="136" spans="1:15" x14ac:dyDescent="0.25">
      <c r="A136">
        <v>2023</v>
      </c>
      <c r="B136" t="s">
        <v>16</v>
      </c>
      <c r="C136" t="s">
        <v>31</v>
      </c>
      <c r="D136" t="s">
        <v>21</v>
      </c>
      <c r="E136">
        <v>7</v>
      </c>
      <c r="F136" t="s">
        <v>65</v>
      </c>
      <c r="G136">
        <f>SUM(E134:E136)</f>
        <v>24</v>
      </c>
      <c r="H136" s="4">
        <f>IFERROR(E134/(E134+E136),"")</f>
        <v>0.70833333333333337</v>
      </c>
      <c r="I136" s="4">
        <f>IFERROR((E134+E135)/(G134),"")</f>
        <v>0.70833333333333337</v>
      </c>
      <c r="J136" s="4">
        <v>0.9</v>
      </c>
      <c r="K136" t="s">
        <v>14</v>
      </c>
      <c r="L136" t="str">
        <f t="shared" si="6"/>
        <v>Goal Not Met</v>
      </c>
      <c r="M136" t="str">
        <f>IF(K134="Y",(E134+E136) &amp; " of " &amp; G134,E134 &amp; " of " &amp; G134)</f>
        <v>17 of 24</v>
      </c>
      <c r="N136" s="1">
        <v>45565</v>
      </c>
      <c r="O136" s="4">
        <f t="shared" si="4"/>
        <v>0.29166666666666669</v>
      </c>
    </row>
    <row r="137" spans="1:15" x14ac:dyDescent="0.25">
      <c r="A137">
        <v>2023</v>
      </c>
      <c r="B137" t="s">
        <v>16</v>
      </c>
      <c r="C137" t="s">
        <v>32</v>
      </c>
      <c r="D137" t="s">
        <v>13</v>
      </c>
      <c r="E137">
        <v>59</v>
      </c>
      <c r="F137" t="s">
        <v>64</v>
      </c>
      <c r="G137">
        <f>SUM(E137:E139)</f>
        <v>68</v>
      </c>
      <c r="H137" s="4">
        <f>IFERROR(E137/(E137+E139),"")</f>
        <v>0.86764705882352944</v>
      </c>
      <c r="I137" s="4">
        <f>IFERROR((E137+E138)/(G137),"")</f>
        <v>0.86764705882352944</v>
      </c>
      <c r="J137" s="4">
        <v>0.9</v>
      </c>
      <c r="K137" t="s">
        <v>14</v>
      </c>
      <c r="L137" t="str">
        <f t="shared" si="6"/>
        <v>Goal Not Met</v>
      </c>
      <c r="M137" t="str">
        <f>IF(K137="Y",(E137+E139) &amp; " of " &amp; G137,E137 &amp; " of " &amp; G137)</f>
        <v>59 of 68</v>
      </c>
      <c r="N137" s="1">
        <v>45565</v>
      </c>
      <c r="O137" s="4">
        <f t="shared" si="4"/>
        <v>0.86764705882352944</v>
      </c>
    </row>
    <row r="138" spans="1:15" x14ac:dyDescent="0.25">
      <c r="A138">
        <v>2023</v>
      </c>
      <c r="B138" t="s">
        <v>16</v>
      </c>
      <c r="C138" t="s">
        <v>32</v>
      </c>
      <c r="D138" t="s">
        <v>20</v>
      </c>
      <c r="E138">
        <v>0</v>
      </c>
      <c r="F138" t="s">
        <v>64</v>
      </c>
      <c r="G138">
        <f>SUM(E137:E139)</f>
        <v>68</v>
      </c>
      <c r="H138" s="4">
        <f>IFERROR(E137/(E137+E139),"")</f>
        <v>0.86764705882352944</v>
      </c>
      <c r="I138" s="4">
        <f>IFERROR((E137+E138)/(G137),"")</f>
        <v>0.86764705882352944</v>
      </c>
      <c r="J138" s="4">
        <v>0.9</v>
      </c>
      <c r="K138" t="s">
        <v>14</v>
      </c>
      <c r="L138" t="str">
        <f t="shared" si="6"/>
        <v>Goal Not Met</v>
      </c>
      <c r="M138" t="str">
        <f>IF(K137="Y",(E137+E139) &amp; " of " &amp; G137,E137 &amp; " of " &amp; G137)</f>
        <v>59 of 68</v>
      </c>
      <c r="N138" s="1">
        <v>45565</v>
      </c>
      <c r="O138" s="4">
        <f t="shared" si="4"/>
        <v>0</v>
      </c>
    </row>
    <row r="139" spans="1:15" x14ac:dyDescent="0.25">
      <c r="A139">
        <v>2023</v>
      </c>
      <c r="B139" t="s">
        <v>16</v>
      </c>
      <c r="C139" t="s">
        <v>32</v>
      </c>
      <c r="D139" t="s">
        <v>21</v>
      </c>
      <c r="E139">
        <v>9</v>
      </c>
      <c r="F139" t="s">
        <v>64</v>
      </c>
      <c r="G139">
        <f>SUM(E137:E139)</f>
        <v>68</v>
      </c>
      <c r="H139" s="4">
        <f>IFERROR(E137/(E137+E139),"")</f>
        <v>0.86764705882352944</v>
      </c>
      <c r="I139" s="4">
        <f>IFERROR((E137+E138)/(G137),"")</f>
        <v>0.86764705882352944</v>
      </c>
      <c r="J139" s="4">
        <v>0.9</v>
      </c>
      <c r="K139" t="s">
        <v>14</v>
      </c>
      <c r="L139" t="str">
        <f t="shared" si="6"/>
        <v>Goal Not Met</v>
      </c>
      <c r="M139" t="str">
        <f>IF(K137="Y",(E137+E139) &amp; " of " &amp; G137,E137 &amp; " of " &amp; G137)</f>
        <v>59 of 68</v>
      </c>
      <c r="N139" s="1">
        <v>45565</v>
      </c>
      <c r="O139" s="4">
        <f t="shared" si="4"/>
        <v>0.13235294117647059</v>
      </c>
    </row>
    <row r="140" spans="1:15" x14ac:dyDescent="0.25">
      <c r="A140">
        <v>2023</v>
      </c>
      <c r="B140" t="s">
        <v>16</v>
      </c>
      <c r="C140" t="s">
        <v>84</v>
      </c>
      <c r="D140" t="s">
        <v>13</v>
      </c>
      <c r="E140">
        <v>37</v>
      </c>
      <c r="F140" t="s">
        <v>68</v>
      </c>
      <c r="G140">
        <f>SUM(E140:E142)</f>
        <v>40</v>
      </c>
      <c r="H140" s="4">
        <f>IFERROR(E140/(E140+E142),"")</f>
        <v>0.92500000000000004</v>
      </c>
      <c r="I140" s="4">
        <f>IFERROR((E140+E141)/(G140),"")</f>
        <v>0.92500000000000004</v>
      </c>
      <c r="J140" s="4">
        <v>0.9</v>
      </c>
      <c r="K140" t="s">
        <v>14</v>
      </c>
      <c r="L140" t="str">
        <f t="shared" si="6"/>
        <v>Goal Met</v>
      </c>
      <c r="M140" t="str">
        <f>IF(K140="Y",(E140+E142) &amp; " of " &amp; G140,E140 &amp; " of " &amp; G140)</f>
        <v>37 of 40</v>
      </c>
      <c r="N140" s="1">
        <v>45565</v>
      </c>
      <c r="O140" s="4">
        <f t="shared" si="4"/>
        <v>0.92500000000000004</v>
      </c>
    </row>
    <row r="141" spans="1:15" x14ac:dyDescent="0.25">
      <c r="A141">
        <v>2023</v>
      </c>
      <c r="B141" t="s">
        <v>16</v>
      </c>
      <c r="C141" t="s">
        <v>84</v>
      </c>
      <c r="D141" t="s">
        <v>20</v>
      </c>
      <c r="E141">
        <v>0</v>
      </c>
      <c r="F141" t="s">
        <v>68</v>
      </c>
      <c r="G141">
        <f>SUM(E140:E142)</f>
        <v>40</v>
      </c>
      <c r="H141" s="4">
        <f>IFERROR(E140/(E140+E142),"")</f>
        <v>0.92500000000000004</v>
      </c>
      <c r="I141" s="4">
        <f>IFERROR((E140+E141)/(G140),"")</f>
        <v>0.92500000000000004</v>
      </c>
      <c r="J141" s="4">
        <v>0.9</v>
      </c>
      <c r="K141" t="s">
        <v>14</v>
      </c>
      <c r="L141" t="str">
        <f t="shared" si="6"/>
        <v>Goal Met</v>
      </c>
      <c r="M141" t="str">
        <f>IF(K140="Y",(E140+E142) &amp; " of " &amp; G140,E140 &amp; " of " &amp; G140)</f>
        <v>37 of 40</v>
      </c>
      <c r="N141" s="1">
        <v>45565</v>
      </c>
      <c r="O141" s="4">
        <f t="shared" si="4"/>
        <v>0</v>
      </c>
    </row>
    <row r="142" spans="1:15" x14ac:dyDescent="0.25">
      <c r="A142">
        <v>2023</v>
      </c>
      <c r="B142" t="s">
        <v>16</v>
      </c>
      <c r="C142" t="s">
        <v>84</v>
      </c>
      <c r="D142" t="s">
        <v>21</v>
      </c>
      <c r="E142">
        <v>3</v>
      </c>
      <c r="F142" t="s">
        <v>68</v>
      </c>
      <c r="G142">
        <f>SUM(E140:E142)</f>
        <v>40</v>
      </c>
      <c r="H142" s="4">
        <f>IFERROR(E140/(E140+E142),"")</f>
        <v>0.92500000000000004</v>
      </c>
      <c r="I142" s="4">
        <f>IFERROR((E140+E141)/(G140),"")</f>
        <v>0.92500000000000004</v>
      </c>
      <c r="J142" s="4">
        <v>0.9</v>
      </c>
      <c r="K142" t="s">
        <v>14</v>
      </c>
      <c r="L142" t="str">
        <f t="shared" si="6"/>
        <v>Goal Met</v>
      </c>
      <c r="M142" t="str">
        <f>IF(K140="Y",(E140+E142) &amp; " of " &amp; G140,E140 &amp; " of " &amp; G140)</f>
        <v>37 of 40</v>
      </c>
      <c r="N142" s="1">
        <v>45565</v>
      </c>
      <c r="O142" s="4">
        <v>7.0000000000000007E-2</v>
      </c>
    </row>
    <row r="143" spans="1:15" x14ac:dyDescent="0.25">
      <c r="A143">
        <v>2023</v>
      </c>
      <c r="B143" t="s">
        <v>16</v>
      </c>
      <c r="C143" t="s">
        <v>45</v>
      </c>
      <c r="D143" t="s">
        <v>13</v>
      </c>
      <c r="E143">
        <v>1</v>
      </c>
      <c r="F143" t="s">
        <v>68</v>
      </c>
      <c r="G143">
        <f>SUM(E143:E145)</f>
        <v>1</v>
      </c>
      <c r="H143" s="4">
        <f>IFERROR(E143/(E143+E145),"")</f>
        <v>1</v>
      </c>
      <c r="I143" s="4">
        <f>IFERROR((E143+E144)/(G143),"")</f>
        <v>1</v>
      </c>
      <c r="J143" s="4">
        <v>0.9</v>
      </c>
      <c r="K143" t="s">
        <v>14</v>
      </c>
      <c r="L143" t="str">
        <f t="shared" si="6"/>
        <v>Goal Met</v>
      </c>
      <c r="M143" t="str">
        <f>IF(K143="Y",(E143+E145) &amp; " of " &amp; G143,E143 &amp; " of " &amp; G143)</f>
        <v>1 of 1</v>
      </c>
      <c r="N143" s="1">
        <v>45565</v>
      </c>
      <c r="O143" s="4">
        <f>IFERROR(E143/G143,0)</f>
        <v>1</v>
      </c>
    </row>
    <row r="144" spans="1:15" x14ac:dyDescent="0.25">
      <c r="A144">
        <v>2023</v>
      </c>
      <c r="B144" t="s">
        <v>16</v>
      </c>
      <c r="C144" t="s">
        <v>45</v>
      </c>
      <c r="D144" t="s">
        <v>20</v>
      </c>
      <c r="E144">
        <v>0</v>
      </c>
      <c r="F144" t="s">
        <v>68</v>
      </c>
      <c r="G144">
        <f>SUM(E143:E145)</f>
        <v>1</v>
      </c>
      <c r="H144" s="4">
        <f>IFERROR(E143/(E143+E145),"")</f>
        <v>1</v>
      </c>
      <c r="I144" s="4">
        <f>IFERROR((E143+E144)/(G143),"")</f>
        <v>1</v>
      </c>
      <c r="J144" s="4">
        <v>0.9</v>
      </c>
      <c r="K144" t="s">
        <v>14</v>
      </c>
      <c r="L144" t="str">
        <f t="shared" si="6"/>
        <v>Goal Met</v>
      </c>
      <c r="M144" t="str">
        <f>IF(K143="Y",(E143+E145) &amp; " of " &amp; G143,E143 &amp; " of " &amp; G143)</f>
        <v>1 of 1</v>
      </c>
      <c r="N144" s="1">
        <v>45565</v>
      </c>
      <c r="O144" s="4">
        <f>IFERROR(E144/G144,0)</f>
        <v>0</v>
      </c>
    </row>
    <row r="145" spans="1:15" x14ac:dyDescent="0.25">
      <c r="A145">
        <v>2023</v>
      </c>
      <c r="B145" t="s">
        <v>16</v>
      </c>
      <c r="C145" t="s">
        <v>45</v>
      </c>
      <c r="D145" t="s">
        <v>21</v>
      </c>
      <c r="E145">
        <v>0</v>
      </c>
      <c r="F145" t="s">
        <v>68</v>
      </c>
      <c r="G145">
        <f>SUM(E143:E145)</f>
        <v>1</v>
      </c>
      <c r="H145" s="4">
        <f>IFERROR(E143/(E143+E145),"")</f>
        <v>1</v>
      </c>
      <c r="I145" s="4">
        <f>IFERROR((E143+E144)/(G143),"")</f>
        <v>1</v>
      </c>
      <c r="J145" s="4">
        <v>0.9</v>
      </c>
      <c r="K145" t="s">
        <v>14</v>
      </c>
      <c r="L145" t="str">
        <f t="shared" si="6"/>
        <v>Goal Met</v>
      </c>
      <c r="M145" t="str">
        <f>IF(K143="Y",(E143+E145) &amp; " of " &amp; G143,E143 &amp; " of " &amp; G143)</f>
        <v>1 of 1</v>
      </c>
      <c r="N145" s="1">
        <v>45565</v>
      </c>
      <c r="O145" s="4">
        <f>IFERROR(E145/G145,0)</f>
        <v>0</v>
      </c>
    </row>
    <row r="146" spans="1:15" x14ac:dyDescent="0.25">
      <c r="A146">
        <v>2024</v>
      </c>
      <c r="B146" t="s">
        <v>16</v>
      </c>
      <c r="C146" t="s">
        <v>22</v>
      </c>
      <c r="D146" t="s">
        <v>13</v>
      </c>
      <c r="E146">
        <v>18</v>
      </c>
      <c r="F146" t="s">
        <v>61</v>
      </c>
      <c r="G146">
        <v>18</v>
      </c>
      <c r="H146" s="4">
        <f>IFERROR(E146/(E146+E148),"")</f>
        <v>1</v>
      </c>
      <c r="I146" s="4">
        <f>IFERROR((E146+E147)/(G146),"")</f>
        <v>1</v>
      </c>
      <c r="J146" s="4">
        <v>0.9</v>
      </c>
      <c r="K146" t="s">
        <v>14</v>
      </c>
      <c r="L146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6" t="s">
        <v>69</v>
      </c>
      <c r="N146" s="1">
        <v>45930</v>
      </c>
      <c r="O146" s="4">
        <v>1</v>
      </c>
    </row>
    <row r="147" spans="1:15" x14ac:dyDescent="0.25">
      <c r="A147">
        <v>2024</v>
      </c>
      <c r="B147" t="s">
        <v>16</v>
      </c>
      <c r="C147" t="s">
        <v>22</v>
      </c>
      <c r="D147" t="s">
        <v>20</v>
      </c>
      <c r="E147">
        <v>0</v>
      </c>
      <c r="F147" t="s">
        <v>61</v>
      </c>
      <c r="G147">
        <v>18</v>
      </c>
      <c r="H147" s="4">
        <f>IFERROR(E146/(E146+E148),"")</f>
        <v>1</v>
      </c>
      <c r="I147" s="4">
        <f>IFERROR((E146+E147)/(G146),"")</f>
        <v>1</v>
      </c>
      <c r="J147" s="4">
        <v>0.9</v>
      </c>
      <c r="K147" t="s">
        <v>14</v>
      </c>
      <c r="L147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7" t="s">
        <v>69</v>
      </c>
      <c r="N147" s="1">
        <v>45930</v>
      </c>
      <c r="O147" s="4">
        <v>0</v>
      </c>
    </row>
    <row r="148" spans="1:15" x14ac:dyDescent="0.25">
      <c r="A148">
        <v>2024</v>
      </c>
      <c r="B148" t="s">
        <v>16</v>
      </c>
      <c r="C148" t="s">
        <v>22</v>
      </c>
      <c r="D148" t="s">
        <v>21</v>
      </c>
      <c r="E148">
        <v>0</v>
      </c>
      <c r="F148" t="s">
        <v>61</v>
      </c>
      <c r="G148">
        <v>18</v>
      </c>
      <c r="H148" s="4">
        <f>IFERROR(E146/(E146+E148),"")</f>
        <v>1</v>
      </c>
      <c r="I148" s="4">
        <f>IFERROR((E146+E147)/(G146),"")</f>
        <v>1</v>
      </c>
      <c r="J148" s="4">
        <v>0.9</v>
      </c>
      <c r="K148" t="s">
        <v>14</v>
      </c>
      <c r="L148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8" t="s">
        <v>69</v>
      </c>
      <c r="N148" s="1">
        <v>45930</v>
      </c>
      <c r="O148" s="4">
        <v>0</v>
      </c>
    </row>
    <row r="149" spans="1:15" x14ac:dyDescent="0.25">
      <c r="A149">
        <v>2024</v>
      </c>
      <c r="B149" t="s">
        <v>16</v>
      </c>
      <c r="C149" t="s">
        <v>27</v>
      </c>
      <c r="D149" t="s">
        <v>13</v>
      </c>
      <c r="E149">
        <v>8</v>
      </c>
      <c r="F149" t="s">
        <v>62</v>
      </c>
      <c r="G149">
        <v>8</v>
      </c>
      <c r="H149" s="4">
        <f>IFERROR(E149/(E149+E151),"")</f>
        <v>1</v>
      </c>
      <c r="I149" s="4">
        <f>IFERROR((E149+E150)/(G149),"")</f>
        <v>1</v>
      </c>
      <c r="J149" s="4">
        <v>0.9</v>
      </c>
      <c r="K149" t="s">
        <v>14</v>
      </c>
      <c r="L149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49" t="s">
        <v>53</v>
      </c>
      <c r="N149" s="1">
        <v>45930</v>
      </c>
      <c r="O149" s="4">
        <v>1</v>
      </c>
    </row>
    <row r="150" spans="1:15" x14ac:dyDescent="0.25">
      <c r="A150">
        <v>2024</v>
      </c>
      <c r="B150" t="s">
        <v>16</v>
      </c>
      <c r="C150" t="s">
        <v>27</v>
      </c>
      <c r="D150" t="s">
        <v>20</v>
      </c>
      <c r="E150">
        <v>0</v>
      </c>
      <c r="F150" t="s">
        <v>62</v>
      </c>
      <c r="G150">
        <v>8</v>
      </c>
      <c r="H150" s="4">
        <f>IFERROR(E149/(E149+E151),"")</f>
        <v>1</v>
      </c>
      <c r="I150" s="4">
        <f>IFERROR((E149+E150)/(G149),"")</f>
        <v>1</v>
      </c>
      <c r="J150" s="4">
        <v>0.9</v>
      </c>
      <c r="K150" t="s">
        <v>14</v>
      </c>
      <c r="L150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50" t="s">
        <v>53</v>
      </c>
      <c r="N150" s="1">
        <v>45930</v>
      </c>
      <c r="O150" s="4">
        <v>0</v>
      </c>
    </row>
    <row r="151" spans="1:15" x14ac:dyDescent="0.25">
      <c r="A151">
        <v>2024</v>
      </c>
      <c r="B151" t="s">
        <v>16</v>
      </c>
      <c r="C151" t="s">
        <v>27</v>
      </c>
      <c r="D151" t="s">
        <v>21</v>
      </c>
      <c r="E151">
        <v>0</v>
      </c>
      <c r="F151" t="s">
        <v>62</v>
      </c>
      <c r="G151">
        <v>8</v>
      </c>
      <c r="H151" s="4">
        <f>IFERROR(E149/(E149+E151),"")</f>
        <v>1</v>
      </c>
      <c r="I151" s="4">
        <f>IFERROR((E149+E150)/(G149),"")</f>
        <v>1</v>
      </c>
      <c r="J151" s="4">
        <v>0.9</v>
      </c>
      <c r="K151" t="s">
        <v>14</v>
      </c>
      <c r="L151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51" t="s">
        <v>53</v>
      </c>
      <c r="N151" s="1">
        <v>45930</v>
      </c>
      <c r="O151" s="4">
        <v>0</v>
      </c>
    </row>
    <row r="152" spans="1:15" x14ac:dyDescent="0.25">
      <c r="A152">
        <v>2024</v>
      </c>
      <c r="B152" t="s">
        <v>16</v>
      </c>
      <c r="C152" t="s">
        <v>42</v>
      </c>
      <c r="D152" t="s">
        <v>13</v>
      </c>
      <c r="E152">
        <v>9</v>
      </c>
      <c r="F152" t="s">
        <v>62</v>
      </c>
      <c r="G152">
        <v>10</v>
      </c>
      <c r="H152" s="4">
        <f>IFERROR(E152/(E152+E154),"")</f>
        <v>0.9</v>
      </c>
      <c r="I152" s="4">
        <f>IFERROR((E152+E153)/(G152),"")</f>
        <v>0.9</v>
      </c>
      <c r="J152" s="4">
        <v>0.9</v>
      </c>
      <c r="K152" t="s">
        <v>14</v>
      </c>
      <c r="L152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2" t="s">
        <v>70</v>
      </c>
      <c r="N152" s="1">
        <v>45930</v>
      </c>
      <c r="O152" s="4">
        <v>0.9</v>
      </c>
    </row>
    <row r="153" spans="1:15" x14ac:dyDescent="0.25">
      <c r="A153">
        <v>2024</v>
      </c>
      <c r="B153" t="s">
        <v>16</v>
      </c>
      <c r="C153" t="s">
        <v>42</v>
      </c>
      <c r="D153" t="s">
        <v>20</v>
      </c>
      <c r="E153">
        <v>0</v>
      </c>
      <c r="F153" t="s">
        <v>62</v>
      </c>
      <c r="G153">
        <v>10</v>
      </c>
      <c r="H153" s="4">
        <f>IFERROR(E152/(E152+E154),"")</f>
        <v>0.9</v>
      </c>
      <c r="I153" s="4">
        <f>IFERROR((E152+E153)/(G152),"")</f>
        <v>0.9</v>
      </c>
      <c r="J153" s="4">
        <v>0.9</v>
      </c>
      <c r="K153" t="s">
        <v>14</v>
      </c>
      <c r="L153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3" t="s">
        <v>70</v>
      </c>
      <c r="N153" s="1">
        <v>45930</v>
      </c>
      <c r="O153" s="4">
        <v>0</v>
      </c>
    </row>
    <row r="154" spans="1:15" x14ac:dyDescent="0.25">
      <c r="A154">
        <v>2024</v>
      </c>
      <c r="B154" t="s">
        <v>16</v>
      </c>
      <c r="C154" t="s">
        <v>42</v>
      </c>
      <c r="D154" t="s">
        <v>21</v>
      </c>
      <c r="E154">
        <v>1</v>
      </c>
      <c r="F154" t="s">
        <v>62</v>
      </c>
      <c r="G154">
        <v>10</v>
      </c>
      <c r="H154" s="4">
        <f>IFERROR(E152/(E152+E154),"")</f>
        <v>0.9</v>
      </c>
      <c r="I154" s="4">
        <f>IFERROR((E152+E153)/(G152),"")</f>
        <v>0.9</v>
      </c>
      <c r="J154" s="4">
        <v>0.9</v>
      </c>
      <c r="K154" t="s">
        <v>14</v>
      </c>
      <c r="L154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4" t="s">
        <v>70</v>
      </c>
      <c r="N154" s="1">
        <v>45930</v>
      </c>
      <c r="O154" s="4">
        <v>0.1</v>
      </c>
    </row>
    <row r="155" spans="1:15" x14ac:dyDescent="0.25">
      <c r="A155">
        <v>2024</v>
      </c>
      <c r="B155" t="s">
        <v>16</v>
      </c>
      <c r="C155" t="s">
        <v>23</v>
      </c>
      <c r="D155" t="s">
        <v>13</v>
      </c>
      <c r="E155">
        <v>10</v>
      </c>
      <c r="F155" t="s">
        <v>63</v>
      </c>
      <c r="G155">
        <v>10</v>
      </c>
      <c r="H155" s="4">
        <f>IFERROR(E155/(E155+E157),"")</f>
        <v>1</v>
      </c>
      <c r="I155" s="4">
        <f>IFERROR((E155+E156)/(G155),"")</f>
        <v>1</v>
      </c>
      <c r="J155" s="4">
        <v>0.9</v>
      </c>
      <c r="K155" t="s">
        <v>14</v>
      </c>
      <c r="L155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5" t="s">
        <v>71</v>
      </c>
      <c r="N155" s="1">
        <v>45930</v>
      </c>
      <c r="O155" s="4">
        <v>1</v>
      </c>
    </row>
    <row r="156" spans="1:15" x14ac:dyDescent="0.25">
      <c r="A156">
        <v>2024</v>
      </c>
      <c r="B156" t="s">
        <v>16</v>
      </c>
      <c r="C156" t="s">
        <v>23</v>
      </c>
      <c r="D156" t="s">
        <v>20</v>
      </c>
      <c r="E156">
        <v>0</v>
      </c>
      <c r="F156" t="s">
        <v>63</v>
      </c>
      <c r="G156">
        <v>10</v>
      </c>
      <c r="H156" s="4">
        <f>IFERROR(E155/(E155+E157),"")</f>
        <v>1</v>
      </c>
      <c r="I156" s="4">
        <f>IFERROR((E155+E156)/(G155),"")</f>
        <v>1</v>
      </c>
      <c r="J156" s="4">
        <v>0.9</v>
      </c>
      <c r="K156" t="s">
        <v>14</v>
      </c>
      <c r="L156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6" t="s">
        <v>71</v>
      </c>
      <c r="N156" s="1">
        <v>45930</v>
      </c>
      <c r="O156" s="4">
        <v>0</v>
      </c>
    </row>
    <row r="157" spans="1:15" x14ac:dyDescent="0.25">
      <c r="A157">
        <v>2024</v>
      </c>
      <c r="B157" t="s">
        <v>16</v>
      </c>
      <c r="C157" t="s">
        <v>23</v>
      </c>
      <c r="D157" t="s">
        <v>21</v>
      </c>
      <c r="E157">
        <v>0</v>
      </c>
      <c r="F157" t="s">
        <v>63</v>
      </c>
      <c r="G157">
        <v>10</v>
      </c>
      <c r="H157" s="4">
        <f>IFERROR(E155/(E155+E157),"")</f>
        <v>1</v>
      </c>
      <c r="I157" s="4">
        <f>IFERROR((E155+E156)/(G155),"")</f>
        <v>1</v>
      </c>
      <c r="J157" s="4">
        <v>0.9</v>
      </c>
      <c r="K157" t="s">
        <v>14</v>
      </c>
      <c r="L157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7" t="s">
        <v>71</v>
      </c>
      <c r="N157" s="1">
        <v>45930</v>
      </c>
      <c r="O157" s="4">
        <v>0</v>
      </c>
    </row>
    <row r="158" spans="1:15" x14ac:dyDescent="0.25">
      <c r="A158">
        <v>2024</v>
      </c>
      <c r="B158" t="s">
        <v>16</v>
      </c>
      <c r="C158" t="s">
        <v>28</v>
      </c>
      <c r="D158" t="s">
        <v>13</v>
      </c>
      <c r="E158">
        <v>7</v>
      </c>
      <c r="F158" t="s">
        <v>64</v>
      </c>
      <c r="G158">
        <v>9</v>
      </c>
      <c r="H158" s="4">
        <f>IFERROR(E158/(E158+E160),"")</f>
        <v>0.77777777777777779</v>
      </c>
      <c r="I158" s="4">
        <f>IFERROR((E158+E159)/(G158),"")</f>
        <v>0.77777777777777779</v>
      </c>
      <c r="J158" s="4">
        <v>0.9</v>
      </c>
      <c r="K158" t="s">
        <v>14</v>
      </c>
      <c r="L158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58" t="s">
        <v>72</v>
      </c>
      <c r="N158" s="1">
        <v>45930</v>
      </c>
      <c r="O158" s="4">
        <v>0.77777777777777779</v>
      </c>
    </row>
    <row r="159" spans="1:15" x14ac:dyDescent="0.25">
      <c r="A159">
        <v>2024</v>
      </c>
      <c r="B159" t="s">
        <v>16</v>
      </c>
      <c r="C159" t="s">
        <v>28</v>
      </c>
      <c r="D159" t="s">
        <v>20</v>
      </c>
      <c r="E159">
        <v>0</v>
      </c>
      <c r="F159" t="s">
        <v>64</v>
      </c>
      <c r="G159">
        <v>9</v>
      </c>
      <c r="H159" s="4">
        <f>IFERROR(E158/(E158+E160),"")</f>
        <v>0.77777777777777779</v>
      </c>
      <c r="I159" s="4">
        <f>IFERROR((E158+E159)/(G158),"")</f>
        <v>0.77777777777777779</v>
      </c>
      <c r="J159" s="4">
        <v>0.9</v>
      </c>
      <c r="K159" t="s">
        <v>14</v>
      </c>
      <c r="L159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59" t="s">
        <v>72</v>
      </c>
      <c r="N159" s="1">
        <v>45930</v>
      </c>
      <c r="O159" s="4">
        <v>0</v>
      </c>
    </row>
    <row r="160" spans="1:15" x14ac:dyDescent="0.25">
      <c r="A160">
        <v>2024</v>
      </c>
      <c r="B160" t="s">
        <v>16</v>
      </c>
      <c r="C160" t="s">
        <v>28</v>
      </c>
      <c r="D160" t="s">
        <v>21</v>
      </c>
      <c r="E160">
        <v>2</v>
      </c>
      <c r="F160" t="s">
        <v>64</v>
      </c>
      <c r="G160">
        <v>9</v>
      </c>
      <c r="H160" s="4">
        <f>IFERROR(E158/(E158+E160),"")</f>
        <v>0.77777777777777779</v>
      </c>
      <c r="I160" s="4">
        <f>IFERROR((E158+E159)/(G158),"")</f>
        <v>0.77777777777777779</v>
      </c>
      <c r="J160" s="4">
        <v>0.9</v>
      </c>
      <c r="K160" t="s">
        <v>14</v>
      </c>
      <c r="L160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60" t="s">
        <v>72</v>
      </c>
      <c r="N160" s="1">
        <v>45930</v>
      </c>
      <c r="O160" s="4">
        <v>0.22222222222222221</v>
      </c>
    </row>
    <row r="161" spans="1:15" x14ac:dyDescent="0.25">
      <c r="A161">
        <v>2024</v>
      </c>
      <c r="B161" t="s">
        <v>16</v>
      </c>
      <c r="C161" t="s">
        <v>50</v>
      </c>
      <c r="D161" t="s">
        <v>13</v>
      </c>
      <c r="E161">
        <v>43</v>
      </c>
      <c r="F161" t="s">
        <v>61</v>
      </c>
      <c r="G161">
        <v>45</v>
      </c>
      <c r="H161" s="4">
        <f>IFERROR(E161/(E161+E163),"")</f>
        <v>0.9555555555555556</v>
      </c>
      <c r="I161" s="4">
        <f>IFERROR((E161+E162)/(G161),"")</f>
        <v>0.9555555555555556</v>
      </c>
      <c r="J161" s="4">
        <v>0.9</v>
      </c>
      <c r="K161" t="s">
        <v>14</v>
      </c>
      <c r="L161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1" t="s">
        <v>73</v>
      </c>
      <c r="N161" s="1">
        <v>45930</v>
      </c>
      <c r="O161" s="4">
        <v>0.9555555555555556</v>
      </c>
    </row>
    <row r="162" spans="1:15" x14ac:dyDescent="0.25">
      <c r="A162">
        <v>2024</v>
      </c>
      <c r="B162" t="s">
        <v>16</v>
      </c>
      <c r="C162" t="s">
        <v>50</v>
      </c>
      <c r="D162" t="s">
        <v>20</v>
      </c>
      <c r="E162">
        <v>0</v>
      </c>
      <c r="F162" t="s">
        <v>61</v>
      </c>
      <c r="G162">
        <v>45</v>
      </c>
      <c r="H162" s="4">
        <f>IFERROR(E161/(E161+E163),"")</f>
        <v>0.9555555555555556</v>
      </c>
      <c r="I162" s="4">
        <f>IFERROR((E161+E162)/(G161),"")</f>
        <v>0.9555555555555556</v>
      </c>
      <c r="J162" s="4">
        <v>0.9</v>
      </c>
      <c r="K162" t="s">
        <v>14</v>
      </c>
      <c r="L162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2" t="s">
        <v>73</v>
      </c>
      <c r="N162" s="1">
        <v>45930</v>
      </c>
      <c r="O162" s="4">
        <v>0</v>
      </c>
    </row>
    <row r="163" spans="1:15" x14ac:dyDescent="0.25">
      <c r="A163">
        <v>2024</v>
      </c>
      <c r="B163" t="s">
        <v>16</v>
      </c>
      <c r="C163" t="s">
        <v>50</v>
      </c>
      <c r="D163" t="s">
        <v>21</v>
      </c>
      <c r="E163">
        <v>2</v>
      </c>
      <c r="F163" t="s">
        <v>61</v>
      </c>
      <c r="G163">
        <v>45</v>
      </c>
      <c r="H163" s="4">
        <f>IFERROR(E161/(E161+E163),"")</f>
        <v>0.9555555555555556</v>
      </c>
      <c r="I163" s="4">
        <f>IFERROR((E161+E162)/(G161),"")</f>
        <v>0.9555555555555556</v>
      </c>
      <c r="J163" s="4">
        <v>0.9</v>
      </c>
      <c r="K163" t="s">
        <v>14</v>
      </c>
      <c r="L163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3" t="s">
        <v>73</v>
      </c>
      <c r="N163" s="1">
        <v>45930</v>
      </c>
      <c r="O163" s="4">
        <v>4.4444444444444446E-2</v>
      </c>
    </row>
    <row r="164" spans="1:15" x14ac:dyDescent="0.25">
      <c r="A164">
        <v>2024</v>
      </c>
      <c r="B164" t="s">
        <v>16</v>
      </c>
      <c r="C164" t="s">
        <v>51</v>
      </c>
      <c r="D164" t="s">
        <v>13</v>
      </c>
      <c r="E164">
        <v>13</v>
      </c>
      <c r="F164" t="s">
        <v>65</v>
      </c>
      <c r="G164">
        <v>16</v>
      </c>
      <c r="H164" s="4">
        <f>IFERROR(E164/(E164+E166),"")</f>
        <v>0.8125</v>
      </c>
      <c r="I164" s="4">
        <f>IFERROR((E164+E165)/(G164),"")</f>
        <v>0.8125</v>
      </c>
      <c r="J164" s="4">
        <v>0.6</v>
      </c>
      <c r="K164" t="s">
        <v>14</v>
      </c>
      <c r="L164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4" t="s">
        <v>74</v>
      </c>
      <c r="N164" s="1">
        <v>45930</v>
      </c>
      <c r="O164" s="4">
        <v>0.8125</v>
      </c>
    </row>
    <row r="165" spans="1:15" x14ac:dyDescent="0.25">
      <c r="A165">
        <v>2024</v>
      </c>
      <c r="B165" t="s">
        <v>16</v>
      </c>
      <c r="C165" t="s">
        <v>51</v>
      </c>
      <c r="D165" t="s">
        <v>20</v>
      </c>
      <c r="E165">
        <v>0</v>
      </c>
      <c r="F165" t="s">
        <v>65</v>
      </c>
      <c r="G165">
        <v>16</v>
      </c>
      <c r="H165" s="4">
        <f>IFERROR(E164/(E164+E166),"")</f>
        <v>0.8125</v>
      </c>
      <c r="I165" s="4">
        <f>IFERROR((E164+E165)/(G164),"")</f>
        <v>0.8125</v>
      </c>
      <c r="J165" s="4">
        <v>0.6</v>
      </c>
      <c r="K165" t="s">
        <v>14</v>
      </c>
      <c r="L165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5" t="s">
        <v>74</v>
      </c>
      <c r="N165" s="1">
        <v>45930</v>
      </c>
      <c r="O165" s="4">
        <v>0</v>
      </c>
    </row>
    <row r="166" spans="1:15" x14ac:dyDescent="0.25">
      <c r="A166">
        <v>2024</v>
      </c>
      <c r="B166" t="s">
        <v>16</v>
      </c>
      <c r="C166" t="s">
        <v>51</v>
      </c>
      <c r="D166" t="s">
        <v>21</v>
      </c>
      <c r="E166">
        <v>3</v>
      </c>
      <c r="F166" t="s">
        <v>65</v>
      </c>
      <c r="G166">
        <v>16</v>
      </c>
      <c r="H166" s="4">
        <f>IFERROR(E164/(E164+E166),"")</f>
        <v>0.8125</v>
      </c>
      <c r="I166" s="4">
        <f>IFERROR((E164+E165)/(G164),"")</f>
        <v>0.8125</v>
      </c>
      <c r="J166" s="4">
        <v>0.6</v>
      </c>
      <c r="K166" t="s">
        <v>14</v>
      </c>
      <c r="L166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6" t="s">
        <v>74</v>
      </c>
      <c r="N166" s="1">
        <v>45930</v>
      </c>
      <c r="O166" s="4">
        <v>0.1875</v>
      </c>
    </row>
    <row r="167" spans="1:15" x14ac:dyDescent="0.25">
      <c r="A167">
        <v>2024</v>
      </c>
      <c r="B167" t="s">
        <v>16</v>
      </c>
      <c r="C167" t="s">
        <v>46</v>
      </c>
      <c r="D167" t="s">
        <v>13</v>
      </c>
      <c r="E167">
        <v>27</v>
      </c>
      <c r="F167" t="s">
        <v>65</v>
      </c>
      <c r="G167">
        <v>29</v>
      </c>
      <c r="H167" s="4">
        <f>IFERROR(E167/(E167+E169),"")</f>
        <v>0.93103448275862066</v>
      </c>
      <c r="I167" s="4">
        <f>IFERROR((E167+E168)/(G167),"")</f>
        <v>0.93103448275862066</v>
      </c>
      <c r="J167" s="4">
        <v>0.6</v>
      </c>
      <c r="K167" t="s">
        <v>14</v>
      </c>
      <c r="L167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7" t="s">
        <v>75</v>
      </c>
      <c r="N167" s="1">
        <v>45930</v>
      </c>
      <c r="O167" s="4">
        <v>0.93103448275862066</v>
      </c>
    </row>
    <row r="168" spans="1:15" x14ac:dyDescent="0.25">
      <c r="A168">
        <v>2024</v>
      </c>
      <c r="B168" t="s">
        <v>16</v>
      </c>
      <c r="C168" t="s">
        <v>46</v>
      </c>
      <c r="D168" t="s">
        <v>20</v>
      </c>
      <c r="E168">
        <v>0</v>
      </c>
      <c r="F168" t="s">
        <v>65</v>
      </c>
      <c r="G168">
        <v>29</v>
      </c>
      <c r="H168" s="4">
        <f>IFERROR(E167/(E167+E169),"")</f>
        <v>0.93103448275862066</v>
      </c>
      <c r="I168" s="4">
        <f>IFERROR((E167+E168)/(G167),"")</f>
        <v>0.93103448275862066</v>
      </c>
      <c r="J168" s="4">
        <v>0.6</v>
      </c>
      <c r="K168" t="s">
        <v>14</v>
      </c>
      <c r="L168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8" t="s">
        <v>75</v>
      </c>
      <c r="N168" s="1">
        <v>45930</v>
      </c>
      <c r="O168" s="4">
        <v>0</v>
      </c>
    </row>
    <row r="169" spans="1:15" x14ac:dyDescent="0.25">
      <c r="A169">
        <v>2024</v>
      </c>
      <c r="B169" t="s">
        <v>16</v>
      </c>
      <c r="C169" t="s">
        <v>46</v>
      </c>
      <c r="D169" t="s">
        <v>21</v>
      </c>
      <c r="E169">
        <v>2</v>
      </c>
      <c r="F169" t="s">
        <v>65</v>
      </c>
      <c r="G169">
        <v>29</v>
      </c>
      <c r="H169" s="4">
        <f>IFERROR(E167/(E167+E169),"")</f>
        <v>0.93103448275862066</v>
      </c>
      <c r="I169" s="4">
        <f>IFERROR((E167+E168)/(G167),"")</f>
        <v>0.93103448275862066</v>
      </c>
      <c r="J169" s="4">
        <v>0.6</v>
      </c>
      <c r="K169" t="s">
        <v>14</v>
      </c>
      <c r="L169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9" t="s">
        <v>75</v>
      </c>
      <c r="N169" s="1">
        <v>45930</v>
      </c>
      <c r="O169" s="4">
        <v>6.8965517241379309E-2</v>
      </c>
    </row>
    <row r="170" spans="1:15" x14ac:dyDescent="0.25">
      <c r="A170">
        <v>2024</v>
      </c>
      <c r="B170" t="s">
        <v>16</v>
      </c>
      <c r="C170" t="s">
        <v>47</v>
      </c>
      <c r="D170" t="s">
        <v>13</v>
      </c>
      <c r="E170">
        <v>73</v>
      </c>
      <c r="F170" t="s">
        <v>61</v>
      </c>
      <c r="G170">
        <v>74</v>
      </c>
      <c r="H170" s="4">
        <f>IFERROR(E170/(E170+E172),"")</f>
        <v>0.98648648648648651</v>
      </c>
      <c r="I170" s="4">
        <f>IFERROR((E170+E171)/(G170),"")</f>
        <v>0.98648648648648651</v>
      </c>
      <c r="J170" s="4">
        <v>0.9</v>
      </c>
      <c r="K170" t="s">
        <v>14</v>
      </c>
      <c r="L170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0" t="s">
        <v>76</v>
      </c>
      <c r="N170" s="1">
        <v>45930</v>
      </c>
      <c r="O170" s="4">
        <v>0.98648648648648651</v>
      </c>
    </row>
    <row r="171" spans="1:15" x14ac:dyDescent="0.25">
      <c r="A171">
        <v>2024</v>
      </c>
      <c r="B171" t="s">
        <v>16</v>
      </c>
      <c r="C171" t="s">
        <v>47</v>
      </c>
      <c r="D171" t="s">
        <v>20</v>
      </c>
      <c r="E171">
        <v>0</v>
      </c>
      <c r="F171" t="s">
        <v>61</v>
      </c>
      <c r="G171">
        <v>74</v>
      </c>
      <c r="H171" s="4">
        <f>IFERROR(E170/(E170+E172),"")</f>
        <v>0.98648648648648651</v>
      </c>
      <c r="I171" s="4">
        <f>IFERROR((E170+E171)/(G170),"")</f>
        <v>0.98648648648648651</v>
      </c>
      <c r="J171" s="4">
        <v>0.9</v>
      </c>
      <c r="K171" t="s">
        <v>14</v>
      </c>
      <c r="L171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1" t="s">
        <v>76</v>
      </c>
      <c r="N171" s="1">
        <v>45930</v>
      </c>
      <c r="O171" s="4">
        <v>0</v>
      </c>
    </row>
    <row r="172" spans="1:15" x14ac:dyDescent="0.25">
      <c r="A172">
        <v>2024</v>
      </c>
      <c r="B172" t="s">
        <v>16</v>
      </c>
      <c r="C172" t="s">
        <v>47</v>
      </c>
      <c r="D172" t="s">
        <v>21</v>
      </c>
      <c r="E172">
        <v>1</v>
      </c>
      <c r="F172" t="s">
        <v>61</v>
      </c>
      <c r="G172">
        <v>74</v>
      </c>
      <c r="H172" s="4">
        <f>IFERROR(E170/(E170+E172),"")</f>
        <v>0.98648648648648651</v>
      </c>
      <c r="I172" s="4">
        <f>IFERROR((E170+E171)/(G170),"")</f>
        <v>0.98648648648648651</v>
      </c>
      <c r="J172" s="4">
        <v>0.9</v>
      </c>
      <c r="K172" t="s">
        <v>14</v>
      </c>
      <c r="L172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2" t="s">
        <v>76</v>
      </c>
      <c r="N172" s="1">
        <v>45930</v>
      </c>
      <c r="O172" s="4">
        <v>1.3513513513513514E-2</v>
      </c>
    </row>
    <row r="173" spans="1:15" x14ac:dyDescent="0.25">
      <c r="A173">
        <v>2024</v>
      </c>
      <c r="B173" t="s">
        <v>16</v>
      </c>
      <c r="C173" t="s">
        <v>48</v>
      </c>
      <c r="D173" t="s">
        <v>13</v>
      </c>
      <c r="E173">
        <v>53</v>
      </c>
      <c r="F173" t="s">
        <v>66</v>
      </c>
      <c r="G173">
        <v>59</v>
      </c>
      <c r="H173" s="4">
        <f>IFERROR(E173/(E173+E175),"")</f>
        <v>0.89830508474576276</v>
      </c>
      <c r="I173" s="4">
        <f>IFERROR((E173+E174)/(G173),"")</f>
        <v>0.89830508474576276</v>
      </c>
      <c r="J173" s="4">
        <v>0.9</v>
      </c>
      <c r="K173" t="s">
        <v>14</v>
      </c>
      <c r="L173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3" t="s">
        <v>77</v>
      </c>
      <c r="N173" s="1">
        <v>45930</v>
      </c>
      <c r="O173" s="4">
        <v>0.89830508474576276</v>
      </c>
    </row>
    <row r="174" spans="1:15" x14ac:dyDescent="0.25">
      <c r="A174">
        <v>2024</v>
      </c>
      <c r="B174" t="s">
        <v>16</v>
      </c>
      <c r="C174" t="s">
        <v>48</v>
      </c>
      <c r="D174" t="s">
        <v>20</v>
      </c>
      <c r="E174">
        <v>0</v>
      </c>
      <c r="F174" t="s">
        <v>66</v>
      </c>
      <c r="G174">
        <v>59</v>
      </c>
      <c r="H174" s="4">
        <f>IFERROR(E173/(E173+E175),"")</f>
        <v>0.89830508474576276</v>
      </c>
      <c r="I174" s="4">
        <f>IFERROR((E173+E174)/(G173),"")</f>
        <v>0.89830508474576276</v>
      </c>
      <c r="J174" s="4">
        <v>0.9</v>
      </c>
      <c r="K174" t="s">
        <v>14</v>
      </c>
      <c r="L174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4" t="s">
        <v>77</v>
      </c>
      <c r="N174" s="1">
        <v>45930</v>
      </c>
      <c r="O174" s="4">
        <v>0</v>
      </c>
    </row>
    <row r="175" spans="1:15" x14ac:dyDescent="0.25">
      <c r="A175">
        <v>2024</v>
      </c>
      <c r="B175" t="s">
        <v>16</v>
      </c>
      <c r="C175" t="s">
        <v>48</v>
      </c>
      <c r="D175" t="s">
        <v>21</v>
      </c>
      <c r="E175">
        <v>6</v>
      </c>
      <c r="F175" t="s">
        <v>66</v>
      </c>
      <c r="G175">
        <v>59</v>
      </c>
      <c r="H175" s="4">
        <f>IFERROR(E173/(E173+E175),"")</f>
        <v>0.89830508474576276</v>
      </c>
      <c r="I175" s="4">
        <f>IFERROR((E173+E174)/(G173),"")</f>
        <v>0.89830508474576276</v>
      </c>
      <c r="J175" s="4">
        <v>0.9</v>
      </c>
      <c r="K175" t="s">
        <v>14</v>
      </c>
      <c r="L175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5" t="s">
        <v>77</v>
      </c>
      <c r="N175" s="1">
        <v>45930</v>
      </c>
      <c r="O175" s="4">
        <v>0.10169491525423729</v>
      </c>
    </row>
    <row r="176" spans="1:15" x14ac:dyDescent="0.25">
      <c r="A176">
        <v>2024</v>
      </c>
      <c r="B176" t="s">
        <v>16</v>
      </c>
      <c r="C176" t="s">
        <v>49</v>
      </c>
      <c r="D176" t="s">
        <v>13</v>
      </c>
      <c r="E176">
        <v>14</v>
      </c>
      <c r="F176" t="s">
        <v>66</v>
      </c>
      <c r="G176">
        <v>14</v>
      </c>
      <c r="H176" s="4">
        <f>IFERROR(E176/(E176+E178),"")</f>
        <v>1</v>
      </c>
      <c r="I176" s="4">
        <f>IFERROR((E176+E177)/(G176),"")</f>
        <v>1</v>
      </c>
      <c r="J176" s="4">
        <v>0.9</v>
      </c>
      <c r="K176" t="s">
        <v>14</v>
      </c>
      <c r="L176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6" t="s">
        <v>78</v>
      </c>
      <c r="N176" s="1">
        <v>45930</v>
      </c>
      <c r="O176" s="4">
        <v>1</v>
      </c>
    </row>
    <row r="177" spans="1:15" x14ac:dyDescent="0.25">
      <c r="A177">
        <v>2024</v>
      </c>
      <c r="B177" t="s">
        <v>16</v>
      </c>
      <c r="C177" t="s">
        <v>49</v>
      </c>
      <c r="D177" t="s">
        <v>20</v>
      </c>
      <c r="E177">
        <v>0</v>
      </c>
      <c r="F177" t="s">
        <v>66</v>
      </c>
      <c r="G177">
        <v>14</v>
      </c>
      <c r="H177" s="4">
        <f>IFERROR(E176/(E176+E178),"")</f>
        <v>1</v>
      </c>
      <c r="I177" s="4">
        <f>IFERROR((E176+E177)/(G176),"")</f>
        <v>1</v>
      </c>
      <c r="J177" s="4">
        <v>0.9</v>
      </c>
      <c r="K177" t="s">
        <v>14</v>
      </c>
      <c r="L177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7" t="s">
        <v>78</v>
      </c>
      <c r="N177" s="1">
        <v>45930</v>
      </c>
      <c r="O177" s="4">
        <v>0</v>
      </c>
    </row>
    <row r="178" spans="1:15" x14ac:dyDescent="0.25">
      <c r="A178">
        <v>2024</v>
      </c>
      <c r="B178" t="s">
        <v>16</v>
      </c>
      <c r="C178" t="s">
        <v>49</v>
      </c>
      <c r="D178" t="s">
        <v>21</v>
      </c>
      <c r="E178">
        <v>0</v>
      </c>
      <c r="F178" t="s">
        <v>66</v>
      </c>
      <c r="G178">
        <v>14</v>
      </c>
      <c r="H178" s="4">
        <f>IFERROR(E176/(E176+E178),"")</f>
        <v>1</v>
      </c>
      <c r="I178" s="4">
        <f>IFERROR((E176+E177)/(G176),"")</f>
        <v>1</v>
      </c>
      <c r="J178" s="4">
        <v>0.9</v>
      </c>
      <c r="K178" t="s">
        <v>14</v>
      </c>
      <c r="L178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8" t="s">
        <v>78</v>
      </c>
      <c r="N178" s="1">
        <v>45930</v>
      </c>
      <c r="O178" s="4">
        <v>0</v>
      </c>
    </row>
    <row r="179" spans="1:15" x14ac:dyDescent="0.25">
      <c r="A179">
        <v>2024</v>
      </c>
      <c r="B179" t="s">
        <v>16</v>
      </c>
      <c r="C179" t="s">
        <v>25</v>
      </c>
      <c r="D179" t="s">
        <v>13</v>
      </c>
      <c r="E179">
        <v>0</v>
      </c>
      <c r="F179" t="s">
        <v>61</v>
      </c>
      <c r="G179">
        <v>0</v>
      </c>
      <c r="H179" s="4" t="str">
        <f>IFERROR(E179/(E179+E181),"")</f>
        <v/>
      </c>
      <c r="I179" s="4" t="str">
        <f>IFERROR((E179+E180)/(G179),"")</f>
        <v/>
      </c>
      <c r="J179" s="4">
        <v>0.9</v>
      </c>
      <c r="K179" t="s">
        <v>14</v>
      </c>
      <c r="L179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79" t="s">
        <v>79</v>
      </c>
      <c r="N179" s="1">
        <v>45930</v>
      </c>
      <c r="O179" s="4">
        <v>0</v>
      </c>
    </row>
    <row r="180" spans="1:15" x14ac:dyDescent="0.25">
      <c r="A180">
        <v>2024</v>
      </c>
      <c r="B180" t="s">
        <v>16</v>
      </c>
      <c r="C180" t="s">
        <v>25</v>
      </c>
      <c r="D180" t="s">
        <v>20</v>
      </c>
      <c r="E180">
        <v>0</v>
      </c>
      <c r="F180" t="s">
        <v>61</v>
      </c>
      <c r="G180">
        <v>0</v>
      </c>
      <c r="H180" s="4" t="str">
        <f>IFERROR(E179/(E179+E181),"")</f>
        <v/>
      </c>
      <c r="I180" s="4" t="str">
        <f>IFERROR((E179+E180)/(G179),"")</f>
        <v/>
      </c>
      <c r="J180" s="4">
        <v>0.9</v>
      </c>
      <c r="K180" t="s">
        <v>14</v>
      </c>
      <c r="L180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80" t="s">
        <v>79</v>
      </c>
      <c r="N180" s="1">
        <v>45930</v>
      </c>
      <c r="O180" s="4">
        <v>0</v>
      </c>
    </row>
    <row r="181" spans="1:15" x14ac:dyDescent="0.25">
      <c r="A181">
        <v>2024</v>
      </c>
      <c r="B181" t="s">
        <v>16</v>
      </c>
      <c r="C181" t="s">
        <v>25</v>
      </c>
      <c r="D181" t="s">
        <v>21</v>
      </c>
      <c r="E181">
        <v>0</v>
      </c>
      <c r="F181" t="s">
        <v>61</v>
      </c>
      <c r="G181">
        <v>0</v>
      </c>
      <c r="H181" s="4" t="str">
        <f>IFERROR(E179/(E179+E181),"")</f>
        <v/>
      </c>
      <c r="I181" s="4" t="str">
        <f>IFERROR((E179+E180)/(G179),"")</f>
        <v/>
      </c>
      <c r="J181" s="4">
        <v>0.9</v>
      </c>
      <c r="K181" t="s">
        <v>14</v>
      </c>
      <c r="L181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81" t="s">
        <v>79</v>
      </c>
      <c r="N181" s="1">
        <v>45930</v>
      </c>
      <c r="O181" s="4">
        <v>0</v>
      </c>
    </row>
    <row r="182" spans="1:15" x14ac:dyDescent="0.25">
      <c r="A182">
        <v>2024</v>
      </c>
      <c r="B182" t="s">
        <v>16</v>
      </c>
      <c r="C182" t="s">
        <v>30</v>
      </c>
      <c r="D182" t="s">
        <v>13</v>
      </c>
      <c r="E182">
        <v>0</v>
      </c>
      <c r="F182" t="s">
        <v>67</v>
      </c>
      <c r="G182">
        <v>0</v>
      </c>
      <c r="H182" s="4" t="str">
        <f>IFERROR(E182/(E182+E184),"")</f>
        <v/>
      </c>
      <c r="I182" s="4" t="str">
        <f>IFERROR((E182+E183)/(G182),"")</f>
        <v/>
      </c>
      <c r="J182" s="4">
        <v>0.9</v>
      </c>
      <c r="K182" t="s">
        <v>14</v>
      </c>
      <c r="L182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2" t="s">
        <v>79</v>
      </c>
      <c r="N182" s="1">
        <v>45930</v>
      </c>
      <c r="O182" s="4">
        <v>0</v>
      </c>
    </row>
    <row r="183" spans="1:15" x14ac:dyDescent="0.25">
      <c r="A183">
        <v>2024</v>
      </c>
      <c r="B183" t="s">
        <v>16</v>
      </c>
      <c r="C183" t="s">
        <v>30</v>
      </c>
      <c r="D183" t="s">
        <v>20</v>
      </c>
      <c r="E183">
        <v>0</v>
      </c>
      <c r="F183" t="s">
        <v>67</v>
      </c>
      <c r="G183">
        <v>0</v>
      </c>
      <c r="H183" s="4" t="str">
        <f>IFERROR(E182/(E182+E184),"")</f>
        <v/>
      </c>
      <c r="I183" s="4" t="str">
        <f>IFERROR((E182+E183)/(G182),"")</f>
        <v/>
      </c>
      <c r="J183" s="4">
        <v>0.9</v>
      </c>
      <c r="K183" t="s">
        <v>14</v>
      </c>
      <c r="L183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3" t="s">
        <v>79</v>
      </c>
      <c r="N183" s="1">
        <v>45930</v>
      </c>
      <c r="O183" s="4">
        <v>0</v>
      </c>
    </row>
    <row r="184" spans="1:15" x14ac:dyDescent="0.25">
      <c r="A184">
        <v>2024</v>
      </c>
      <c r="B184" t="s">
        <v>16</v>
      </c>
      <c r="C184" t="s">
        <v>30</v>
      </c>
      <c r="D184" t="s">
        <v>21</v>
      </c>
      <c r="E184">
        <v>0</v>
      </c>
      <c r="F184" t="s">
        <v>67</v>
      </c>
      <c r="G184">
        <v>0</v>
      </c>
      <c r="H184" s="4" t="str">
        <f>IFERROR(E182/(E182+E184),"")</f>
        <v/>
      </c>
      <c r="I184" s="4" t="str">
        <f>IFERROR((E182+E183)/(G182),"")</f>
        <v/>
      </c>
      <c r="J184" s="4">
        <v>0.9</v>
      </c>
      <c r="K184" t="s">
        <v>14</v>
      </c>
      <c r="L184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4" t="s">
        <v>79</v>
      </c>
      <c r="N184" s="1">
        <v>45930</v>
      </c>
      <c r="O184" s="4">
        <v>0</v>
      </c>
    </row>
    <row r="185" spans="1:15" x14ac:dyDescent="0.25">
      <c r="A185">
        <v>2024</v>
      </c>
      <c r="B185" t="s">
        <v>16</v>
      </c>
      <c r="C185" t="s">
        <v>26</v>
      </c>
      <c r="D185" t="s">
        <v>13</v>
      </c>
      <c r="E185">
        <v>14</v>
      </c>
      <c r="F185" t="s">
        <v>61</v>
      </c>
      <c r="G185">
        <v>16</v>
      </c>
      <c r="H185" s="4">
        <f>IFERROR(E185/(E185+E187),"")</f>
        <v>0.875</v>
      </c>
      <c r="I185" s="4">
        <f>IFERROR((E185+E186)/(G185),"")</f>
        <v>0.875</v>
      </c>
      <c r="J185" s="4">
        <v>0.9</v>
      </c>
      <c r="K185" t="s">
        <v>14</v>
      </c>
      <c r="L185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5" t="s">
        <v>80</v>
      </c>
      <c r="N185" s="1">
        <v>45930</v>
      </c>
      <c r="O185" s="4">
        <v>0.875</v>
      </c>
    </row>
    <row r="186" spans="1:15" x14ac:dyDescent="0.25">
      <c r="A186">
        <v>2024</v>
      </c>
      <c r="B186" t="s">
        <v>16</v>
      </c>
      <c r="C186" t="s">
        <v>26</v>
      </c>
      <c r="D186" t="s">
        <v>20</v>
      </c>
      <c r="E186">
        <v>0</v>
      </c>
      <c r="F186" t="s">
        <v>61</v>
      </c>
      <c r="G186">
        <v>16</v>
      </c>
      <c r="H186" s="4">
        <f>IFERROR(E185/(E185+E187),"")</f>
        <v>0.875</v>
      </c>
      <c r="I186" s="4">
        <f>IFERROR((E185+E186)/(G185),"")</f>
        <v>0.875</v>
      </c>
      <c r="J186" s="4">
        <v>0.9</v>
      </c>
      <c r="K186" t="s">
        <v>14</v>
      </c>
      <c r="L186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6" t="s">
        <v>80</v>
      </c>
      <c r="N186" s="1">
        <v>45930</v>
      </c>
      <c r="O186" s="4">
        <v>0</v>
      </c>
    </row>
    <row r="187" spans="1:15" x14ac:dyDescent="0.25">
      <c r="A187">
        <v>2024</v>
      </c>
      <c r="B187" t="s">
        <v>16</v>
      </c>
      <c r="C187" t="s">
        <v>26</v>
      </c>
      <c r="D187" t="s">
        <v>21</v>
      </c>
      <c r="E187">
        <v>2</v>
      </c>
      <c r="F187" t="s">
        <v>61</v>
      </c>
      <c r="G187">
        <v>16</v>
      </c>
      <c r="H187" s="4">
        <f>IFERROR(E185/(E185+E187),"")</f>
        <v>0.875</v>
      </c>
      <c r="I187" s="4">
        <f>IFERROR((E185+E186)/(G185),"")</f>
        <v>0.875</v>
      </c>
      <c r="J187" s="4">
        <v>0.9</v>
      </c>
      <c r="K187" t="s">
        <v>14</v>
      </c>
      <c r="L187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7" t="s">
        <v>80</v>
      </c>
      <c r="N187" s="1">
        <v>45930</v>
      </c>
      <c r="O187" s="4">
        <v>0.12</v>
      </c>
    </row>
    <row r="188" spans="1:15" x14ac:dyDescent="0.25">
      <c r="A188">
        <v>2024</v>
      </c>
      <c r="B188" t="s">
        <v>16</v>
      </c>
      <c r="C188" t="s">
        <v>31</v>
      </c>
      <c r="D188" t="s">
        <v>13</v>
      </c>
      <c r="E188">
        <v>13</v>
      </c>
      <c r="F188" t="s">
        <v>65</v>
      </c>
      <c r="G188">
        <v>16</v>
      </c>
      <c r="H188" s="4">
        <f>IFERROR(E188/(E188+E190),"")</f>
        <v>0.8125</v>
      </c>
      <c r="I188" s="4">
        <f>IFERROR((E188+E189)/(G188),"")</f>
        <v>0.8125</v>
      </c>
      <c r="J188" s="4">
        <v>0.9</v>
      </c>
      <c r="K188" t="s">
        <v>14</v>
      </c>
      <c r="L188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88" t="s">
        <v>74</v>
      </c>
      <c r="N188" s="1">
        <v>45930</v>
      </c>
      <c r="O188" s="4">
        <v>0.8125</v>
      </c>
    </row>
    <row r="189" spans="1:15" x14ac:dyDescent="0.25">
      <c r="A189">
        <v>2024</v>
      </c>
      <c r="B189" t="s">
        <v>16</v>
      </c>
      <c r="C189" t="s">
        <v>31</v>
      </c>
      <c r="D189" t="s">
        <v>20</v>
      </c>
      <c r="E189">
        <v>0</v>
      </c>
      <c r="F189" t="s">
        <v>65</v>
      </c>
      <c r="G189">
        <v>16</v>
      </c>
      <c r="H189" s="4">
        <f>IFERROR(E188/(E188+E190),"")</f>
        <v>0.8125</v>
      </c>
      <c r="I189" s="4">
        <f>IFERROR((E188+E189)/(G188),"")</f>
        <v>0.8125</v>
      </c>
      <c r="J189" s="4">
        <v>0.9</v>
      </c>
      <c r="K189" t="s">
        <v>14</v>
      </c>
      <c r="L189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89" t="s">
        <v>74</v>
      </c>
      <c r="N189" s="1">
        <v>45930</v>
      </c>
      <c r="O189" s="4">
        <v>0</v>
      </c>
    </row>
    <row r="190" spans="1:15" x14ac:dyDescent="0.25">
      <c r="A190">
        <v>2024</v>
      </c>
      <c r="B190" t="s">
        <v>16</v>
      </c>
      <c r="C190" t="s">
        <v>31</v>
      </c>
      <c r="D190" t="s">
        <v>21</v>
      </c>
      <c r="E190">
        <v>3</v>
      </c>
      <c r="F190" t="s">
        <v>65</v>
      </c>
      <c r="G190">
        <v>16</v>
      </c>
      <c r="H190" s="4">
        <f>IFERROR(E188/(E188+E190),"")</f>
        <v>0.8125</v>
      </c>
      <c r="I190" s="4">
        <f>IFERROR((E188+E189)/(G188),"")</f>
        <v>0.8125</v>
      </c>
      <c r="J190" s="4">
        <v>0.9</v>
      </c>
      <c r="K190" t="s">
        <v>14</v>
      </c>
      <c r="L190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90" t="s">
        <v>74</v>
      </c>
      <c r="N190" s="1">
        <v>45930</v>
      </c>
      <c r="O190" s="4">
        <v>0.1875</v>
      </c>
    </row>
    <row r="191" spans="1:15" x14ac:dyDescent="0.25">
      <c r="A191">
        <v>2024</v>
      </c>
      <c r="B191" t="s">
        <v>16</v>
      </c>
      <c r="C191" t="s">
        <v>32</v>
      </c>
      <c r="D191" t="s">
        <v>13</v>
      </c>
      <c r="E191">
        <v>67</v>
      </c>
      <c r="F191" t="s">
        <v>64</v>
      </c>
      <c r="G191">
        <v>72</v>
      </c>
      <c r="H191" s="4">
        <f>IFERROR(E191/(E191+E193),"")</f>
        <v>0.93055555555555558</v>
      </c>
      <c r="I191" s="4">
        <f>IFERROR((E191+E192)/(G191),"")</f>
        <v>0.93055555555555558</v>
      </c>
      <c r="J191" s="4">
        <v>0.9</v>
      </c>
      <c r="K191" t="s">
        <v>14</v>
      </c>
      <c r="L191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1" t="s">
        <v>81</v>
      </c>
      <c r="N191" s="1">
        <v>45930</v>
      </c>
      <c r="O191" s="4">
        <v>0.93055555555555558</v>
      </c>
    </row>
    <row r="192" spans="1:15" x14ac:dyDescent="0.25">
      <c r="A192">
        <v>2024</v>
      </c>
      <c r="B192" t="s">
        <v>16</v>
      </c>
      <c r="C192" t="s">
        <v>32</v>
      </c>
      <c r="D192" t="s">
        <v>20</v>
      </c>
      <c r="E192">
        <v>0</v>
      </c>
      <c r="F192" t="s">
        <v>64</v>
      </c>
      <c r="G192">
        <v>72</v>
      </c>
      <c r="H192" s="4">
        <f>IFERROR(E191/(E191+E193),"")</f>
        <v>0.93055555555555558</v>
      </c>
      <c r="I192" s="4">
        <f>IFERROR((E191+E192)/(G191),"")</f>
        <v>0.93055555555555558</v>
      </c>
      <c r="J192" s="4">
        <v>0.9</v>
      </c>
      <c r="K192" t="s">
        <v>14</v>
      </c>
      <c r="L192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2" t="s">
        <v>81</v>
      </c>
      <c r="N192" s="1">
        <v>45930</v>
      </c>
      <c r="O192" s="4">
        <v>0</v>
      </c>
    </row>
    <row r="193" spans="1:15" x14ac:dyDescent="0.25">
      <c r="A193">
        <v>2024</v>
      </c>
      <c r="B193" t="s">
        <v>16</v>
      </c>
      <c r="C193" t="s">
        <v>32</v>
      </c>
      <c r="D193" t="s">
        <v>21</v>
      </c>
      <c r="E193">
        <v>5</v>
      </c>
      <c r="F193" t="s">
        <v>64</v>
      </c>
      <c r="G193">
        <v>72</v>
      </c>
      <c r="H193" s="4">
        <f>IFERROR(E191/(E191+E193),"")</f>
        <v>0.93055555555555558</v>
      </c>
      <c r="I193" s="4">
        <f>IFERROR((E191+E192)/(G191),"")</f>
        <v>0.93055555555555558</v>
      </c>
      <c r="J193" s="4">
        <v>0.9</v>
      </c>
      <c r="K193" t="s">
        <v>14</v>
      </c>
      <c r="L193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3" t="s">
        <v>81</v>
      </c>
      <c r="N193" s="1">
        <v>45930</v>
      </c>
      <c r="O193" s="4">
        <v>6.9444444444444448E-2</v>
      </c>
    </row>
    <row r="194" spans="1:15" x14ac:dyDescent="0.25">
      <c r="A194">
        <v>2024</v>
      </c>
      <c r="B194" t="s">
        <v>16</v>
      </c>
      <c r="C194" t="s">
        <v>84</v>
      </c>
      <c r="D194" t="s">
        <v>13</v>
      </c>
      <c r="E194">
        <v>55</v>
      </c>
      <c r="F194" t="s">
        <v>68</v>
      </c>
      <c r="G194">
        <v>58</v>
      </c>
      <c r="H194" s="4">
        <f>IFERROR(E194/(E194+E196),"")</f>
        <v>0.94827586206896552</v>
      </c>
      <c r="I194" s="4">
        <f>IFERROR((E194+E195)/(G194),"")</f>
        <v>0.94827586206896552</v>
      </c>
      <c r="J194" s="4">
        <v>0.9</v>
      </c>
      <c r="K194" t="s">
        <v>14</v>
      </c>
      <c r="L194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4" t="s">
        <v>82</v>
      </c>
      <c r="N194" s="1">
        <v>45930</v>
      </c>
      <c r="O194" s="4">
        <v>0.94827586206896552</v>
      </c>
    </row>
    <row r="195" spans="1:15" x14ac:dyDescent="0.25">
      <c r="A195">
        <v>2024</v>
      </c>
      <c r="B195" t="s">
        <v>16</v>
      </c>
      <c r="C195" t="s">
        <v>84</v>
      </c>
      <c r="D195" t="s">
        <v>20</v>
      </c>
      <c r="E195">
        <v>0</v>
      </c>
      <c r="F195" t="s">
        <v>68</v>
      </c>
      <c r="G195">
        <v>58</v>
      </c>
      <c r="H195" s="4">
        <f>IFERROR(E194/(E194+E196),"")</f>
        <v>0.94827586206896552</v>
      </c>
      <c r="I195" s="4">
        <f>IFERROR((E194+E195)/(G194),"")</f>
        <v>0.94827586206896552</v>
      </c>
      <c r="J195" s="4">
        <v>0.9</v>
      </c>
      <c r="K195" t="s">
        <v>14</v>
      </c>
      <c r="L195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5" t="s">
        <v>82</v>
      </c>
      <c r="N195" s="1">
        <v>45930</v>
      </c>
      <c r="O195" s="4">
        <v>0</v>
      </c>
    </row>
    <row r="196" spans="1:15" x14ac:dyDescent="0.25">
      <c r="A196">
        <v>2024</v>
      </c>
      <c r="B196" t="s">
        <v>16</v>
      </c>
      <c r="C196" t="s">
        <v>84</v>
      </c>
      <c r="D196" t="s">
        <v>21</v>
      </c>
      <c r="E196">
        <v>3</v>
      </c>
      <c r="F196" t="s">
        <v>68</v>
      </c>
      <c r="G196">
        <v>58</v>
      </c>
      <c r="H196" s="4">
        <f>IFERROR(E194/(E194+E196),"")</f>
        <v>0.94827586206896552</v>
      </c>
      <c r="I196" s="4">
        <f>IFERROR((E194+E195)/(G194),"")</f>
        <v>0.94827586206896552</v>
      </c>
      <c r="J196" s="4">
        <v>0.9</v>
      </c>
      <c r="K196" t="s">
        <v>14</v>
      </c>
      <c r="L196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6" t="s">
        <v>82</v>
      </c>
      <c r="N196" s="1">
        <v>45930</v>
      </c>
      <c r="O196" s="4">
        <v>5.1724137931034482E-2</v>
      </c>
    </row>
    <row r="197" spans="1:15" x14ac:dyDescent="0.25">
      <c r="A197">
        <v>2024</v>
      </c>
      <c r="B197" t="s">
        <v>16</v>
      </c>
      <c r="C197" t="s">
        <v>45</v>
      </c>
      <c r="D197" t="s">
        <v>13</v>
      </c>
      <c r="E197">
        <v>0</v>
      </c>
      <c r="F197" t="s">
        <v>68</v>
      </c>
      <c r="G197">
        <v>0</v>
      </c>
      <c r="H197" s="4" t="str">
        <f>IFERROR(E197/(E197+E199),"")</f>
        <v/>
      </c>
      <c r="I197" s="4" t="str">
        <f>IFERROR((E197+E198)/(G197),"")</f>
        <v/>
      </c>
      <c r="J197" s="4">
        <v>0.9</v>
      </c>
      <c r="K197" t="s">
        <v>14</v>
      </c>
      <c r="L197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7" t="s">
        <v>79</v>
      </c>
      <c r="N197" s="1">
        <v>45930</v>
      </c>
      <c r="O197" s="4">
        <v>0</v>
      </c>
    </row>
    <row r="198" spans="1:15" x14ac:dyDescent="0.25">
      <c r="A198">
        <v>2024</v>
      </c>
      <c r="B198" t="s">
        <v>16</v>
      </c>
      <c r="C198" t="s">
        <v>45</v>
      </c>
      <c r="D198" t="s">
        <v>20</v>
      </c>
      <c r="E198">
        <v>0</v>
      </c>
      <c r="F198" t="s">
        <v>68</v>
      </c>
      <c r="G198">
        <v>0</v>
      </c>
      <c r="H198" s="4" t="str">
        <f>IFERROR(E197/(E197+E199),"")</f>
        <v/>
      </c>
      <c r="I198" s="4" t="str">
        <f>IFERROR((E197+E198)/(G197),"")</f>
        <v/>
      </c>
      <c r="J198" s="4">
        <v>0.9</v>
      </c>
      <c r="K198" t="s">
        <v>14</v>
      </c>
      <c r="L198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8" t="s">
        <v>79</v>
      </c>
      <c r="N198" s="1">
        <v>45930</v>
      </c>
      <c r="O198" s="4">
        <v>0</v>
      </c>
    </row>
    <row r="199" spans="1:15" x14ac:dyDescent="0.25">
      <c r="A199">
        <v>2024</v>
      </c>
      <c r="B199" t="s">
        <v>16</v>
      </c>
      <c r="C199" t="s">
        <v>45</v>
      </c>
      <c r="D199" t="s">
        <v>21</v>
      </c>
      <c r="E199">
        <v>0</v>
      </c>
      <c r="F199" t="s">
        <v>68</v>
      </c>
      <c r="G199">
        <v>0</v>
      </c>
      <c r="H199" s="4" t="str">
        <f>IFERROR(E197/(E197+E199),"")</f>
        <v/>
      </c>
      <c r="I199" s="4" t="str">
        <f>IFERROR((E197+E198)/(G197),"")</f>
        <v/>
      </c>
      <c r="J199" s="4">
        <v>0.9</v>
      </c>
      <c r="K199" t="s">
        <v>14</v>
      </c>
      <c r="L199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9" t="s">
        <v>79</v>
      </c>
      <c r="N199" s="1">
        <v>45930</v>
      </c>
      <c r="O199" s="4">
        <v>0</v>
      </c>
    </row>
    <row r="200" spans="1:15" x14ac:dyDescent="0.25">
      <c r="A200">
        <v>2025</v>
      </c>
      <c r="B200" t="s">
        <v>16</v>
      </c>
      <c r="C200" t="s">
        <v>22</v>
      </c>
      <c r="D200" t="s">
        <v>13</v>
      </c>
      <c r="E200">
        <v>27</v>
      </c>
      <c r="F200" t="s">
        <v>61</v>
      </c>
      <c r="G200">
        <v>29</v>
      </c>
      <c r="H200" s="4">
        <f>IFERROR(E200/(E200+E202),"")</f>
        <v>0.93103448275862066</v>
      </c>
      <c r="I200" s="4">
        <f>IFERROR((E200+E201)/(G200),"")</f>
        <v>0.93103448275862066</v>
      </c>
      <c r="J200" s="4">
        <v>0.9</v>
      </c>
      <c r="K200" t="s">
        <v>18</v>
      </c>
      <c r="L200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0" t="s">
        <v>101</v>
      </c>
      <c r="N200" s="1">
        <v>46112</v>
      </c>
      <c r="O200" s="4">
        <v>0.93103448275862066</v>
      </c>
    </row>
    <row r="201" spans="1:15" x14ac:dyDescent="0.25">
      <c r="A201">
        <v>2025</v>
      </c>
      <c r="B201" t="s">
        <v>16</v>
      </c>
      <c r="C201" t="s">
        <v>22</v>
      </c>
      <c r="D201" t="s">
        <v>20</v>
      </c>
      <c r="E201">
        <v>0</v>
      </c>
      <c r="F201" t="s">
        <v>61</v>
      </c>
      <c r="G201">
        <v>29</v>
      </c>
      <c r="H201" s="4">
        <f>IFERROR(E200/(E200+E202),"")</f>
        <v>0.93103448275862066</v>
      </c>
      <c r="I201" s="4">
        <f>IFERROR((E200+E201)/(G200),"")</f>
        <v>0.93103448275862066</v>
      </c>
      <c r="J201" s="4">
        <v>0.9</v>
      </c>
      <c r="K201" t="s">
        <v>18</v>
      </c>
      <c r="L201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1" t="s">
        <v>101</v>
      </c>
      <c r="N201" s="1">
        <v>46112</v>
      </c>
      <c r="O201" s="4">
        <v>0</v>
      </c>
    </row>
    <row r="202" spans="1:15" x14ac:dyDescent="0.25">
      <c r="A202">
        <v>2025</v>
      </c>
      <c r="B202" t="s">
        <v>16</v>
      </c>
      <c r="C202" t="s">
        <v>22</v>
      </c>
      <c r="D202" t="s">
        <v>21</v>
      </c>
      <c r="E202">
        <v>2</v>
      </c>
      <c r="F202" t="s">
        <v>61</v>
      </c>
      <c r="G202">
        <v>29</v>
      </c>
      <c r="H202" s="4">
        <f>IFERROR(E200/(E200+E202),"")</f>
        <v>0.93103448275862066</v>
      </c>
      <c r="I202" s="4">
        <f>IFERROR((E200+E201)/(G200),"")</f>
        <v>0.93103448275862066</v>
      </c>
      <c r="J202" s="4">
        <v>0.9</v>
      </c>
      <c r="K202" t="s">
        <v>18</v>
      </c>
      <c r="L202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2" t="s">
        <v>101</v>
      </c>
      <c r="N202" s="1">
        <v>46112</v>
      </c>
      <c r="O202" s="4">
        <v>6.8965517241379309E-2</v>
      </c>
    </row>
    <row r="203" spans="1:15" x14ac:dyDescent="0.25">
      <c r="A203">
        <v>2025</v>
      </c>
      <c r="B203" t="s">
        <v>16</v>
      </c>
      <c r="C203" t="s">
        <v>27</v>
      </c>
      <c r="D203" t="s">
        <v>13</v>
      </c>
      <c r="E203">
        <v>19</v>
      </c>
      <c r="F203" t="s">
        <v>62</v>
      </c>
      <c r="G203">
        <v>22</v>
      </c>
      <c r="H203" s="4">
        <f>IFERROR(E203/(E203+E205),"")</f>
        <v>0.86363636363636365</v>
      </c>
      <c r="I203" s="4">
        <f>IFERROR((E203+E204)/(G203),"")</f>
        <v>0.86363636363636365</v>
      </c>
      <c r="J203" s="4">
        <v>0.9</v>
      </c>
      <c r="K203" t="s">
        <v>18</v>
      </c>
      <c r="L203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3" t="s">
        <v>102</v>
      </c>
      <c r="N203" s="1">
        <v>46112</v>
      </c>
      <c r="O203" s="4">
        <v>0.86363636363636365</v>
      </c>
    </row>
    <row r="204" spans="1:15" x14ac:dyDescent="0.25">
      <c r="A204">
        <v>2025</v>
      </c>
      <c r="B204" t="s">
        <v>16</v>
      </c>
      <c r="C204" t="s">
        <v>27</v>
      </c>
      <c r="D204" t="s">
        <v>20</v>
      </c>
      <c r="E204">
        <v>0</v>
      </c>
      <c r="F204" t="s">
        <v>62</v>
      </c>
      <c r="G204">
        <v>22</v>
      </c>
      <c r="H204" s="4">
        <f>IFERROR(E203/(E203+E205),"")</f>
        <v>0.86363636363636365</v>
      </c>
      <c r="I204" s="4">
        <f>IFERROR((E203+E204)/(G203),"")</f>
        <v>0.86363636363636365</v>
      </c>
      <c r="J204" s="4">
        <v>0.9</v>
      </c>
      <c r="K204" t="s">
        <v>18</v>
      </c>
      <c r="L204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4" t="s">
        <v>102</v>
      </c>
      <c r="N204" s="1">
        <v>46112</v>
      </c>
      <c r="O204" s="4">
        <v>0</v>
      </c>
    </row>
    <row r="205" spans="1:15" x14ac:dyDescent="0.25">
      <c r="A205">
        <v>2025</v>
      </c>
      <c r="B205" t="s">
        <v>16</v>
      </c>
      <c r="C205" t="s">
        <v>27</v>
      </c>
      <c r="D205" t="s">
        <v>21</v>
      </c>
      <c r="E205">
        <v>3</v>
      </c>
      <c r="F205" t="s">
        <v>62</v>
      </c>
      <c r="G205">
        <v>22</v>
      </c>
      <c r="H205" s="4">
        <f>IFERROR(E203/(E203+E205),"")</f>
        <v>0.86363636363636365</v>
      </c>
      <c r="I205" s="4">
        <f>IFERROR((E203+E204)/(G203),"")</f>
        <v>0.86363636363636365</v>
      </c>
      <c r="J205" s="4">
        <v>0.9</v>
      </c>
      <c r="K205" t="s">
        <v>18</v>
      </c>
      <c r="L205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5" t="s">
        <v>102</v>
      </c>
      <c r="N205" s="1">
        <v>46112</v>
      </c>
      <c r="O205" s="4">
        <v>0.13636363636363635</v>
      </c>
    </row>
    <row r="206" spans="1:15" x14ac:dyDescent="0.25">
      <c r="A206">
        <v>2025</v>
      </c>
      <c r="B206" t="s">
        <v>16</v>
      </c>
      <c r="C206" t="s">
        <v>42</v>
      </c>
      <c r="D206" t="s">
        <v>13</v>
      </c>
      <c r="E206">
        <v>7</v>
      </c>
      <c r="F206" t="s">
        <v>62</v>
      </c>
      <c r="G206">
        <v>7</v>
      </c>
      <c r="H206" s="4">
        <f>IFERROR(E206/(E206+E208),"")</f>
        <v>1</v>
      </c>
      <c r="I206" s="4">
        <f>IFERROR((E206+E207)/(G206),"")</f>
        <v>1</v>
      </c>
      <c r="J206" s="4">
        <v>0.9</v>
      </c>
      <c r="K206" t="s">
        <v>18</v>
      </c>
      <c r="L206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Will Meet Goal</v>
      </c>
      <c r="M206" t="s">
        <v>86</v>
      </c>
      <c r="N206" s="1">
        <v>46112</v>
      </c>
      <c r="O206" s="4">
        <v>1</v>
      </c>
    </row>
    <row r="207" spans="1:15" x14ac:dyDescent="0.25">
      <c r="A207">
        <v>2025</v>
      </c>
      <c r="B207" t="s">
        <v>16</v>
      </c>
      <c r="C207" t="s">
        <v>42</v>
      </c>
      <c r="D207" t="s">
        <v>20</v>
      </c>
      <c r="E207">
        <v>0</v>
      </c>
      <c r="F207" t="s">
        <v>62</v>
      </c>
      <c r="G207">
        <v>7</v>
      </c>
      <c r="H207" s="4">
        <f>IFERROR(E206/(E206+E208),"")</f>
        <v>1</v>
      </c>
      <c r="I207" s="4">
        <f>IFERROR((E206+E207)/(G206),"")</f>
        <v>1</v>
      </c>
      <c r="J207" s="4">
        <v>0.9</v>
      </c>
      <c r="K207" t="s">
        <v>18</v>
      </c>
      <c r="L207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Will Meet Goal</v>
      </c>
      <c r="M207" t="s">
        <v>86</v>
      </c>
      <c r="N207" s="1">
        <v>46112</v>
      </c>
      <c r="O207" s="4">
        <v>0</v>
      </c>
    </row>
    <row r="208" spans="1:15" x14ac:dyDescent="0.25">
      <c r="A208">
        <v>2025</v>
      </c>
      <c r="B208" t="s">
        <v>16</v>
      </c>
      <c r="C208" t="s">
        <v>42</v>
      </c>
      <c r="D208" t="s">
        <v>21</v>
      </c>
      <c r="E208">
        <v>0</v>
      </c>
      <c r="F208" t="s">
        <v>62</v>
      </c>
      <c r="G208">
        <v>7</v>
      </c>
      <c r="H208" s="4">
        <f>IFERROR(E206/(E206+E208),"")</f>
        <v>1</v>
      </c>
      <c r="I208" s="4">
        <f>IFERROR((E206+E207)/(G206),"")</f>
        <v>1</v>
      </c>
      <c r="J208" s="4">
        <v>0.9</v>
      </c>
      <c r="K208" t="s">
        <v>18</v>
      </c>
      <c r="L208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Will Meet Goal</v>
      </c>
      <c r="M208" t="s">
        <v>86</v>
      </c>
      <c r="N208" s="1">
        <v>46112</v>
      </c>
      <c r="O208" s="4">
        <v>0</v>
      </c>
    </row>
    <row r="209" spans="1:15" x14ac:dyDescent="0.25">
      <c r="A209">
        <v>2025</v>
      </c>
      <c r="B209" t="s">
        <v>16</v>
      </c>
      <c r="C209" t="s">
        <v>23</v>
      </c>
      <c r="D209" t="s">
        <v>13</v>
      </c>
      <c r="E209">
        <v>9</v>
      </c>
      <c r="F209" t="s">
        <v>63</v>
      </c>
      <c r="G209">
        <v>9</v>
      </c>
      <c r="H209" s="4">
        <f>IFERROR(E209/(E209+E211),"")</f>
        <v>1</v>
      </c>
      <c r="I209" s="4">
        <f>IFERROR((E209+E210)/(G209),"")</f>
        <v>1</v>
      </c>
      <c r="J209" s="4">
        <v>0.9</v>
      </c>
      <c r="K209" t="s">
        <v>18</v>
      </c>
      <c r="L209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Will Meet Goal</v>
      </c>
      <c r="M209" t="s">
        <v>103</v>
      </c>
      <c r="N209" s="1">
        <v>46112</v>
      </c>
      <c r="O209" s="4">
        <v>1</v>
      </c>
    </row>
    <row r="210" spans="1:15" x14ac:dyDescent="0.25">
      <c r="A210">
        <v>2025</v>
      </c>
      <c r="B210" t="s">
        <v>16</v>
      </c>
      <c r="C210" t="s">
        <v>23</v>
      </c>
      <c r="D210" t="s">
        <v>20</v>
      </c>
      <c r="E210">
        <v>0</v>
      </c>
      <c r="F210" t="s">
        <v>63</v>
      </c>
      <c r="G210">
        <v>9</v>
      </c>
      <c r="H210" s="4">
        <f>IFERROR(E209/(E209+E211),"")</f>
        <v>1</v>
      </c>
      <c r="I210" s="4">
        <f>IFERROR((E209+E210)/(G209),"")</f>
        <v>1</v>
      </c>
      <c r="J210" s="4">
        <v>0.9</v>
      </c>
      <c r="K210" t="s">
        <v>18</v>
      </c>
      <c r="L210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Will Meet Goal</v>
      </c>
      <c r="M210" t="s">
        <v>103</v>
      </c>
      <c r="N210" s="1">
        <v>46112</v>
      </c>
      <c r="O210" s="4">
        <v>0</v>
      </c>
    </row>
    <row r="211" spans="1:15" x14ac:dyDescent="0.25">
      <c r="A211">
        <v>2025</v>
      </c>
      <c r="B211" t="s">
        <v>16</v>
      </c>
      <c r="C211" t="s">
        <v>23</v>
      </c>
      <c r="D211" t="s">
        <v>21</v>
      </c>
      <c r="E211">
        <v>0</v>
      </c>
      <c r="F211" t="s">
        <v>63</v>
      </c>
      <c r="G211">
        <v>9</v>
      </c>
      <c r="H211" s="4">
        <f>IFERROR(E209/(E209+E211),"")</f>
        <v>1</v>
      </c>
      <c r="I211" s="4">
        <f>IFERROR((E209+E210)/(G209),"")</f>
        <v>1</v>
      </c>
      <c r="J211" s="4">
        <v>0.9</v>
      </c>
      <c r="K211" t="s">
        <v>18</v>
      </c>
      <c r="L211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Will Meet Goal</v>
      </c>
      <c r="M211" t="s">
        <v>103</v>
      </c>
      <c r="N211" s="1">
        <v>46112</v>
      </c>
      <c r="O211" s="4">
        <v>0</v>
      </c>
    </row>
    <row r="212" spans="1:15" x14ac:dyDescent="0.25">
      <c r="A212">
        <v>2025</v>
      </c>
      <c r="B212" t="s">
        <v>16</v>
      </c>
      <c r="C212" t="s">
        <v>28</v>
      </c>
      <c r="D212" t="s">
        <v>13</v>
      </c>
      <c r="E212">
        <v>7</v>
      </c>
      <c r="F212" t="s">
        <v>64</v>
      </c>
      <c r="G212">
        <v>9</v>
      </c>
      <c r="H212" s="4">
        <f>IFERROR(E212/(E212+E214),"")</f>
        <v>0.77777777777777779</v>
      </c>
      <c r="I212" s="4">
        <f>IFERROR((E212+E213)/(G212),"")</f>
        <v>0.77777777777777779</v>
      </c>
      <c r="J212" s="4">
        <v>0.9</v>
      </c>
      <c r="K212" t="s">
        <v>18</v>
      </c>
      <c r="L212" t="s">
        <v>19</v>
      </c>
      <c r="M212" t="s">
        <v>103</v>
      </c>
      <c r="N212" s="1">
        <v>46112</v>
      </c>
      <c r="O212" s="4">
        <v>0.77777777777777779</v>
      </c>
    </row>
    <row r="213" spans="1:15" x14ac:dyDescent="0.25">
      <c r="A213">
        <v>2025</v>
      </c>
      <c r="B213" t="s">
        <v>16</v>
      </c>
      <c r="C213" t="s">
        <v>28</v>
      </c>
      <c r="D213" t="s">
        <v>20</v>
      </c>
      <c r="E213">
        <v>0</v>
      </c>
      <c r="F213" t="s">
        <v>64</v>
      </c>
      <c r="G213">
        <v>9</v>
      </c>
      <c r="H213" s="4">
        <f>IFERROR(E212/(E212+E214),"")</f>
        <v>0.77777777777777779</v>
      </c>
      <c r="I213" s="4">
        <f>IFERROR((E212+E213)/(G212),"")</f>
        <v>0.77777777777777779</v>
      </c>
      <c r="J213" s="4">
        <v>0.9</v>
      </c>
      <c r="K213" t="s">
        <v>18</v>
      </c>
      <c r="L213" t="s">
        <v>19</v>
      </c>
      <c r="M213" t="s">
        <v>103</v>
      </c>
      <c r="N213" s="1">
        <v>46112</v>
      </c>
      <c r="O213" s="4">
        <v>0</v>
      </c>
    </row>
    <row r="214" spans="1:15" x14ac:dyDescent="0.25">
      <c r="A214">
        <v>2025</v>
      </c>
      <c r="B214" t="s">
        <v>16</v>
      </c>
      <c r="C214" t="s">
        <v>28</v>
      </c>
      <c r="D214" t="s">
        <v>21</v>
      </c>
      <c r="E214">
        <v>2</v>
      </c>
      <c r="F214" t="s">
        <v>64</v>
      </c>
      <c r="G214">
        <v>9</v>
      </c>
      <c r="H214" s="4">
        <f>IFERROR(E212/(E212+E214),"")</f>
        <v>0.77777777777777779</v>
      </c>
      <c r="I214" s="4">
        <f>IFERROR((E212+E213)/(G212),"")</f>
        <v>0.77777777777777779</v>
      </c>
      <c r="J214" s="4">
        <v>0.9</v>
      </c>
      <c r="K214" t="s">
        <v>18</v>
      </c>
      <c r="L214" t="s">
        <v>19</v>
      </c>
      <c r="M214" t="s">
        <v>103</v>
      </c>
      <c r="N214" s="1">
        <v>46112</v>
      </c>
      <c r="O214" s="4">
        <v>0.22222222222222221</v>
      </c>
    </row>
    <row r="215" spans="1:15" x14ac:dyDescent="0.25">
      <c r="A215">
        <v>2025</v>
      </c>
      <c r="B215" t="s">
        <v>16</v>
      </c>
      <c r="C215" t="s">
        <v>50</v>
      </c>
      <c r="D215" t="s">
        <v>13</v>
      </c>
      <c r="E215">
        <v>48</v>
      </c>
      <c r="F215" t="s">
        <v>61</v>
      </c>
      <c r="G215">
        <v>54</v>
      </c>
      <c r="H215" s="4">
        <f>IFERROR(E215/(E215+E217),"")</f>
        <v>0.88888888888888884</v>
      </c>
      <c r="I215" s="4">
        <f>IFERROR((E215+E216)/(G215),"")</f>
        <v>0.88888888888888884</v>
      </c>
      <c r="J215" s="4">
        <v>0.9</v>
      </c>
      <c r="K215" t="s">
        <v>18</v>
      </c>
      <c r="L215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Will Not Meet Goal</v>
      </c>
      <c r="M215" t="s">
        <v>104</v>
      </c>
      <c r="N215" s="1">
        <v>46112</v>
      </c>
      <c r="O215" s="4">
        <v>0.90740740740740744</v>
      </c>
    </row>
    <row r="216" spans="1:15" x14ac:dyDescent="0.25">
      <c r="A216">
        <v>2025</v>
      </c>
      <c r="B216" t="s">
        <v>16</v>
      </c>
      <c r="C216" t="s">
        <v>50</v>
      </c>
      <c r="D216" t="s">
        <v>20</v>
      </c>
      <c r="E216">
        <v>0</v>
      </c>
      <c r="F216" t="s">
        <v>61</v>
      </c>
      <c r="G216">
        <v>54</v>
      </c>
      <c r="H216" s="4">
        <f>IFERROR(E215/(E215+E217),"")</f>
        <v>0.88888888888888884</v>
      </c>
      <c r="I216" s="4">
        <f>IFERROR((E215+E216)/(G215),"")</f>
        <v>0.88888888888888884</v>
      </c>
      <c r="J216" s="4">
        <v>0.9</v>
      </c>
      <c r="K216" t="s">
        <v>18</v>
      </c>
      <c r="L216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Will Not Meet Goal</v>
      </c>
      <c r="M216" t="s">
        <v>104</v>
      </c>
      <c r="N216" s="1">
        <v>46112</v>
      </c>
      <c r="O216" s="4">
        <v>0</v>
      </c>
    </row>
    <row r="217" spans="1:15" x14ac:dyDescent="0.25">
      <c r="A217">
        <v>2025</v>
      </c>
      <c r="B217" t="s">
        <v>16</v>
      </c>
      <c r="C217" t="s">
        <v>50</v>
      </c>
      <c r="D217" t="s">
        <v>21</v>
      </c>
      <c r="E217">
        <v>6</v>
      </c>
      <c r="F217" t="s">
        <v>61</v>
      </c>
      <c r="G217">
        <v>54</v>
      </c>
      <c r="H217" s="4">
        <f>IFERROR(E215/(E215+E217),"")</f>
        <v>0.88888888888888884</v>
      </c>
      <c r="I217" s="4">
        <f>IFERROR((E215+E216)/(G215),"")</f>
        <v>0.88888888888888884</v>
      </c>
      <c r="J217" s="4">
        <v>0.9</v>
      </c>
      <c r="K217" t="s">
        <v>18</v>
      </c>
      <c r="L217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Will Not Meet Goal</v>
      </c>
      <c r="M217" t="s">
        <v>104</v>
      </c>
      <c r="N217" s="1">
        <v>46112</v>
      </c>
      <c r="O217" s="4">
        <v>9.2592592592592587E-2</v>
      </c>
    </row>
    <row r="218" spans="1:15" x14ac:dyDescent="0.25">
      <c r="A218">
        <v>2025</v>
      </c>
      <c r="B218" t="s">
        <v>16</v>
      </c>
      <c r="C218" t="s">
        <v>51</v>
      </c>
      <c r="D218" t="s">
        <v>13</v>
      </c>
      <c r="E218">
        <v>25</v>
      </c>
      <c r="F218" t="s">
        <v>65</v>
      </c>
      <c r="G218">
        <v>27</v>
      </c>
      <c r="H218" s="4">
        <f>IFERROR(E218/(E218+E220),"")</f>
        <v>0.92592592592592593</v>
      </c>
      <c r="I218" s="4">
        <f>IFERROR((E218+E219)/(G218),"")</f>
        <v>0.92592592592592593</v>
      </c>
      <c r="J218" s="4">
        <v>0.7</v>
      </c>
      <c r="K218" t="s">
        <v>18</v>
      </c>
      <c r="L218" t="s">
        <v>85</v>
      </c>
      <c r="M218" t="s">
        <v>105</v>
      </c>
      <c r="N218" s="1">
        <v>46112</v>
      </c>
      <c r="O218" s="4">
        <v>0.92592592592592593</v>
      </c>
    </row>
    <row r="219" spans="1:15" x14ac:dyDescent="0.25">
      <c r="A219">
        <v>2025</v>
      </c>
      <c r="B219" t="s">
        <v>16</v>
      </c>
      <c r="C219" t="s">
        <v>51</v>
      </c>
      <c r="D219" t="s">
        <v>20</v>
      </c>
      <c r="E219">
        <v>0</v>
      </c>
      <c r="F219" t="s">
        <v>65</v>
      </c>
      <c r="G219">
        <v>27</v>
      </c>
      <c r="H219" s="4">
        <f>IFERROR(E218/(E218+E220),"")</f>
        <v>0.92592592592592593</v>
      </c>
      <c r="I219" s="4">
        <f>IFERROR((E218+E219)/(G218),"")</f>
        <v>0.92592592592592593</v>
      </c>
      <c r="J219" s="4">
        <v>0.7</v>
      </c>
      <c r="K219" t="s">
        <v>18</v>
      </c>
      <c r="L219" t="s">
        <v>85</v>
      </c>
      <c r="M219" t="s">
        <v>105</v>
      </c>
      <c r="N219" s="1">
        <v>46112</v>
      </c>
      <c r="O219" s="4">
        <v>0</v>
      </c>
    </row>
    <row r="220" spans="1:15" x14ac:dyDescent="0.25">
      <c r="A220">
        <v>2025</v>
      </c>
      <c r="B220" t="s">
        <v>16</v>
      </c>
      <c r="C220" t="s">
        <v>51</v>
      </c>
      <c r="D220" t="s">
        <v>21</v>
      </c>
      <c r="E220">
        <v>2</v>
      </c>
      <c r="F220" t="s">
        <v>65</v>
      </c>
      <c r="G220">
        <v>27</v>
      </c>
      <c r="H220" s="4">
        <f>IFERROR(E218/(E218+E220),"")</f>
        <v>0.92592592592592593</v>
      </c>
      <c r="I220" s="4">
        <f>IFERROR((E218+E219)/(G218),"")</f>
        <v>0.92592592592592593</v>
      </c>
      <c r="J220" s="4">
        <v>0.7</v>
      </c>
      <c r="K220" t="s">
        <v>18</v>
      </c>
      <c r="L220" t="s">
        <v>85</v>
      </c>
      <c r="M220" t="s">
        <v>105</v>
      </c>
      <c r="N220" s="1">
        <v>46112</v>
      </c>
      <c r="O220" s="4">
        <v>7.407407407407407E-2</v>
      </c>
    </row>
    <row r="221" spans="1:15" x14ac:dyDescent="0.25">
      <c r="A221">
        <v>2025</v>
      </c>
      <c r="B221" t="s">
        <v>16</v>
      </c>
      <c r="C221" t="s">
        <v>46</v>
      </c>
      <c r="D221" t="s">
        <v>13</v>
      </c>
      <c r="E221">
        <v>25</v>
      </c>
      <c r="F221" t="s">
        <v>65</v>
      </c>
      <c r="G221">
        <v>26</v>
      </c>
      <c r="H221" s="4">
        <f>IFERROR(E221/(E221+E223),"")</f>
        <v>0.96153846153846156</v>
      </c>
      <c r="I221" s="4">
        <f>IFERROR((E221+E222)/(G221),"")</f>
        <v>0.96153846153846156</v>
      </c>
      <c r="J221" s="4">
        <v>0.7</v>
      </c>
      <c r="K221" t="s">
        <v>18</v>
      </c>
      <c r="L221" t="s">
        <v>85</v>
      </c>
      <c r="M221" t="s">
        <v>110</v>
      </c>
      <c r="N221" s="1">
        <v>46112</v>
      </c>
      <c r="O221" s="4">
        <v>0.96296296296296291</v>
      </c>
    </row>
    <row r="222" spans="1:15" x14ac:dyDescent="0.25">
      <c r="A222">
        <v>2025</v>
      </c>
      <c r="B222" t="s">
        <v>16</v>
      </c>
      <c r="C222" t="s">
        <v>46</v>
      </c>
      <c r="D222" t="s">
        <v>20</v>
      </c>
      <c r="E222">
        <v>0</v>
      </c>
      <c r="F222" t="s">
        <v>65</v>
      </c>
      <c r="G222">
        <v>26</v>
      </c>
      <c r="H222" s="4">
        <f>IFERROR(E221/(E221+E223),"")</f>
        <v>0.96153846153846156</v>
      </c>
      <c r="I222" s="4">
        <f>IFERROR((E221+E222)/(G221),"")</f>
        <v>0.96153846153846156</v>
      </c>
      <c r="J222" s="4">
        <v>0.7</v>
      </c>
      <c r="K222" t="s">
        <v>18</v>
      </c>
      <c r="L222" t="s">
        <v>85</v>
      </c>
      <c r="M222" t="s">
        <v>110</v>
      </c>
      <c r="N222" s="1">
        <v>46112</v>
      </c>
      <c r="O222" s="4">
        <v>3.7037037037037035E-2</v>
      </c>
    </row>
    <row r="223" spans="1:15" x14ac:dyDescent="0.25">
      <c r="A223">
        <v>2025</v>
      </c>
      <c r="B223" t="s">
        <v>16</v>
      </c>
      <c r="C223" t="s">
        <v>46</v>
      </c>
      <c r="D223" t="s">
        <v>21</v>
      </c>
      <c r="E223">
        <v>1</v>
      </c>
      <c r="F223" t="s">
        <v>65</v>
      </c>
      <c r="G223">
        <v>26</v>
      </c>
      <c r="H223" s="4">
        <f>IFERROR(E221/(E221+E223),"")</f>
        <v>0.96153846153846156</v>
      </c>
      <c r="I223" s="4">
        <f>IFERROR((E221+E222)/(G221),"")</f>
        <v>0.96153846153846156</v>
      </c>
      <c r="J223" s="4">
        <v>0.7</v>
      </c>
      <c r="K223" t="s">
        <v>18</v>
      </c>
      <c r="L223" t="s">
        <v>85</v>
      </c>
      <c r="M223" t="s">
        <v>110</v>
      </c>
      <c r="N223" s="1">
        <v>46112</v>
      </c>
      <c r="O223" s="4">
        <v>0</v>
      </c>
    </row>
    <row r="224" spans="1:15" x14ac:dyDescent="0.25">
      <c r="A224">
        <v>2025</v>
      </c>
      <c r="B224" t="s">
        <v>16</v>
      </c>
      <c r="C224" t="s">
        <v>47</v>
      </c>
      <c r="D224" t="s">
        <v>13</v>
      </c>
      <c r="E224">
        <v>75</v>
      </c>
      <c r="F224" t="s">
        <v>61</v>
      </c>
      <c r="G224">
        <v>82</v>
      </c>
      <c r="H224" s="4">
        <f>IFERROR(E224/(E224+E226),"")</f>
        <v>0.91463414634146345</v>
      </c>
      <c r="I224" s="4">
        <f>IFERROR((E224+E225)/(G224),"")</f>
        <v>0.91463414634146345</v>
      </c>
      <c r="J224" s="4">
        <v>0.9</v>
      </c>
      <c r="K224" t="s">
        <v>18</v>
      </c>
      <c r="L224" t="s">
        <v>85</v>
      </c>
      <c r="M224" t="s">
        <v>106</v>
      </c>
      <c r="N224" s="1">
        <v>46112</v>
      </c>
      <c r="O224" s="4">
        <v>0.90243902439024393</v>
      </c>
    </row>
    <row r="225" spans="1:15" x14ac:dyDescent="0.25">
      <c r="A225">
        <v>2025</v>
      </c>
      <c r="B225" t="s">
        <v>16</v>
      </c>
      <c r="C225" t="s">
        <v>47</v>
      </c>
      <c r="D225" t="s">
        <v>20</v>
      </c>
      <c r="E225">
        <v>0</v>
      </c>
      <c r="F225" t="s">
        <v>61</v>
      </c>
      <c r="G225">
        <v>82</v>
      </c>
      <c r="H225" s="4">
        <f>IFERROR(E224/(E224+E226),"")</f>
        <v>0.91463414634146345</v>
      </c>
      <c r="I225" s="4">
        <f>IFERROR((E224+E225)/(G224),"")</f>
        <v>0.91463414634146345</v>
      </c>
      <c r="J225" s="4">
        <v>0.9</v>
      </c>
      <c r="K225" t="s">
        <v>18</v>
      </c>
      <c r="L225" t="s">
        <v>85</v>
      </c>
      <c r="M225" t="s">
        <v>106</v>
      </c>
      <c r="N225" s="1">
        <v>46112</v>
      </c>
      <c r="O225" s="4">
        <v>0</v>
      </c>
    </row>
    <row r="226" spans="1:15" x14ac:dyDescent="0.25">
      <c r="A226">
        <v>2025</v>
      </c>
      <c r="B226" t="s">
        <v>16</v>
      </c>
      <c r="C226" t="s">
        <v>47</v>
      </c>
      <c r="D226" t="s">
        <v>21</v>
      </c>
      <c r="E226">
        <v>7</v>
      </c>
      <c r="F226" t="s">
        <v>61</v>
      </c>
      <c r="G226">
        <v>82</v>
      </c>
      <c r="H226" s="4">
        <f>IFERROR(E224/(E224+E226),"")</f>
        <v>0.91463414634146345</v>
      </c>
      <c r="I226" s="4">
        <f>IFERROR((E224+E225)/(G224),"")</f>
        <v>0.91463414634146345</v>
      </c>
      <c r="J226" s="4">
        <v>0.9</v>
      </c>
      <c r="K226" t="s">
        <v>18</v>
      </c>
      <c r="L226" t="s">
        <v>85</v>
      </c>
      <c r="M226" t="s">
        <v>106</v>
      </c>
      <c r="N226" s="1">
        <v>46112</v>
      </c>
      <c r="O226" s="4">
        <v>9.7560975609756101E-2</v>
      </c>
    </row>
    <row r="227" spans="1:15" x14ac:dyDescent="0.25">
      <c r="A227">
        <v>2025</v>
      </c>
      <c r="B227" t="s">
        <v>16</v>
      </c>
      <c r="C227" t="s">
        <v>48</v>
      </c>
      <c r="D227" t="s">
        <v>13</v>
      </c>
      <c r="E227">
        <v>53</v>
      </c>
      <c r="F227" t="s">
        <v>66</v>
      </c>
      <c r="G227">
        <v>58</v>
      </c>
      <c r="H227" s="4">
        <f>IFERROR(E227/(E227+E229),"")</f>
        <v>0.91379310344827591</v>
      </c>
      <c r="I227" s="4">
        <f>IFERROR((E227+E228)/(G227),"")</f>
        <v>0.91379310344827591</v>
      </c>
      <c r="J227" s="4">
        <v>0.9</v>
      </c>
      <c r="K227" t="s">
        <v>18</v>
      </c>
      <c r="L227" t="s">
        <v>85</v>
      </c>
      <c r="M227" t="s">
        <v>107</v>
      </c>
      <c r="N227" s="1">
        <v>46112</v>
      </c>
      <c r="O227" s="4">
        <v>0.91379310344827591</v>
      </c>
    </row>
    <row r="228" spans="1:15" x14ac:dyDescent="0.25">
      <c r="A228">
        <v>2025</v>
      </c>
      <c r="B228" t="s">
        <v>16</v>
      </c>
      <c r="C228" t="s">
        <v>48</v>
      </c>
      <c r="D228" t="s">
        <v>20</v>
      </c>
      <c r="E228">
        <v>0</v>
      </c>
      <c r="F228" t="s">
        <v>66</v>
      </c>
      <c r="G228">
        <v>58</v>
      </c>
      <c r="H228" s="4">
        <f>IFERROR(E227/(E227+E229),"")</f>
        <v>0.91379310344827591</v>
      </c>
      <c r="I228" s="4">
        <f>IFERROR((E227+E228)/(G227),"")</f>
        <v>0.91379310344827591</v>
      </c>
      <c r="J228" s="4">
        <v>0.9</v>
      </c>
      <c r="K228" t="s">
        <v>18</v>
      </c>
      <c r="L228" t="s">
        <v>85</v>
      </c>
      <c r="M228" t="s">
        <v>107</v>
      </c>
      <c r="N228" s="1">
        <v>46112</v>
      </c>
      <c r="O228" s="4">
        <v>0</v>
      </c>
    </row>
    <row r="229" spans="1:15" x14ac:dyDescent="0.25">
      <c r="A229">
        <v>2025</v>
      </c>
      <c r="B229" t="s">
        <v>16</v>
      </c>
      <c r="C229" t="s">
        <v>48</v>
      </c>
      <c r="D229" t="s">
        <v>21</v>
      </c>
      <c r="E229">
        <v>5</v>
      </c>
      <c r="F229" t="s">
        <v>66</v>
      </c>
      <c r="G229">
        <v>58</v>
      </c>
      <c r="H229" s="4">
        <f>IFERROR(E227/(E227+E229),"")</f>
        <v>0.91379310344827591</v>
      </c>
      <c r="I229" s="4">
        <f>IFERROR((E227+E228)/(G227),"")</f>
        <v>0.91379310344827591</v>
      </c>
      <c r="J229" s="4">
        <v>0.9</v>
      </c>
      <c r="K229" t="s">
        <v>18</v>
      </c>
      <c r="L229" t="s">
        <v>85</v>
      </c>
      <c r="M229" t="s">
        <v>107</v>
      </c>
      <c r="N229" s="1">
        <v>46112</v>
      </c>
      <c r="O229" s="4">
        <v>8.6206896551724144E-2</v>
      </c>
    </row>
    <row r="230" spans="1:15" x14ac:dyDescent="0.25">
      <c r="A230">
        <v>2025</v>
      </c>
      <c r="B230" t="s">
        <v>16</v>
      </c>
      <c r="C230" t="s">
        <v>49</v>
      </c>
      <c r="D230" t="s">
        <v>13</v>
      </c>
      <c r="E230">
        <v>19</v>
      </c>
      <c r="F230" t="s">
        <v>66</v>
      </c>
      <c r="G230">
        <v>21</v>
      </c>
      <c r="H230" s="4">
        <f>IFERROR(E230/(E230+E232),"")</f>
        <v>0.90476190476190477</v>
      </c>
      <c r="I230" s="4">
        <f>IFERROR((E230+E231)/(G230),"")</f>
        <v>0.90476190476190477</v>
      </c>
      <c r="J230" s="4">
        <v>0.9</v>
      </c>
      <c r="K230" t="s">
        <v>18</v>
      </c>
      <c r="L230" t="s">
        <v>19</v>
      </c>
      <c r="M230" t="s">
        <v>83</v>
      </c>
      <c r="N230" s="1">
        <v>46112</v>
      </c>
      <c r="O230" s="4">
        <v>0.8571428571428571</v>
      </c>
    </row>
    <row r="231" spans="1:15" x14ac:dyDescent="0.25">
      <c r="A231">
        <v>2025</v>
      </c>
      <c r="B231" t="s">
        <v>16</v>
      </c>
      <c r="C231" t="s">
        <v>49</v>
      </c>
      <c r="D231" t="s">
        <v>20</v>
      </c>
      <c r="E231">
        <v>0</v>
      </c>
      <c r="F231" t="s">
        <v>66</v>
      </c>
      <c r="G231">
        <v>21</v>
      </c>
      <c r="H231" s="4">
        <f>IFERROR(E230/(E230+E232),"")</f>
        <v>0.90476190476190477</v>
      </c>
      <c r="I231" s="4">
        <f>IFERROR((E230+E231)/(G230),"")</f>
        <v>0.90476190476190477</v>
      </c>
      <c r="J231" s="4">
        <v>0.9</v>
      </c>
      <c r="K231" t="s">
        <v>18</v>
      </c>
      <c r="L231" t="s">
        <v>19</v>
      </c>
      <c r="M231" t="s">
        <v>83</v>
      </c>
      <c r="N231" s="1">
        <v>46112</v>
      </c>
      <c r="O231" s="4">
        <v>0</v>
      </c>
    </row>
    <row r="232" spans="1:15" x14ac:dyDescent="0.25">
      <c r="A232">
        <v>2025</v>
      </c>
      <c r="B232" t="s">
        <v>16</v>
      </c>
      <c r="C232" t="s">
        <v>49</v>
      </c>
      <c r="D232" t="s">
        <v>21</v>
      </c>
      <c r="E232">
        <v>2</v>
      </c>
      <c r="F232" t="s">
        <v>66</v>
      </c>
      <c r="G232">
        <v>21</v>
      </c>
      <c r="H232" s="4">
        <f>IFERROR(E230/(E230+E232),"")</f>
        <v>0.90476190476190477</v>
      </c>
      <c r="I232" s="4">
        <f>IFERROR((E230+E231)/(G230),"")</f>
        <v>0.90476190476190477</v>
      </c>
      <c r="J232" s="4">
        <v>0.9</v>
      </c>
      <c r="K232" t="s">
        <v>18</v>
      </c>
      <c r="L232" t="s">
        <v>19</v>
      </c>
      <c r="M232" t="s">
        <v>83</v>
      </c>
      <c r="N232" s="1">
        <v>46112</v>
      </c>
      <c r="O232" s="4">
        <v>0.14285714285714285</v>
      </c>
    </row>
    <row r="233" spans="1:15" x14ac:dyDescent="0.25">
      <c r="A233">
        <v>2025</v>
      </c>
      <c r="B233" t="s">
        <v>16</v>
      </c>
      <c r="C233" t="s">
        <v>25</v>
      </c>
      <c r="D233" t="s">
        <v>13</v>
      </c>
      <c r="E233">
        <v>4</v>
      </c>
      <c r="F233" t="s">
        <v>61</v>
      </c>
      <c r="G233">
        <v>4</v>
      </c>
      <c r="H233" s="4">
        <f>IFERROR(E233/(E233+E235),"")</f>
        <v>1</v>
      </c>
      <c r="I233" s="4">
        <f>IFERROR((E233+E234)/(G233),"")</f>
        <v>1</v>
      </c>
      <c r="J233" s="4">
        <v>0.9</v>
      </c>
      <c r="K233" t="s">
        <v>18</v>
      </c>
      <c r="L233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3" t="s">
        <v>54</v>
      </c>
      <c r="N233" s="1">
        <v>46112</v>
      </c>
      <c r="O233" s="4">
        <v>1</v>
      </c>
    </row>
    <row r="234" spans="1:15" x14ac:dyDescent="0.25">
      <c r="A234">
        <v>2025</v>
      </c>
      <c r="B234" t="s">
        <v>16</v>
      </c>
      <c r="C234" t="s">
        <v>25</v>
      </c>
      <c r="D234" t="s">
        <v>20</v>
      </c>
      <c r="E234">
        <v>0</v>
      </c>
      <c r="F234" t="s">
        <v>61</v>
      </c>
      <c r="G234">
        <v>4</v>
      </c>
      <c r="H234" s="4">
        <f>IFERROR(E233/(E233+E235),"")</f>
        <v>1</v>
      </c>
      <c r="I234" s="4">
        <f>IFERROR((E233+E234)/(G233),"")</f>
        <v>1</v>
      </c>
      <c r="J234" s="4">
        <v>0.9</v>
      </c>
      <c r="K234" t="s">
        <v>18</v>
      </c>
      <c r="L234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4" t="s">
        <v>54</v>
      </c>
      <c r="N234" s="1">
        <v>46112</v>
      </c>
      <c r="O234" s="4">
        <v>0</v>
      </c>
    </row>
    <row r="235" spans="1:15" x14ac:dyDescent="0.25">
      <c r="A235">
        <v>2025</v>
      </c>
      <c r="B235" t="s">
        <v>16</v>
      </c>
      <c r="C235" t="s">
        <v>25</v>
      </c>
      <c r="D235" t="s">
        <v>21</v>
      </c>
      <c r="E235">
        <v>0</v>
      </c>
      <c r="F235" t="s">
        <v>61</v>
      </c>
      <c r="G235">
        <v>4</v>
      </c>
      <c r="H235" s="4">
        <f>IFERROR(E233/(E233+E235),"")</f>
        <v>1</v>
      </c>
      <c r="I235" s="4">
        <f>IFERROR((E233+E234)/(G233),"")</f>
        <v>1</v>
      </c>
      <c r="J235" s="4">
        <v>0.9</v>
      </c>
      <c r="K235" t="s">
        <v>18</v>
      </c>
      <c r="L235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5" t="s">
        <v>54</v>
      </c>
      <c r="N235" s="1">
        <v>46112</v>
      </c>
      <c r="O235" s="4">
        <v>0</v>
      </c>
    </row>
    <row r="236" spans="1:15" x14ac:dyDescent="0.25">
      <c r="A236">
        <v>2025</v>
      </c>
      <c r="B236" t="s">
        <v>16</v>
      </c>
      <c r="C236" t="s">
        <v>30</v>
      </c>
      <c r="D236" t="s">
        <v>13</v>
      </c>
      <c r="E236">
        <v>4</v>
      </c>
      <c r="F236" t="s">
        <v>67</v>
      </c>
      <c r="G236">
        <v>4</v>
      </c>
      <c r="H236" s="4">
        <f>IFERROR(E236/(E236+E238),"")</f>
        <v>1</v>
      </c>
      <c r="I236" s="4">
        <f>IFERROR((E236+E237)/(G236),"")</f>
        <v>1</v>
      </c>
      <c r="J236" s="4">
        <v>0.9</v>
      </c>
      <c r="K236" t="s">
        <v>18</v>
      </c>
      <c r="L236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6" t="s">
        <v>54</v>
      </c>
      <c r="N236" s="1">
        <v>46112</v>
      </c>
      <c r="O236" s="4">
        <v>1</v>
      </c>
    </row>
    <row r="237" spans="1:15" x14ac:dyDescent="0.25">
      <c r="A237">
        <v>2025</v>
      </c>
      <c r="B237" t="s">
        <v>16</v>
      </c>
      <c r="C237" t="s">
        <v>30</v>
      </c>
      <c r="D237" t="s">
        <v>20</v>
      </c>
      <c r="E237">
        <v>0</v>
      </c>
      <c r="F237" t="s">
        <v>67</v>
      </c>
      <c r="G237">
        <v>4</v>
      </c>
      <c r="H237" s="4">
        <f>IFERROR(E236/(E236+E238),"")</f>
        <v>1</v>
      </c>
      <c r="I237" s="4">
        <f>IFERROR((E236+E237)/(G236),"")</f>
        <v>1</v>
      </c>
      <c r="J237" s="4">
        <v>0.9</v>
      </c>
      <c r="K237" t="s">
        <v>18</v>
      </c>
      <c r="L237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7" t="s">
        <v>54</v>
      </c>
      <c r="N237" s="1">
        <v>46112</v>
      </c>
      <c r="O237" s="4">
        <v>0</v>
      </c>
    </row>
    <row r="238" spans="1:15" x14ac:dyDescent="0.25">
      <c r="A238">
        <v>2025</v>
      </c>
      <c r="B238" t="s">
        <v>16</v>
      </c>
      <c r="C238" t="s">
        <v>30</v>
      </c>
      <c r="D238" t="s">
        <v>21</v>
      </c>
      <c r="E238">
        <v>0</v>
      </c>
      <c r="F238" t="s">
        <v>67</v>
      </c>
      <c r="G238">
        <v>4</v>
      </c>
      <c r="H238" s="4">
        <f>IFERROR(E236/(E236+E238),"")</f>
        <v>1</v>
      </c>
      <c r="I238" s="4">
        <f>IFERROR((E236+E237)/(G236),"")</f>
        <v>1</v>
      </c>
      <c r="J238" s="4">
        <v>0.9</v>
      </c>
      <c r="K238" t="s">
        <v>18</v>
      </c>
      <c r="L238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8" t="s">
        <v>54</v>
      </c>
      <c r="N238" s="1">
        <v>46112</v>
      </c>
      <c r="O238" s="4">
        <v>0</v>
      </c>
    </row>
    <row r="239" spans="1:15" x14ac:dyDescent="0.25">
      <c r="A239">
        <v>2025</v>
      </c>
      <c r="B239" t="s">
        <v>16</v>
      </c>
      <c r="C239" t="s">
        <v>26</v>
      </c>
      <c r="D239" t="s">
        <v>13</v>
      </c>
      <c r="E239">
        <v>13</v>
      </c>
      <c r="F239" t="s">
        <v>61</v>
      </c>
      <c r="G239">
        <v>13</v>
      </c>
      <c r="H239" s="4">
        <f>IFERROR(E239/(E239+E241),"")</f>
        <v>1</v>
      </c>
      <c r="I239" s="4">
        <f>IFERROR((E239+E240)/(G239),"")</f>
        <v>1</v>
      </c>
      <c r="J239" s="4">
        <v>0.9</v>
      </c>
      <c r="K239" t="s">
        <v>18</v>
      </c>
      <c r="L239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39" t="s">
        <v>60</v>
      </c>
      <c r="N239" s="1">
        <v>46112</v>
      </c>
      <c r="O239" s="4">
        <v>1</v>
      </c>
    </row>
    <row r="240" spans="1:15" x14ac:dyDescent="0.25">
      <c r="A240">
        <v>2025</v>
      </c>
      <c r="B240" t="s">
        <v>16</v>
      </c>
      <c r="C240" t="s">
        <v>26</v>
      </c>
      <c r="D240" t="s">
        <v>20</v>
      </c>
      <c r="E240">
        <v>0</v>
      </c>
      <c r="F240" t="s">
        <v>61</v>
      </c>
      <c r="G240">
        <v>13</v>
      </c>
      <c r="H240" s="4">
        <f>IFERROR(E239/(E239+E241),"")</f>
        <v>1</v>
      </c>
      <c r="I240" s="4">
        <f>IFERROR((E239+E240)/(G239),"")</f>
        <v>1</v>
      </c>
      <c r="J240" s="4">
        <v>0.9</v>
      </c>
      <c r="K240" t="s">
        <v>18</v>
      </c>
      <c r="L240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40" t="s">
        <v>60</v>
      </c>
      <c r="N240" s="1">
        <v>46112</v>
      </c>
      <c r="O240" s="4">
        <v>0</v>
      </c>
    </row>
    <row r="241" spans="1:15" x14ac:dyDescent="0.25">
      <c r="A241">
        <v>2025</v>
      </c>
      <c r="B241" t="s">
        <v>16</v>
      </c>
      <c r="C241" t="s">
        <v>26</v>
      </c>
      <c r="D241" t="s">
        <v>21</v>
      </c>
      <c r="E241">
        <v>0</v>
      </c>
      <c r="F241" t="s">
        <v>61</v>
      </c>
      <c r="G241">
        <v>13</v>
      </c>
      <c r="H241" s="4">
        <f>IFERROR(E239/(E239+E241),"")</f>
        <v>1</v>
      </c>
      <c r="I241" s="4">
        <f>IFERROR((E239+E240)/(G239),"")</f>
        <v>1</v>
      </c>
      <c r="J241" s="4">
        <v>0.9</v>
      </c>
      <c r="K241" t="s">
        <v>18</v>
      </c>
      <c r="L241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41" t="s">
        <v>60</v>
      </c>
      <c r="N241" s="1">
        <v>46112</v>
      </c>
      <c r="O241" s="4">
        <v>0</v>
      </c>
    </row>
    <row r="242" spans="1:15" x14ac:dyDescent="0.25">
      <c r="A242">
        <v>2025</v>
      </c>
      <c r="B242" t="s">
        <v>16</v>
      </c>
      <c r="C242" t="s">
        <v>31</v>
      </c>
      <c r="D242" t="s">
        <v>13</v>
      </c>
      <c r="E242">
        <v>12</v>
      </c>
      <c r="F242" t="s">
        <v>65</v>
      </c>
      <c r="G242">
        <v>13</v>
      </c>
      <c r="H242" s="4">
        <f>IFERROR(E242/(E242+E244),"")</f>
        <v>0.92307692307692313</v>
      </c>
      <c r="I242" s="4">
        <f>IFERROR((E242+E243)/(G242),"")</f>
        <v>0.92307692307692313</v>
      </c>
      <c r="J242" s="4">
        <v>0.9</v>
      </c>
      <c r="K242" t="s">
        <v>18</v>
      </c>
      <c r="L242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2" t="s">
        <v>60</v>
      </c>
      <c r="N242" s="1">
        <v>46112</v>
      </c>
      <c r="O242" s="4">
        <v>0.92307692307692313</v>
      </c>
    </row>
    <row r="243" spans="1:15" x14ac:dyDescent="0.25">
      <c r="A243">
        <v>2025</v>
      </c>
      <c r="B243" t="s">
        <v>16</v>
      </c>
      <c r="C243" t="s">
        <v>31</v>
      </c>
      <c r="D243" t="s">
        <v>20</v>
      </c>
      <c r="E243">
        <v>0</v>
      </c>
      <c r="F243" t="s">
        <v>65</v>
      </c>
      <c r="G243">
        <v>13</v>
      </c>
      <c r="H243" s="4">
        <f>IFERROR(E242/(E242+E244),"")</f>
        <v>0.92307692307692313</v>
      </c>
      <c r="I243" s="4">
        <f>IFERROR((E242+E243)/(G242),"")</f>
        <v>0.92307692307692313</v>
      </c>
      <c r="J243" s="4">
        <v>0.9</v>
      </c>
      <c r="K243" t="s">
        <v>18</v>
      </c>
      <c r="L243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3" t="s">
        <v>60</v>
      </c>
      <c r="N243" s="1">
        <v>46112</v>
      </c>
      <c r="O243" s="4">
        <v>0</v>
      </c>
    </row>
    <row r="244" spans="1:15" x14ac:dyDescent="0.25">
      <c r="A244">
        <v>2025</v>
      </c>
      <c r="B244" t="s">
        <v>16</v>
      </c>
      <c r="C244" t="s">
        <v>31</v>
      </c>
      <c r="D244" t="s">
        <v>21</v>
      </c>
      <c r="E244">
        <v>1</v>
      </c>
      <c r="F244" t="s">
        <v>65</v>
      </c>
      <c r="G244">
        <v>13</v>
      </c>
      <c r="H244" s="4">
        <f>IFERROR(E242/(E242+E244),"")</f>
        <v>0.92307692307692313</v>
      </c>
      <c r="I244" s="4">
        <f>IFERROR((E242+E243)/(G242),"")</f>
        <v>0.92307692307692313</v>
      </c>
      <c r="J244" s="4">
        <v>0.9</v>
      </c>
      <c r="K244" t="s">
        <v>18</v>
      </c>
      <c r="L244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4" t="s">
        <v>60</v>
      </c>
      <c r="N244" s="1">
        <v>46112</v>
      </c>
      <c r="O244" s="4">
        <v>7.6923076923076927E-2</v>
      </c>
    </row>
    <row r="245" spans="1:15" x14ac:dyDescent="0.25">
      <c r="A245">
        <v>2025</v>
      </c>
      <c r="B245" t="s">
        <v>16</v>
      </c>
      <c r="C245" t="s">
        <v>32</v>
      </c>
      <c r="D245" t="s">
        <v>13</v>
      </c>
      <c r="E245">
        <v>74</v>
      </c>
      <c r="F245" t="s">
        <v>64</v>
      </c>
      <c r="G245">
        <v>79</v>
      </c>
      <c r="H245" s="4">
        <f>IFERROR(E245/(E245+E247),"")</f>
        <v>0.96103896103896103</v>
      </c>
      <c r="I245" s="4">
        <f>IFERROR((E245+E246)/(G245),"")</f>
        <v>0.93670886075949367</v>
      </c>
      <c r="J245" s="4">
        <v>0.9</v>
      </c>
      <c r="K245" t="s">
        <v>18</v>
      </c>
      <c r="L245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Will Meet Goal</v>
      </c>
      <c r="M245" t="s">
        <v>108</v>
      </c>
      <c r="N245" s="1">
        <v>46112</v>
      </c>
      <c r="O245" s="4">
        <v>0.87341772151898733</v>
      </c>
    </row>
    <row r="246" spans="1:15" x14ac:dyDescent="0.25">
      <c r="A246">
        <v>2025</v>
      </c>
      <c r="B246" t="s">
        <v>16</v>
      </c>
      <c r="C246" t="s">
        <v>32</v>
      </c>
      <c r="D246" t="s">
        <v>20</v>
      </c>
      <c r="E246">
        <v>0</v>
      </c>
      <c r="F246" t="s">
        <v>64</v>
      </c>
      <c r="G246">
        <v>79</v>
      </c>
      <c r="H246" s="4">
        <f>IFERROR(E245/(E245+E247),"")</f>
        <v>0.96103896103896103</v>
      </c>
      <c r="I246" s="4">
        <f>IFERROR((E245+E246)/(G245),"")</f>
        <v>0.93670886075949367</v>
      </c>
      <c r="J246" s="4">
        <v>0.9</v>
      </c>
      <c r="K246" t="s">
        <v>18</v>
      </c>
      <c r="L246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Will Meet Goal</v>
      </c>
      <c r="M246" t="s">
        <v>108</v>
      </c>
      <c r="N246" s="1">
        <v>46112</v>
      </c>
      <c r="O246" s="4">
        <v>0.10126582278481013</v>
      </c>
    </row>
    <row r="247" spans="1:15" x14ac:dyDescent="0.25">
      <c r="A247">
        <v>2025</v>
      </c>
      <c r="B247" t="s">
        <v>16</v>
      </c>
      <c r="C247" t="s">
        <v>32</v>
      </c>
      <c r="D247" t="s">
        <v>21</v>
      </c>
      <c r="E247">
        <v>3</v>
      </c>
      <c r="F247" t="s">
        <v>64</v>
      </c>
      <c r="G247">
        <v>79</v>
      </c>
      <c r="H247" s="4">
        <f>IFERROR(E245/(E245+E247),"")</f>
        <v>0.96103896103896103</v>
      </c>
      <c r="I247" s="4">
        <f>IFERROR((E245+E246)/(G245),"")</f>
        <v>0.93670886075949367</v>
      </c>
      <c r="J247" s="4">
        <v>0.9</v>
      </c>
      <c r="K247" t="s">
        <v>18</v>
      </c>
      <c r="L247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Will Meet Goal</v>
      </c>
      <c r="M247" t="s">
        <v>108</v>
      </c>
      <c r="N247" s="1">
        <v>46112</v>
      </c>
      <c r="O247" s="4">
        <v>2.5316455696202531E-2</v>
      </c>
    </row>
    <row r="248" spans="1:15" x14ac:dyDescent="0.25">
      <c r="A248">
        <v>2025</v>
      </c>
      <c r="B248" t="s">
        <v>16</v>
      </c>
      <c r="C248" t="s">
        <v>84</v>
      </c>
      <c r="D248" t="s">
        <v>13</v>
      </c>
      <c r="E248">
        <v>56</v>
      </c>
      <c r="F248" t="s">
        <v>68</v>
      </c>
      <c r="G248">
        <v>58</v>
      </c>
      <c r="H248" s="4">
        <f>IFERROR(E248/(E248+E250),"")</f>
        <v>0.96551724137931039</v>
      </c>
      <c r="I248" s="4">
        <f>IFERROR((E248+E249)/(G248),"")</f>
        <v>0.96551724137931039</v>
      </c>
      <c r="J248" s="4">
        <v>0.9</v>
      </c>
      <c r="K248" t="s">
        <v>18</v>
      </c>
      <c r="L248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Will Meet Goal</v>
      </c>
      <c r="M248" t="s">
        <v>109</v>
      </c>
      <c r="N248" s="1">
        <v>46112</v>
      </c>
      <c r="O248" s="4">
        <v>0.94827586206896552</v>
      </c>
    </row>
    <row r="249" spans="1:15" x14ac:dyDescent="0.25">
      <c r="A249">
        <v>2025</v>
      </c>
      <c r="B249" t="s">
        <v>16</v>
      </c>
      <c r="C249" t="s">
        <v>84</v>
      </c>
      <c r="D249" t="s">
        <v>20</v>
      </c>
      <c r="E249">
        <v>0</v>
      </c>
      <c r="F249" t="s">
        <v>68</v>
      </c>
      <c r="G249">
        <v>58</v>
      </c>
      <c r="H249" s="4">
        <f>IFERROR(E248/(E248+E250),"")</f>
        <v>0.96551724137931039</v>
      </c>
      <c r="I249" s="4">
        <f>IFERROR((E248+E249)/(G248),"")</f>
        <v>0.96551724137931039</v>
      </c>
      <c r="J249" s="4">
        <v>0.9</v>
      </c>
      <c r="K249" t="s">
        <v>18</v>
      </c>
      <c r="L249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Will Meet Goal</v>
      </c>
      <c r="M249" t="s">
        <v>109</v>
      </c>
      <c r="N249" s="1">
        <v>46112</v>
      </c>
      <c r="O249" s="4">
        <v>1.7241379310344827E-2</v>
      </c>
    </row>
    <row r="250" spans="1:15" x14ac:dyDescent="0.25">
      <c r="A250">
        <v>2025</v>
      </c>
      <c r="B250" t="s">
        <v>16</v>
      </c>
      <c r="C250" t="s">
        <v>84</v>
      </c>
      <c r="D250" t="s">
        <v>21</v>
      </c>
      <c r="E250">
        <v>2</v>
      </c>
      <c r="F250" t="s">
        <v>68</v>
      </c>
      <c r="G250">
        <v>58</v>
      </c>
      <c r="H250" s="4">
        <f>IFERROR(E248/(E248+E250),"")</f>
        <v>0.96551724137931039</v>
      </c>
      <c r="I250" s="4">
        <f>IFERROR((E248+E249)/(G248),"")</f>
        <v>0.96551724137931039</v>
      </c>
      <c r="J250" s="4">
        <v>0.9</v>
      </c>
      <c r="K250" t="s">
        <v>18</v>
      </c>
      <c r="L250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Will Meet Goal</v>
      </c>
      <c r="M250" t="s">
        <v>109</v>
      </c>
      <c r="N250" s="1">
        <v>46112</v>
      </c>
      <c r="O250" s="4">
        <v>3.4482758620689655E-2</v>
      </c>
    </row>
    <row r="251" spans="1:15" x14ac:dyDescent="0.25">
      <c r="A251">
        <v>2025</v>
      </c>
      <c r="B251" t="s">
        <v>16</v>
      </c>
      <c r="C251" t="s">
        <v>45</v>
      </c>
      <c r="D251" t="s">
        <v>13</v>
      </c>
      <c r="E251">
        <v>3</v>
      </c>
      <c r="F251" t="s">
        <v>68</v>
      </c>
      <c r="G251">
        <v>4</v>
      </c>
      <c r="H251" s="4">
        <f>IFERROR(E251/(E251+E253),"")</f>
        <v>0.75</v>
      </c>
      <c r="I251" s="4">
        <f>IFERROR((E251+E252)/(G251),"")</f>
        <v>0.75</v>
      </c>
      <c r="J251" s="4">
        <v>0.9</v>
      </c>
      <c r="K251" t="s">
        <v>18</v>
      </c>
      <c r="L251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Will Not Meet Goal</v>
      </c>
      <c r="M251" t="s">
        <v>88</v>
      </c>
      <c r="N251" s="1">
        <v>46112</v>
      </c>
      <c r="O251" s="4">
        <v>0.5</v>
      </c>
    </row>
    <row r="252" spans="1:15" x14ac:dyDescent="0.25">
      <c r="A252">
        <v>2025</v>
      </c>
      <c r="B252" t="s">
        <v>16</v>
      </c>
      <c r="C252" t="s">
        <v>45</v>
      </c>
      <c r="D252" t="s">
        <v>20</v>
      </c>
      <c r="E252">
        <v>0</v>
      </c>
      <c r="F252" t="s">
        <v>68</v>
      </c>
      <c r="G252">
        <v>4</v>
      </c>
      <c r="H252" s="4">
        <f>IFERROR(E251/(E251+E253),"")</f>
        <v>0.75</v>
      </c>
      <c r="I252" s="4">
        <f>IFERROR((E251+E252)/(G251),"")</f>
        <v>0.75</v>
      </c>
      <c r="J252" s="4">
        <v>0.9</v>
      </c>
      <c r="K252" t="s">
        <v>18</v>
      </c>
      <c r="L252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Will Not Meet Goal</v>
      </c>
      <c r="M252" t="s">
        <v>88</v>
      </c>
      <c r="N252" s="1">
        <v>46112</v>
      </c>
      <c r="O252" s="4">
        <v>0.5</v>
      </c>
    </row>
    <row r="253" spans="1:15" x14ac:dyDescent="0.25">
      <c r="A253">
        <v>2025</v>
      </c>
      <c r="B253" t="s">
        <v>16</v>
      </c>
      <c r="C253" t="s">
        <v>45</v>
      </c>
      <c r="D253" t="s">
        <v>21</v>
      </c>
      <c r="E253">
        <v>1</v>
      </c>
      <c r="F253" t="s">
        <v>68</v>
      </c>
      <c r="G253">
        <v>4</v>
      </c>
      <c r="H253" s="4">
        <f>IFERROR(E251/(E251+E253),"")</f>
        <v>0.75</v>
      </c>
      <c r="I253" s="4">
        <f>IFERROR((E251+E252)/(G251),"")</f>
        <v>0.75</v>
      </c>
      <c r="J253" s="4">
        <v>0.9</v>
      </c>
      <c r="K253" t="s">
        <v>18</v>
      </c>
      <c r="L253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Will Not Meet Goal</v>
      </c>
      <c r="M253" t="s">
        <v>88</v>
      </c>
      <c r="N253" s="1">
        <v>46112</v>
      </c>
      <c r="O253" s="4">
        <v>0</v>
      </c>
    </row>
    <row r="254" spans="1:15" s="9" customFormat="1" x14ac:dyDescent="0.25">
      <c r="A254" s="9">
        <v>2026</v>
      </c>
      <c r="B254" s="9" t="s">
        <v>16</v>
      </c>
      <c r="C254" s="9" t="s">
        <v>22</v>
      </c>
      <c r="D254" s="9" t="s">
        <v>13</v>
      </c>
      <c r="E254" s="10">
        <v>8</v>
      </c>
      <c r="F254" s="9" t="s">
        <v>33</v>
      </c>
      <c r="G254" s="9">
        <v>7</v>
      </c>
      <c r="H254" s="6">
        <v>0.8571428571428571</v>
      </c>
      <c r="I254" s="7">
        <v>0.8571428571428571</v>
      </c>
      <c r="J254" s="8">
        <v>0.9</v>
      </c>
      <c r="K254" s="9" t="s">
        <v>18</v>
      </c>
      <c r="L254" s="11" t="s">
        <v>19</v>
      </c>
      <c r="M254" s="9" t="s">
        <v>86</v>
      </c>
      <c r="N254" s="12">
        <v>46112</v>
      </c>
      <c r="O254" s="8">
        <v>0.8571428571428571</v>
      </c>
    </row>
    <row r="255" spans="1:15" s="9" customFormat="1" x14ac:dyDescent="0.25">
      <c r="A255" s="9">
        <v>2026</v>
      </c>
      <c r="B255" s="9" t="s">
        <v>16</v>
      </c>
      <c r="C255" s="9" t="s">
        <v>22</v>
      </c>
      <c r="D255" s="9" t="s">
        <v>20</v>
      </c>
      <c r="E255" s="10">
        <v>0</v>
      </c>
      <c r="F255" s="9" t="s">
        <v>33</v>
      </c>
      <c r="G255" s="9">
        <v>7</v>
      </c>
      <c r="H255" s="6">
        <v>0.8571428571428571</v>
      </c>
      <c r="I255" s="7">
        <v>0.8571428571428571</v>
      </c>
      <c r="J255" s="8">
        <v>0.9</v>
      </c>
      <c r="K255" s="9" t="s">
        <v>18</v>
      </c>
      <c r="L255" s="9" t="s">
        <v>19</v>
      </c>
      <c r="M255" s="9" t="s">
        <v>86</v>
      </c>
      <c r="N255" s="12">
        <v>46112</v>
      </c>
      <c r="O255" s="8">
        <v>0</v>
      </c>
    </row>
    <row r="256" spans="1:15" s="9" customFormat="1" x14ac:dyDescent="0.25">
      <c r="A256" s="9">
        <v>2026</v>
      </c>
      <c r="B256" s="9" t="s">
        <v>16</v>
      </c>
      <c r="C256" s="9" t="s">
        <v>22</v>
      </c>
      <c r="D256" s="9" t="s">
        <v>21</v>
      </c>
      <c r="E256" s="10">
        <v>1</v>
      </c>
      <c r="F256" s="9" t="s">
        <v>33</v>
      </c>
      <c r="G256" s="9">
        <v>7</v>
      </c>
      <c r="H256" s="6">
        <v>0.8571428571428571</v>
      </c>
      <c r="I256" s="7">
        <v>0.8571428571428571</v>
      </c>
      <c r="J256" s="8">
        <v>0.9</v>
      </c>
      <c r="K256" s="9" t="s">
        <v>18</v>
      </c>
      <c r="L256" s="9" t="s">
        <v>19</v>
      </c>
      <c r="M256" s="9" t="s">
        <v>86</v>
      </c>
      <c r="N256" s="12">
        <v>46112</v>
      </c>
      <c r="O256" s="8">
        <v>0.14285714285714285</v>
      </c>
    </row>
    <row r="257" spans="1:15" s="9" customFormat="1" x14ac:dyDescent="0.25">
      <c r="A257" s="9">
        <v>2026</v>
      </c>
      <c r="B257" s="9" t="s">
        <v>16</v>
      </c>
      <c r="C257" s="9" t="s">
        <v>27</v>
      </c>
      <c r="D257" s="9" t="s">
        <v>13</v>
      </c>
      <c r="E257" s="10">
        <v>3</v>
      </c>
      <c r="F257" s="9" t="s">
        <v>37</v>
      </c>
      <c r="G257" s="9">
        <v>3</v>
      </c>
      <c r="H257" s="6">
        <v>1</v>
      </c>
      <c r="I257" s="7">
        <v>1</v>
      </c>
      <c r="J257" s="8">
        <v>0.9</v>
      </c>
      <c r="K257" s="9" t="s">
        <v>18</v>
      </c>
      <c r="L257" s="11" t="s">
        <v>85</v>
      </c>
      <c r="M257" s="9" t="s">
        <v>56</v>
      </c>
      <c r="N257" s="12">
        <v>46112</v>
      </c>
      <c r="O257" s="8">
        <v>1</v>
      </c>
    </row>
    <row r="258" spans="1:15" s="9" customFormat="1" x14ac:dyDescent="0.25">
      <c r="A258" s="9">
        <v>2026</v>
      </c>
      <c r="B258" s="9" t="s">
        <v>16</v>
      </c>
      <c r="C258" s="9" t="s">
        <v>27</v>
      </c>
      <c r="D258" s="9" t="s">
        <v>20</v>
      </c>
      <c r="E258" s="10">
        <v>0</v>
      </c>
      <c r="F258" s="9" t="s">
        <v>37</v>
      </c>
      <c r="G258" s="9">
        <v>3</v>
      </c>
      <c r="H258" s="6">
        <v>1</v>
      </c>
      <c r="I258" s="7">
        <v>1</v>
      </c>
      <c r="J258" s="8">
        <v>0.9</v>
      </c>
      <c r="K258" s="9" t="s">
        <v>18</v>
      </c>
      <c r="L258" s="9" t="s">
        <v>85</v>
      </c>
      <c r="M258" s="9" t="s">
        <v>56</v>
      </c>
      <c r="N258" s="12">
        <v>46112</v>
      </c>
      <c r="O258" s="8">
        <v>0</v>
      </c>
    </row>
    <row r="259" spans="1:15" s="9" customFormat="1" x14ac:dyDescent="0.25">
      <c r="A259" s="9">
        <v>2026</v>
      </c>
      <c r="B259" s="9" t="s">
        <v>16</v>
      </c>
      <c r="C259" s="9" t="s">
        <v>27</v>
      </c>
      <c r="D259" s="9" t="s">
        <v>21</v>
      </c>
      <c r="E259" s="10">
        <v>0</v>
      </c>
      <c r="F259" s="9" t="s">
        <v>37</v>
      </c>
      <c r="G259" s="9">
        <v>3</v>
      </c>
      <c r="H259" s="6">
        <v>1</v>
      </c>
      <c r="I259" s="7">
        <v>1</v>
      </c>
      <c r="J259" s="8">
        <v>0.9</v>
      </c>
      <c r="K259" s="9" t="s">
        <v>18</v>
      </c>
      <c r="L259" s="9" t="s">
        <v>85</v>
      </c>
      <c r="M259" s="9" t="s">
        <v>56</v>
      </c>
      <c r="N259" s="12">
        <v>46112</v>
      </c>
      <c r="O259" s="8">
        <v>0</v>
      </c>
    </row>
    <row r="260" spans="1:15" s="9" customFormat="1" x14ac:dyDescent="0.25">
      <c r="A260" s="9">
        <v>2026</v>
      </c>
      <c r="B260" s="9" t="s">
        <v>16</v>
      </c>
      <c r="C260" s="9" t="s">
        <v>42</v>
      </c>
      <c r="D260" s="9" t="s">
        <v>13</v>
      </c>
      <c r="E260" s="10">
        <v>6</v>
      </c>
      <c r="F260" s="9" t="s">
        <v>37</v>
      </c>
      <c r="G260" s="9">
        <v>4</v>
      </c>
      <c r="H260" s="6">
        <v>1</v>
      </c>
      <c r="I260" s="7">
        <v>1</v>
      </c>
      <c r="J260" s="8">
        <v>0.9</v>
      </c>
      <c r="K260" s="9" t="s">
        <v>18</v>
      </c>
      <c r="L260" s="11" t="s">
        <v>87</v>
      </c>
      <c r="M260" s="9" t="s">
        <v>88</v>
      </c>
      <c r="N260" s="12">
        <v>46112</v>
      </c>
      <c r="O260" s="8">
        <v>0.5</v>
      </c>
    </row>
    <row r="261" spans="1:15" s="9" customFormat="1" x14ac:dyDescent="0.25">
      <c r="A261" s="9">
        <v>2026</v>
      </c>
      <c r="B261" s="9" t="s">
        <v>16</v>
      </c>
      <c r="C261" s="9" t="s">
        <v>42</v>
      </c>
      <c r="D261" s="9" t="s">
        <v>20</v>
      </c>
      <c r="E261" s="10">
        <v>0</v>
      </c>
      <c r="F261" s="9" t="s">
        <v>37</v>
      </c>
      <c r="G261" s="9">
        <v>4</v>
      </c>
      <c r="H261" s="6">
        <v>1</v>
      </c>
      <c r="I261" s="7">
        <v>1</v>
      </c>
      <c r="J261" s="8">
        <v>0.9</v>
      </c>
      <c r="K261" s="9" t="s">
        <v>18</v>
      </c>
      <c r="L261" s="9" t="s">
        <v>87</v>
      </c>
      <c r="M261" s="9" t="s">
        <v>88</v>
      </c>
      <c r="N261" s="12">
        <v>46112</v>
      </c>
      <c r="O261" s="8">
        <v>0.5</v>
      </c>
    </row>
    <row r="262" spans="1:15" s="9" customFormat="1" x14ac:dyDescent="0.25">
      <c r="A262" s="9">
        <v>2026</v>
      </c>
      <c r="B262" s="9" t="s">
        <v>16</v>
      </c>
      <c r="C262" s="9" t="s">
        <v>42</v>
      </c>
      <c r="D262" s="9" t="s">
        <v>21</v>
      </c>
      <c r="E262" s="10">
        <v>0</v>
      </c>
      <c r="F262" s="9" t="s">
        <v>37</v>
      </c>
      <c r="G262" s="9">
        <v>4</v>
      </c>
      <c r="H262" s="6">
        <v>1</v>
      </c>
      <c r="I262" s="7">
        <v>1</v>
      </c>
      <c r="J262" s="8">
        <v>0.9</v>
      </c>
      <c r="K262" s="9" t="s">
        <v>18</v>
      </c>
      <c r="L262" s="9" t="s">
        <v>87</v>
      </c>
      <c r="M262" s="9" t="s">
        <v>88</v>
      </c>
      <c r="N262" s="12">
        <v>46112</v>
      </c>
      <c r="O262" s="8">
        <v>0</v>
      </c>
    </row>
    <row r="263" spans="1:15" s="9" customFormat="1" x14ac:dyDescent="0.25">
      <c r="A263" s="9">
        <v>2026</v>
      </c>
      <c r="B263" s="9" t="s">
        <v>16</v>
      </c>
      <c r="C263" s="9" t="s">
        <v>23</v>
      </c>
      <c r="D263" s="9" t="s">
        <v>13</v>
      </c>
      <c r="E263" s="10">
        <v>3</v>
      </c>
      <c r="F263" s="9" t="s">
        <v>34</v>
      </c>
      <c r="G263" s="9">
        <v>6</v>
      </c>
      <c r="H263" s="6">
        <v>1</v>
      </c>
      <c r="I263" s="7">
        <v>1</v>
      </c>
      <c r="J263" s="8">
        <v>0.9</v>
      </c>
      <c r="K263" s="9" t="s">
        <v>18</v>
      </c>
      <c r="L263" s="11" t="s">
        <v>87</v>
      </c>
      <c r="M263" s="9" t="s">
        <v>89</v>
      </c>
      <c r="N263" s="12">
        <v>46112</v>
      </c>
      <c r="O263" s="8">
        <v>0.5</v>
      </c>
    </row>
    <row r="264" spans="1:15" s="9" customFormat="1" x14ac:dyDescent="0.25">
      <c r="A264" s="9">
        <v>2026</v>
      </c>
      <c r="B264" s="9" t="s">
        <v>16</v>
      </c>
      <c r="C264" s="9" t="s">
        <v>23</v>
      </c>
      <c r="D264" s="9" t="s">
        <v>20</v>
      </c>
      <c r="E264" s="10">
        <v>9</v>
      </c>
      <c r="F264" s="9" t="s">
        <v>34</v>
      </c>
      <c r="G264" s="9">
        <v>6</v>
      </c>
      <c r="H264" s="6">
        <v>1</v>
      </c>
      <c r="I264" s="7">
        <v>1</v>
      </c>
      <c r="J264" s="8">
        <v>0.9</v>
      </c>
      <c r="K264" s="9" t="s">
        <v>18</v>
      </c>
      <c r="L264" s="9" t="s">
        <v>87</v>
      </c>
      <c r="M264" s="9" t="s">
        <v>89</v>
      </c>
      <c r="N264" s="12">
        <v>46112</v>
      </c>
      <c r="O264" s="8">
        <v>0.5</v>
      </c>
    </row>
    <row r="265" spans="1:15" s="9" customFormat="1" x14ac:dyDescent="0.25">
      <c r="A265" s="9">
        <v>2026</v>
      </c>
      <c r="B265" s="9" t="s">
        <v>16</v>
      </c>
      <c r="C265" s="9" t="s">
        <v>23</v>
      </c>
      <c r="D265" s="9" t="s">
        <v>21</v>
      </c>
      <c r="E265" s="10">
        <v>0</v>
      </c>
      <c r="F265" s="9" t="s">
        <v>34</v>
      </c>
      <c r="G265" s="9">
        <v>6</v>
      </c>
      <c r="H265" s="6">
        <v>1</v>
      </c>
      <c r="I265" s="7">
        <v>1</v>
      </c>
      <c r="J265" s="8">
        <v>0.9</v>
      </c>
      <c r="K265" s="9" t="s">
        <v>18</v>
      </c>
      <c r="L265" s="9" t="s">
        <v>87</v>
      </c>
      <c r="M265" s="9" t="s">
        <v>89</v>
      </c>
      <c r="N265" s="12">
        <v>46112</v>
      </c>
      <c r="O265" s="8">
        <v>0</v>
      </c>
    </row>
    <row r="266" spans="1:15" s="9" customFormat="1" x14ac:dyDescent="0.25">
      <c r="A266" s="9">
        <v>2026</v>
      </c>
      <c r="B266" s="9" t="s">
        <v>16</v>
      </c>
      <c r="C266" s="9" t="s">
        <v>28</v>
      </c>
      <c r="D266" s="9" t="s">
        <v>13</v>
      </c>
      <c r="E266" s="10">
        <v>3</v>
      </c>
      <c r="F266" s="9" t="s">
        <v>36</v>
      </c>
      <c r="G266" s="9">
        <v>6</v>
      </c>
      <c r="H266" s="6">
        <v>1</v>
      </c>
      <c r="I266" s="7">
        <v>1</v>
      </c>
      <c r="J266" s="8">
        <v>0.9</v>
      </c>
      <c r="K266" s="9" t="s">
        <v>18</v>
      </c>
      <c r="L266" s="11" t="s">
        <v>87</v>
      </c>
      <c r="M266" s="9" t="s">
        <v>89</v>
      </c>
      <c r="N266" s="12">
        <v>46112</v>
      </c>
      <c r="O266" s="8">
        <v>0.5</v>
      </c>
    </row>
    <row r="267" spans="1:15" s="9" customFormat="1" x14ac:dyDescent="0.25">
      <c r="A267" s="9">
        <v>2026</v>
      </c>
      <c r="B267" s="9" t="s">
        <v>16</v>
      </c>
      <c r="C267" s="9" t="s">
        <v>28</v>
      </c>
      <c r="D267" s="9" t="s">
        <v>20</v>
      </c>
      <c r="E267" s="10">
        <v>9</v>
      </c>
      <c r="F267" s="9" t="s">
        <v>36</v>
      </c>
      <c r="G267" s="9">
        <v>6</v>
      </c>
      <c r="H267" s="6">
        <v>1</v>
      </c>
      <c r="I267" s="7">
        <v>1</v>
      </c>
      <c r="J267" s="8">
        <v>0.9</v>
      </c>
      <c r="K267" s="9" t="s">
        <v>18</v>
      </c>
      <c r="L267" s="9" t="s">
        <v>87</v>
      </c>
      <c r="M267" s="9" t="s">
        <v>89</v>
      </c>
      <c r="N267" s="12">
        <v>46112</v>
      </c>
      <c r="O267" s="8">
        <v>0.5</v>
      </c>
    </row>
    <row r="268" spans="1:15" s="9" customFormat="1" x14ac:dyDescent="0.25">
      <c r="A268" s="9">
        <v>2026</v>
      </c>
      <c r="B268" s="9" t="s">
        <v>16</v>
      </c>
      <c r="C268" s="9" t="s">
        <v>28</v>
      </c>
      <c r="D268" s="9" t="s">
        <v>21</v>
      </c>
      <c r="E268" s="10">
        <v>0</v>
      </c>
      <c r="F268" s="9" t="s">
        <v>36</v>
      </c>
      <c r="G268" s="9">
        <v>6</v>
      </c>
      <c r="H268" s="6">
        <v>1</v>
      </c>
      <c r="I268" s="7">
        <v>1</v>
      </c>
      <c r="J268" s="8">
        <v>0.9</v>
      </c>
      <c r="K268" s="9" t="s">
        <v>18</v>
      </c>
      <c r="L268" s="9" t="s">
        <v>87</v>
      </c>
      <c r="M268" s="9" t="s">
        <v>89</v>
      </c>
      <c r="N268" s="12">
        <v>46112</v>
      </c>
      <c r="O268" s="8">
        <v>0</v>
      </c>
    </row>
    <row r="269" spans="1:15" s="9" customFormat="1" x14ac:dyDescent="0.25">
      <c r="A269" s="9">
        <v>2026</v>
      </c>
      <c r="B269" s="9" t="s">
        <v>16</v>
      </c>
      <c r="C269" s="9" t="s">
        <v>50</v>
      </c>
      <c r="D269" s="9" t="s">
        <v>13</v>
      </c>
      <c r="E269" s="10">
        <v>20</v>
      </c>
      <c r="F269" s="9" t="s">
        <v>33</v>
      </c>
      <c r="G269" s="9">
        <v>12</v>
      </c>
      <c r="H269" s="6">
        <v>0.91666666666666663</v>
      </c>
      <c r="I269" s="7">
        <v>0.91666666666666663</v>
      </c>
      <c r="J269" s="8">
        <v>0.9</v>
      </c>
      <c r="K269" s="9" t="s">
        <v>18</v>
      </c>
      <c r="L269" s="11" t="s">
        <v>85</v>
      </c>
      <c r="M269" s="9" t="s">
        <v>90</v>
      </c>
      <c r="N269" s="12">
        <v>46112</v>
      </c>
      <c r="O269" s="8">
        <v>0.91666666666666663</v>
      </c>
    </row>
    <row r="270" spans="1:15" s="9" customFormat="1" x14ac:dyDescent="0.25">
      <c r="A270" s="9">
        <v>2026</v>
      </c>
      <c r="B270" s="9" t="s">
        <v>16</v>
      </c>
      <c r="C270" s="9" t="s">
        <v>50</v>
      </c>
      <c r="D270" s="9" t="s">
        <v>20</v>
      </c>
      <c r="E270" s="10">
        <v>0</v>
      </c>
      <c r="F270" s="9" t="s">
        <v>33</v>
      </c>
      <c r="G270" s="9">
        <v>12</v>
      </c>
      <c r="H270" s="6">
        <v>0.91666666666666663</v>
      </c>
      <c r="I270" s="7">
        <v>0.91666666666666663</v>
      </c>
      <c r="J270" s="8">
        <v>0.9</v>
      </c>
      <c r="K270" s="9" t="s">
        <v>18</v>
      </c>
      <c r="L270" s="9" t="s">
        <v>85</v>
      </c>
      <c r="M270" s="9" t="s">
        <v>90</v>
      </c>
      <c r="N270" s="12">
        <v>46112</v>
      </c>
      <c r="O270" s="8">
        <v>0</v>
      </c>
    </row>
    <row r="271" spans="1:15" s="9" customFormat="1" x14ac:dyDescent="0.25">
      <c r="A271" s="9">
        <v>2026</v>
      </c>
      <c r="B271" s="9" t="s">
        <v>16</v>
      </c>
      <c r="C271" s="9" t="s">
        <v>50</v>
      </c>
      <c r="D271" s="9" t="s">
        <v>21</v>
      </c>
      <c r="E271" s="10">
        <v>1</v>
      </c>
      <c r="F271" s="9" t="s">
        <v>33</v>
      </c>
      <c r="G271" s="9">
        <v>12</v>
      </c>
      <c r="H271" s="6">
        <v>0.91666666666666663</v>
      </c>
      <c r="I271" s="7">
        <v>0.91666666666666663</v>
      </c>
      <c r="J271" s="8">
        <v>0.9</v>
      </c>
      <c r="K271" s="9" t="s">
        <v>18</v>
      </c>
      <c r="L271" s="9" t="s">
        <v>85</v>
      </c>
      <c r="M271" s="9" t="s">
        <v>90</v>
      </c>
      <c r="N271" s="12">
        <v>46112</v>
      </c>
      <c r="O271" s="8">
        <v>8.3333333333333329E-2</v>
      </c>
    </row>
    <row r="272" spans="1:15" s="9" customFormat="1" x14ac:dyDescent="0.25">
      <c r="A272" s="9">
        <v>2026</v>
      </c>
      <c r="B272" s="9" t="s">
        <v>16</v>
      </c>
      <c r="C272" s="9" t="s">
        <v>51</v>
      </c>
      <c r="D272" s="9" t="s">
        <v>13</v>
      </c>
      <c r="E272" s="10">
        <v>4</v>
      </c>
      <c r="F272" s="9" t="s">
        <v>35</v>
      </c>
      <c r="G272" s="9">
        <v>3</v>
      </c>
      <c r="H272" s="6">
        <v>0.66666666666666663</v>
      </c>
      <c r="I272" s="7">
        <v>0.66666666666666663</v>
      </c>
      <c r="J272" s="8">
        <v>0.8</v>
      </c>
      <c r="K272" s="9" t="s">
        <v>18</v>
      </c>
      <c r="L272" s="11" t="s">
        <v>19</v>
      </c>
      <c r="M272" s="9" t="s">
        <v>56</v>
      </c>
      <c r="N272" s="12">
        <v>46112</v>
      </c>
      <c r="O272" s="8">
        <v>0.66666666666666663</v>
      </c>
    </row>
    <row r="273" spans="1:15" s="9" customFormat="1" x14ac:dyDescent="0.25">
      <c r="A273" s="9">
        <v>2026</v>
      </c>
      <c r="B273" s="9" t="s">
        <v>16</v>
      </c>
      <c r="C273" s="9" t="s">
        <v>51</v>
      </c>
      <c r="D273" s="9" t="s">
        <v>20</v>
      </c>
      <c r="E273" s="10">
        <v>0</v>
      </c>
      <c r="F273" s="9" t="s">
        <v>35</v>
      </c>
      <c r="G273" s="9">
        <v>3</v>
      </c>
      <c r="H273" s="6">
        <v>0.66666666666666663</v>
      </c>
      <c r="I273" s="7">
        <v>0.66666666666666663</v>
      </c>
      <c r="J273" s="8">
        <v>0.8</v>
      </c>
      <c r="K273" s="9" t="s">
        <v>18</v>
      </c>
      <c r="L273" s="9" t="s">
        <v>19</v>
      </c>
      <c r="M273" s="9" t="s">
        <v>56</v>
      </c>
      <c r="N273" s="12">
        <v>46112</v>
      </c>
      <c r="O273" s="8">
        <v>0</v>
      </c>
    </row>
    <row r="274" spans="1:15" s="9" customFormat="1" x14ac:dyDescent="0.25">
      <c r="A274" s="9">
        <v>2026</v>
      </c>
      <c r="B274" s="9" t="s">
        <v>16</v>
      </c>
      <c r="C274" s="9" t="s">
        <v>51</v>
      </c>
      <c r="D274" s="9" t="s">
        <v>21</v>
      </c>
      <c r="E274" s="10">
        <v>2</v>
      </c>
      <c r="F274" s="9" t="s">
        <v>35</v>
      </c>
      <c r="G274" s="9">
        <v>3</v>
      </c>
      <c r="H274" s="6">
        <v>0.66666666666666663</v>
      </c>
      <c r="I274" s="7">
        <v>0.66666666666666663</v>
      </c>
      <c r="J274" s="8">
        <v>0.8</v>
      </c>
      <c r="K274" s="9" t="s">
        <v>18</v>
      </c>
      <c r="L274" s="9" t="s">
        <v>19</v>
      </c>
      <c r="M274" s="9" t="s">
        <v>56</v>
      </c>
      <c r="N274" s="12">
        <v>46112</v>
      </c>
      <c r="O274" s="8">
        <v>0.33333333333333331</v>
      </c>
    </row>
    <row r="275" spans="1:15" s="9" customFormat="1" x14ac:dyDescent="0.25">
      <c r="A275" s="9">
        <v>2026</v>
      </c>
      <c r="B275" s="9" t="s">
        <v>16</v>
      </c>
      <c r="C275" s="9" t="s">
        <v>46</v>
      </c>
      <c r="D275" s="9" t="s">
        <v>13</v>
      </c>
      <c r="E275" s="10">
        <v>13</v>
      </c>
      <c r="F275" s="9" t="s">
        <v>39</v>
      </c>
      <c r="G275" s="9">
        <v>9</v>
      </c>
      <c r="H275" s="6">
        <v>0.75</v>
      </c>
      <c r="I275" s="7">
        <v>0.88888888888888884</v>
      </c>
      <c r="J275" s="8">
        <v>0.8</v>
      </c>
      <c r="K275" s="9" t="s">
        <v>18</v>
      </c>
      <c r="L275" s="11" t="s">
        <v>91</v>
      </c>
      <c r="M275" s="9" t="s">
        <v>92</v>
      </c>
      <c r="N275" s="12">
        <v>46112</v>
      </c>
      <c r="O275" s="8">
        <v>0.33333333333333331</v>
      </c>
    </row>
    <row r="276" spans="1:15" s="9" customFormat="1" x14ac:dyDescent="0.25">
      <c r="A276" s="9">
        <v>2026</v>
      </c>
      <c r="B276" s="9" t="s">
        <v>16</v>
      </c>
      <c r="C276" s="9" t="s">
        <v>46</v>
      </c>
      <c r="D276" s="9" t="s">
        <v>20</v>
      </c>
      <c r="E276" s="10">
        <v>1</v>
      </c>
      <c r="F276" s="9" t="s">
        <v>39</v>
      </c>
      <c r="G276" s="9">
        <v>9</v>
      </c>
      <c r="H276" s="6">
        <v>0.75</v>
      </c>
      <c r="I276" s="7">
        <v>0.88888888888888884</v>
      </c>
      <c r="J276" s="8">
        <v>0.8</v>
      </c>
      <c r="K276" s="9" t="s">
        <v>18</v>
      </c>
      <c r="L276" s="9" t="s">
        <v>91</v>
      </c>
      <c r="M276" s="9" t="s">
        <v>92</v>
      </c>
      <c r="N276" s="12">
        <v>46112</v>
      </c>
      <c r="O276" s="8">
        <v>0.55555555555555558</v>
      </c>
    </row>
    <row r="277" spans="1:15" s="9" customFormat="1" x14ac:dyDescent="0.25">
      <c r="A277" s="9">
        <v>2026</v>
      </c>
      <c r="B277" s="9" t="s">
        <v>16</v>
      </c>
      <c r="C277" s="9" t="s">
        <v>46</v>
      </c>
      <c r="D277" s="9" t="s">
        <v>21</v>
      </c>
      <c r="E277" s="10">
        <v>1</v>
      </c>
      <c r="F277" s="9" t="s">
        <v>39</v>
      </c>
      <c r="G277" s="9">
        <v>9</v>
      </c>
      <c r="H277" s="6">
        <v>0.75</v>
      </c>
      <c r="I277" s="7">
        <v>0.88888888888888884</v>
      </c>
      <c r="J277" s="8">
        <v>0.8</v>
      </c>
      <c r="K277" s="9" t="s">
        <v>18</v>
      </c>
      <c r="L277" s="9" t="s">
        <v>91</v>
      </c>
      <c r="M277" s="9" t="s">
        <v>92</v>
      </c>
      <c r="N277" s="12">
        <v>46112</v>
      </c>
      <c r="O277" s="8">
        <v>0.1111111111111111</v>
      </c>
    </row>
    <row r="278" spans="1:15" s="9" customFormat="1" x14ac:dyDescent="0.25">
      <c r="A278" s="9">
        <v>2026</v>
      </c>
      <c r="B278" s="9" t="s">
        <v>16</v>
      </c>
      <c r="C278" s="9" t="s">
        <v>47</v>
      </c>
      <c r="D278" s="9" t="s">
        <v>13</v>
      </c>
      <c r="E278" s="10">
        <v>30</v>
      </c>
      <c r="F278" s="9" t="s">
        <v>33</v>
      </c>
      <c r="G278" s="9">
        <v>12</v>
      </c>
      <c r="H278" s="6">
        <v>1</v>
      </c>
      <c r="I278" s="7">
        <v>1</v>
      </c>
      <c r="J278" s="8">
        <v>0.9</v>
      </c>
      <c r="K278" s="9" t="s">
        <v>18</v>
      </c>
      <c r="L278" s="11" t="s">
        <v>87</v>
      </c>
      <c r="M278" s="9" t="s">
        <v>93</v>
      </c>
      <c r="N278" s="12">
        <v>46112</v>
      </c>
      <c r="O278" s="8">
        <v>0.91666666666666663</v>
      </c>
    </row>
    <row r="279" spans="1:15" s="9" customFormat="1" x14ac:dyDescent="0.25">
      <c r="A279" s="9">
        <v>2026</v>
      </c>
      <c r="B279" s="9" t="s">
        <v>16</v>
      </c>
      <c r="C279" s="9" t="s">
        <v>47</v>
      </c>
      <c r="D279" s="9" t="s">
        <v>20</v>
      </c>
      <c r="E279" s="10">
        <v>0</v>
      </c>
      <c r="F279" s="9" t="s">
        <v>33</v>
      </c>
      <c r="G279" s="9">
        <v>12</v>
      </c>
      <c r="H279" s="6">
        <v>1</v>
      </c>
      <c r="I279" s="7">
        <v>1</v>
      </c>
      <c r="J279" s="8">
        <v>0.9</v>
      </c>
      <c r="K279" s="9" t="s">
        <v>18</v>
      </c>
      <c r="L279" s="9" t="s">
        <v>87</v>
      </c>
      <c r="M279" s="9" t="s">
        <v>93</v>
      </c>
      <c r="N279" s="12">
        <v>46112</v>
      </c>
      <c r="O279" s="8">
        <v>8.3333333333333329E-2</v>
      </c>
    </row>
    <row r="280" spans="1:15" s="9" customFormat="1" x14ac:dyDescent="0.25">
      <c r="A280" s="9">
        <v>2026</v>
      </c>
      <c r="B280" s="9" t="s">
        <v>16</v>
      </c>
      <c r="C280" s="9" t="s">
        <v>47</v>
      </c>
      <c r="D280" s="9" t="s">
        <v>21</v>
      </c>
      <c r="E280" s="10">
        <v>2</v>
      </c>
      <c r="F280" s="9" t="s">
        <v>33</v>
      </c>
      <c r="G280" s="9">
        <v>12</v>
      </c>
      <c r="H280" s="6">
        <v>1</v>
      </c>
      <c r="I280" s="7">
        <v>1</v>
      </c>
      <c r="J280" s="8">
        <v>0.9</v>
      </c>
      <c r="K280" s="9" t="s">
        <v>18</v>
      </c>
      <c r="L280" s="9" t="s">
        <v>87</v>
      </c>
      <c r="M280" s="9" t="s">
        <v>93</v>
      </c>
      <c r="N280" s="12">
        <v>46112</v>
      </c>
      <c r="O280" s="8">
        <v>0</v>
      </c>
    </row>
    <row r="281" spans="1:15" s="9" customFormat="1" x14ac:dyDescent="0.25">
      <c r="A281" s="9">
        <v>2026</v>
      </c>
      <c r="B281" s="9" t="s">
        <v>16</v>
      </c>
      <c r="C281" s="9" t="s">
        <v>48</v>
      </c>
      <c r="D281" s="9" t="s">
        <v>13</v>
      </c>
      <c r="E281" s="10">
        <v>22</v>
      </c>
      <c r="F281" s="9" t="s">
        <v>35</v>
      </c>
      <c r="G281" s="9">
        <v>9</v>
      </c>
      <c r="H281" s="6">
        <v>1</v>
      </c>
      <c r="I281" s="7">
        <v>1</v>
      </c>
      <c r="J281" s="8">
        <v>0.9</v>
      </c>
      <c r="K281" s="9" t="s">
        <v>18</v>
      </c>
      <c r="L281" s="11" t="s">
        <v>87</v>
      </c>
      <c r="M281" s="9" t="s">
        <v>94</v>
      </c>
      <c r="N281" s="12">
        <v>46112</v>
      </c>
      <c r="O281" s="8">
        <v>0.88888888888888884</v>
      </c>
    </row>
    <row r="282" spans="1:15" s="9" customFormat="1" x14ac:dyDescent="0.25">
      <c r="A282" s="9">
        <v>2026</v>
      </c>
      <c r="B282" s="9" t="s">
        <v>16</v>
      </c>
      <c r="C282" s="9" t="s">
        <v>48</v>
      </c>
      <c r="D282" s="9" t="s">
        <v>20</v>
      </c>
      <c r="E282" s="10">
        <v>2</v>
      </c>
      <c r="F282" s="9" t="s">
        <v>35</v>
      </c>
      <c r="G282" s="9">
        <v>9</v>
      </c>
      <c r="H282" s="6">
        <v>1</v>
      </c>
      <c r="I282" s="7">
        <v>1</v>
      </c>
      <c r="J282" s="8">
        <v>0.9</v>
      </c>
      <c r="K282" s="9" t="s">
        <v>18</v>
      </c>
      <c r="L282" s="9" t="s">
        <v>87</v>
      </c>
      <c r="M282" s="9" t="s">
        <v>94</v>
      </c>
      <c r="N282" s="12">
        <v>46112</v>
      </c>
      <c r="O282" s="8">
        <v>0.1111111111111111</v>
      </c>
    </row>
    <row r="283" spans="1:15" s="9" customFormat="1" x14ac:dyDescent="0.25">
      <c r="A283" s="9">
        <v>2026</v>
      </c>
      <c r="B283" s="9" t="s">
        <v>16</v>
      </c>
      <c r="C283" s="9" t="s">
        <v>48</v>
      </c>
      <c r="D283" s="9" t="s">
        <v>21</v>
      </c>
      <c r="E283" s="10">
        <v>1</v>
      </c>
      <c r="F283" s="9" t="s">
        <v>35</v>
      </c>
      <c r="G283" s="9">
        <v>9</v>
      </c>
      <c r="H283" s="6">
        <v>1</v>
      </c>
      <c r="I283" s="7">
        <v>1</v>
      </c>
      <c r="J283" s="8">
        <v>0.9</v>
      </c>
      <c r="K283" s="9" t="s">
        <v>18</v>
      </c>
      <c r="L283" s="9" t="s">
        <v>87</v>
      </c>
      <c r="M283" s="9" t="s">
        <v>94</v>
      </c>
      <c r="N283" s="12">
        <v>46112</v>
      </c>
      <c r="O283" s="8">
        <v>0</v>
      </c>
    </row>
    <row r="284" spans="1:15" s="9" customFormat="1" x14ac:dyDescent="0.25">
      <c r="A284" s="9">
        <v>2026</v>
      </c>
      <c r="B284" s="9" t="s">
        <v>16</v>
      </c>
      <c r="C284" s="9" t="s">
        <v>49</v>
      </c>
      <c r="D284" s="9" t="s">
        <v>13</v>
      </c>
      <c r="E284" s="10">
        <v>4</v>
      </c>
      <c r="F284" s="9" t="s">
        <v>35</v>
      </c>
      <c r="G284" s="9">
        <v>3</v>
      </c>
      <c r="H284" s="6" t="s">
        <v>95</v>
      </c>
      <c r="I284" s="7">
        <v>1</v>
      </c>
      <c r="J284" s="8">
        <v>0.9</v>
      </c>
      <c r="K284" s="9" t="s">
        <v>18</v>
      </c>
      <c r="L284" s="11" t="s">
        <v>87</v>
      </c>
      <c r="M284" s="9" t="s">
        <v>96</v>
      </c>
      <c r="N284" s="12">
        <v>46112</v>
      </c>
      <c r="O284" s="8">
        <v>0</v>
      </c>
    </row>
    <row r="285" spans="1:15" s="9" customFormat="1" x14ac:dyDescent="0.25">
      <c r="A285" s="9">
        <v>2026</v>
      </c>
      <c r="B285" s="9" t="s">
        <v>16</v>
      </c>
      <c r="C285" s="9" t="s">
        <v>49</v>
      </c>
      <c r="D285" s="9" t="s">
        <v>20</v>
      </c>
      <c r="E285" s="10">
        <v>3</v>
      </c>
      <c r="F285" s="9" t="s">
        <v>35</v>
      </c>
      <c r="G285" s="9">
        <v>3</v>
      </c>
      <c r="H285" s="6" t="s">
        <v>95</v>
      </c>
      <c r="I285" s="7">
        <v>1</v>
      </c>
      <c r="J285" s="8">
        <v>0.9</v>
      </c>
      <c r="K285" s="9" t="s">
        <v>18</v>
      </c>
      <c r="L285" s="9" t="s">
        <v>87</v>
      </c>
      <c r="M285" s="9" t="s">
        <v>96</v>
      </c>
      <c r="N285" s="12">
        <v>46112</v>
      </c>
      <c r="O285" s="8">
        <v>1</v>
      </c>
    </row>
    <row r="286" spans="1:15" s="9" customFormat="1" x14ac:dyDescent="0.25">
      <c r="A286" s="9">
        <v>2026</v>
      </c>
      <c r="B286" s="9" t="s">
        <v>16</v>
      </c>
      <c r="C286" s="9" t="s">
        <v>49</v>
      </c>
      <c r="D286" s="9" t="s">
        <v>21</v>
      </c>
      <c r="E286" s="10">
        <v>0</v>
      </c>
      <c r="F286" s="9" t="s">
        <v>35</v>
      </c>
      <c r="G286" s="9">
        <v>3</v>
      </c>
      <c r="H286" s="6" t="s">
        <v>95</v>
      </c>
      <c r="I286" s="7">
        <v>1</v>
      </c>
      <c r="J286" s="8">
        <v>0.9</v>
      </c>
      <c r="K286" s="9" t="s">
        <v>18</v>
      </c>
      <c r="L286" s="9" t="s">
        <v>87</v>
      </c>
      <c r="M286" s="9" t="s">
        <v>96</v>
      </c>
      <c r="N286" s="12">
        <v>46112</v>
      </c>
      <c r="O286" s="8">
        <v>0</v>
      </c>
    </row>
    <row r="287" spans="1:15" s="9" customFormat="1" x14ac:dyDescent="0.25">
      <c r="A287" s="9">
        <v>2026</v>
      </c>
      <c r="B287" s="9" t="s">
        <v>16</v>
      </c>
      <c r="C287" s="9" t="s">
        <v>25</v>
      </c>
      <c r="D287" s="9" t="s">
        <v>13</v>
      </c>
      <c r="E287" s="10">
        <v>1</v>
      </c>
      <c r="F287" s="9" t="s">
        <v>33</v>
      </c>
      <c r="G287" s="9">
        <v>0</v>
      </c>
      <c r="H287" s="6" t="s">
        <v>95</v>
      </c>
      <c r="I287" s="7" t="s">
        <v>95</v>
      </c>
      <c r="J287" s="8">
        <v>0.9</v>
      </c>
      <c r="K287" s="9" t="s">
        <v>18</v>
      </c>
      <c r="L287" s="11" t="s">
        <v>97</v>
      </c>
      <c r="M287" s="9" t="s">
        <v>79</v>
      </c>
      <c r="N287" s="12">
        <v>46112</v>
      </c>
      <c r="O287" s="8">
        <v>0</v>
      </c>
    </row>
    <row r="288" spans="1:15" s="9" customFormat="1" x14ac:dyDescent="0.25">
      <c r="A288" s="9">
        <v>2026</v>
      </c>
      <c r="B288" s="9" t="s">
        <v>16</v>
      </c>
      <c r="C288" s="9" t="s">
        <v>25</v>
      </c>
      <c r="D288" s="9" t="s">
        <v>20</v>
      </c>
      <c r="E288" s="10">
        <v>0</v>
      </c>
      <c r="F288" s="9" t="s">
        <v>33</v>
      </c>
      <c r="G288" s="9">
        <v>0</v>
      </c>
      <c r="H288" s="6" t="s">
        <v>95</v>
      </c>
      <c r="I288" s="7" t="s">
        <v>95</v>
      </c>
      <c r="J288" s="8">
        <v>0.9</v>
      </c>
      <c r="K288" s="9" t="s">
        <v>18</v>
      </c>
      <c r="L288" s="9" t="s">
        <v>97</v>
      </c>
      <c r="M288" s="9" t="s">
        <v>79</v>
      </c>
      <c r="N288" s="12">
        <v>46112</v>
      </c>
      <c r="O288" s="8">
        <v>0</v>
      </c>
    </row>
    <row r="289" spans="1:15" s="9" customFormat="1" x14ac:dyDescent="0.25">
      <c r="A289" s="9">
        <v>2026</v>
      </c>
      <c r="B289" s="9" t="s">
        <v>16</v>
      </c>
      <c r="C289" s="9" t="s">
        <v>25</v>
      </c>
      <c r="D289" s="9" t="s">
        <v>21</v>
      </c>
      <c r="E289" s="10">
        <v>0</v>
      </c>
      <c r="F289" s="9" t="s">
        <v>33</v>
      </c>
      <c r="G289" s="9">
        <v>0</v>
      </c>
      <c r="H289" s="6" t="s">
        <v>95</v>
      </c>
      <c r="I289" s="7" t="s">
        <v>95</v>
      </c>
      <c r="J289" s="8">
        <v>0.9</v>
      </c>
      <c r="K289" s="9" t="s">
        <v>18</v>
      </c>
      <c r="L289" s="9" t="s">
        <v>97</v>
      </c>
      <c r="M289" s="9" t="s">
        <v>79</v>
      </c>
      <c r="N289" s="12">
        <v>46112</v>
      </c>
      <c r="O289" s="8">
        <v>0</v>
      </c>
    </row>
    <row r="290" spans="1:15" s="9" customFormat="1" x14ac:dyDescent="0.25">
      <c r="A290" s="9">
        <v>2026</v>
      </c>
      <c r="B290" s="9" t="s">
        <v>16</v>
      </c>
      <c r="C290" s="9" t="s">
        <v>30</v>
      </c>
      <c r="D290" s="9" t="s">
        <v>13</v>
      </c>
      <c r="E290" s="10">
        <v>1</v>
      </c>
      <c r="F290" s="9" t="s">
        <v>38</v>
      </c>
      <c r="G290" s="9">
        <v>0</v>
      </c>
      <c r="H290" s="6" t="s">
        <v>95</v>
      </c>
      <c r="I290" s="7" t="s">
        <v>95</v>
      </c>
      <c r="J290" s="8">
        <v>0.9</v>
      </c>
      <c r="K290" s="9" t="s">
        <v>18</v>
      </c>
      <c r="L290" s="11" t="s">
        <v>97</v>
      </c>
      <c r="M290" s="9" t="s">
        <v>79</v>
      </c>
      <c r="N290" s="12">
        <v>46112</v>
      </c>
      <c r="O290" s="8">
        <v>0</v>
      </c>
    </row>
    <row r="291" spans="1:15" s="9" customFormat="1" x14ac:dyDescent="0.25">
      <c r="A291" s="9">
        <v>2026</v>
      </c>
      <c r="B291" s="9" t="s">
        <v>16</v>
      </c>
      <c r="C291" s="9" t="s">
        <v>30</v>
      </c>
      <c r="D291" s="9" t="s">
        <v>20</v>
      </c>
      <c r="E291" s="10">
        <v>0</v>
      </c>
      <c r="F291" s="9" t="s">
        <v>38</v>
      </c>
      <c r="G291" s="9">
        <v>0</v>
      </c>
      <c r="H291" s="6" t="s">
        <v>95</v>
      </c>
      <c r="I291" s="7" t="s">
        <v>95</v>
      </c>
      <c r="J291" s="8">
        <v>0.9</v>
      </c>
      <c r="K291" s="9" t="s">
        <v>18</v>
      </c>
      <c r="L291" s="9" t="s">
        <v>97</v>
      </c>
      <c r="M291" s="9" t="s">
        <v>79</v>
      </c>
      <c r="N291" s="12">
        <v>46112</v>
      </c>
      <c r="O291" s="8">
        <v>0</v>
      </c>
    </row>
    <row r="292" spans="1:15" s="9" customFormat="1" x14ac:dyDescent="0.25">
      <c r="A292" s="9">
        <v>2026</v>
      </c>
      <c r="B292" s="9" t="s">
        <v>16</v>
      </c>
      <c r="C292" s="9" t="s">
        <v>30</v>
      </c>
      <c r="D292" s="9" t="s">
        <v>21</v>
      </c>
      <c r="E292" s="10">
        <v>0</v>
      </c>
      <c r="F292" s="9" t="s">
        <v>38</v>
      </c>
      <c r="G292" s="9">
        <v>0</v>
      </c>
      <c r="H292" s="6" t="s">
        <v>95</v>
      </c>
      <c r="I292" s="7" t="s">
        <v>95</v>
      </c>
      <c r="J292" s="8">
        <v>0.9</v>
      </c>
      <c r="K292" s="9" t="s">
        <v>18</v>
      </c>
      <c r="L292" s="9" t="s">
        <v>97</v>
      </c>
      <c r="M292" s="9" t="s">
        <v>79</v>
      </c>
      <c r="N292" s="12">
        <v>46112</v>
      </c>
      <c r="O292" s="8">
        <v>0</v>
      </c>
    </row>
    <row r="293" spans="1:15" s="9" customFormat="1" x14ac:dyDescent="0.25">
      <c r="A293" s="9">
        <v>2026</v>
      </c>
      <c r="B293" s="9" t="s">
        <v>16</v>
      </c>
      <c r="C293" s="9" t="s">
        <v>26</v>
      </c>
      <c r="D293" s="9" t="s">
        <v>13</v>
      </c>
      <c r="E293" s="10">
        <v>8</v>
      </c>
      <c r="F293" s="9" t="s">
        <v>33</v>
      </c>
      <c r="G293" s="9">
        <v>3</v>
      </c>
      <c r="H293" s="6">
        <v>1</v>
      </c>
      <c r="I293" s="7">
        <v>1</v>
      </c>
      <c r="J293" s="8">
        <v>0.9</v>
      </c>
      <c r="K293" s="9" t="s">
        <v>18</v>
      </c>
      <c r="L293" s="11" t="s">
        <v>85</v>
      </c>
      <c r="M293" s="9" t="s">
        <v>56</v>
      </c>
      <c r="N293" s="12">
        <v>46112</v>
      </c>
      <c r="O293" s="8">
        <v>1</v>
      </c>
    </row>
    <row r="294" spans="1:15" s="9" customFormat="1" x14ac:dyDescent="0.25">
      <c r="A294" s="9">
        <v>2026</v>
      </c>
      <c r="B294" s="9" t="s">
        <v>16</v>
      </c>
      <c r="C294" s="9" t="s">
        <v>26</v>
      </c>
      <c r="D294" s="9" t="s">
        <v>20</v>
      </c>
      <c r="E294" s="10">
        <v>1</v>
      </c>
      <c r="F294" s="9" t="s">
        <v>33</v>
      </c>
      <c r="G294" s="9">
        <v>3</v>
      </c>
      <c r="H294" s="6">
        <v>1</v>
      </c>
      <c r="I294" s="7">
        <v>1</v>
      </c>
      <c r="J294" s="8">
        <v>0.9</v>
      </c>
      <c r="K294" s="9" t="s">
        <v>18</v>
      </c>
      <c r="L294" s="9" t="s">
        <v>85</v>
      </c>
      <c r="M294" s="9" t="s">
        <v>56</v>
      </c>
      <c r="N294" s="12">
        <v>46112</v>
      </c>
      <c r="O294" s="8">
        <v>0</v>
      </c>
    </row>
    <row r="295" spans="1:15" s="9" customFormat="1" x14ac:dyDescent="0.25">
      <c r="A295" s="9">
        <v>2026</v>
      </c>
      <c r="B295" s="9" t="s">
        <v>16</v>
      </c>
      <c r="C295" s="9" t="s">
        <v>26</v>
      </c>
      <c r="D295" s="9" t="s">
        <v>21</v>
      </c>
      <c r="E295" s="10">
        <v>0</v>
      </c>
      <c r="F295" s="9" t="s">
        <v>33</v>
      </c>
      <c r="G295" s="9">
        <v>3</v>
      </c>
      <c r="H295" s="6">
        <v>1</v>
      </c>
      <c r="I295" s="7">
        <v>1</v>
      </c>
      <c r="J295" s="8">
        <v>0.9</v>
      </c>
      <c r="K295" s="9" t="s">
        <v>18</v>
      </c>
      <c r="L295" s="9" t="s">
        <v>85</v>
      </c>
      <c r="M295" s="9" t="s">
        <v>56</v>
      </c>
      <c r="N295" s="12">
        <v>46112</v>
      </c>
      <c r="O295" s="8">
        <v>0</v>
      </c>
    </row>
    <row r="296" spans="1:15" s="9" customFormat="1" x14ac:dyDescent="0.25">
      <c r="A296" s="9">
        <v>2026</v>
      </c>
      <c r="B296" s="9" t="s">
        <v>16</v>
      </c>
      <c r="C296" s="9" t="s">
        <v>31</v>
      </c>
      <c r="D296" s="9" t="s">
        <v>13</v>
      </c>
      <c r="E296" s="10">
        <v>7</v>
      </c>
      <c r="F296" s="9" t="s">
        <v>39</v>
      </c>
      <c r="G296" s="9">
        <v>3</v>
      </c>
      <c r="H296" s="6">
        <v>0.66666666666666663</v>
      </c>
      <c r="I296" s="7">
        <v>0.66666666666666663</v>
      </c>
      <c r="J296" s="8">
        <v>0.9</v>
      </c>
      <c r="K296" s="9" t="s">
        <v>18</v>
      </c>
      <c r="L296" s="11" t="s">
        <v>19</v>
      </c>
      <c r="M296" s="9" t="s">
        <v>56</v>
      </c>
      <c r="N296" s="12">
        <v>46112</v>
      </c>
      <c r="O296" s="8">
        <v>0.66666666666666663</v>
      </c>
    </row>
    <row r="297" spans="1:15" s="9" customFormat="1" x14ac:dyDescent="0.25">
      <c r="A297" s="9">
        <v>2026</v>
      </c>
      <c r="B297" s="9" t="s">
        <v>16</v>
      </c>
      <c r="C297" s="9" t="s">
        <v>31</v>
      </c>
      <c r="D297" s="9" t="s">
        <v>20</v>
      </c>
      <c r="E297" s="10">
        <v>1</v>
      </c>
      <c r="F297" s="9" t="s">
        <v>39</v>
      </c>
      <c r="G297" s="9">
        <v>3</v>
      </c>
      <c r="H297" s="6">
        <v>0.66666666666666663</v>
      </c>
      <c r="I297" s="7">
        <v>0.66666666666666663</v>
      </c>
      <c r="J297" s="8">
        <v>0.9</v>
      </c>
      <c r="K297" s="9" t="s">
        <v>18</v>
      </c>
      <c r="L297" s="9" t="s">
        <v>19</v>
      </c>
      <c r="M297" s="9" t="s">
        <v>56</v>
      </c>
      <c r="N297" s="12">
        <v>46112</v>
      </c>
      <c r="O297" s="8">
        <v>0</v>
      </c>
    </row>
    <row r="298" spans="1:15" s="9" customFormat="1" x14ac:dyDescent="0.25">
      <c r="A298" s="9">
        <v>2026</v>
      </c>
      <c r="B298" s="9" t="s">
        <v>16</v>
      </c>
      <c r="C298" s="9" t="s">
        <v>31</v>
      </c>
      <c r="D298" s="9" t="s">
        <v>21</v>
      </c>
      <c r="E298" s="10">
        <v>1</v>
      </c>
      <c r="F298" s="9" t="s">
        <v>39</v>
      </c>
      <c r="G298" s="9">
        <v>3</v>
      </c>
      <c r="H298" s="6">
        <v>0.66666666666666663</v>
      </c>
      <c r="I298" s="7">
        <v>0.66666666666666663</v>
      </c>
      <c r="J298" s="8">
        <v>0.9</v>
      </c>
      <c r="K298" s="9" t="s">
        <v>18</v>
      </c>
      <c r="L298" s="9" t="s">
        <v>19</v>
      </c>
      <c r="M298" s="9" t="s">
        <v>56</v>
      </c>
      <c r="N298" s="12">
        <v>46112</v>
      </c>
      <c r="O298" s="8">
        <v>0.33333333333333331</v>
      </c>
    </row>
    <row r="299" spans="1:15" s="9" customFormat="1" x14ac:dyDescent="0.25">
      <c r="A299" s="9">
        <v>2026</v>
      </c>
      <c r="B299" s="9" t="s">
        <v>16</v>
      </c>
      <c r="C299" s="9" t="s">
        <v>32</v>
      </c>
      <c r="D299" s="9" t="s">
        <v>13</v>
      </c>
      <c r="E299" s="10">
        <v>12</v>
      </c>
      <c r="F299" s="9" t="s">
        <v>36</v>
      </c>
      <c r="G299" s="9">
        <v>18</v>
      </c>
      <c r="H299" s="6" t="s">
        <v>95</v>
      </c>
      <c r="I299" s="7">
        <v>1</v>
      </c>
      <c r="J299" s="8">
        <v>0.9</v>
      </c>
      <c r="K299" s="9" t="s">
        <v>18</v>
      </c>
      <c r="L299" s="11" t="s">
        <v>87</v>
      </c>
      <c r="M299" s="9" t="s">
        <v>98</v>
      </c>
      <c r="N299" s="12">
        <v>46112</v>
      </c>
      <c r="O299" s="8">
        <v>0</v>
      </c>
    </row>
    <row r="300" spans="1:15" s="9" customFormat="1" x14ac:dyDescent="0.25">
      <c r="A300" s="9">
        <v>2026</v>
      </c>
      <c r="B300" s="9" t="s">
        <v>16</v>
      </c>
      <c r="C300" s="9" t="s">
        <v>32</v>
      </c>
      <c r="D300" s="9" t="s">
        <v>20</v>
      </c>
      <c r="E300" s="10">
        <v>19</v>
      </c>
      <c r="F300" s="9" t="s">
        <v>36</v>
      </c>
      <c r="G300" s="9">
        <v>18</v>
      </c>
      <c r="H300" s="6" t="s">
        <v>95</v>
      </c>
      <c r="I300" s="7">
        <v>1</v>
      </c>
      <c r="J300" s="8">
        <v>0.9</v>
      </c>
      <c r="K300" s="9" t="s">
        <v>18</v>
      </c>
      <c r="L300" s="9" t="s">
        <v>87</v>
      </c>
      <c r="M300" s="9" t="s">
        <v>98</v>
      </c>
      <c r="N300" s="12">
        <v>46112</v>
      </c>
      <c r="O300" s="8">
        <v>1</v>
      </c>
    </row>
    <row r="301" spans="1:15" s="9" customFormat="1" x14ac:dyDescent="0.25">
      <c r="A301" s="9">
        <v>2026</v>
      </c>
      <c r="B301" s="9" t="s">
        <v>16</v>
      </c>
      <c r="C301" s="9" t="s">
        <v>32</v>
      </c>
      <c r="D301" s="9" t="s">
        <v>21</v>
      </c>
      <c r="E301" s="10">
        <v>1</v>
      </c>
      <c r="F301" s="9" t="s">
        <v>36</v>
      </c>
      <c r="G301" s="9">
        <v>18</v>
      </c>
      <c r="H301" s="6" t="s">
        <v>95</v>
      </c>
      <c r="I301" s="7">
        <v>1</v>
      </c>
      <c r="J301" s="8">
        <v>0.9</v>
      </c>
      <c r="K301" s="9" t="s">
        <v>18</v>
      </c>
      <c r="L301" s="9" t="s">
        <v>87</v>
      </c>
      <c r="M301" s="9" t="s">
        <v>98</v>
      </c>
      <c r="N301" s="12">
        <v>46112</v>
      </c>
      <c r="O301" s="8">
        <v>0</v>
      </c>
    </row>
    <row r="302" spans="1:15" s="9" customFormat="1" x14ac:dyDescent="0.25">
      <c r="A302" s="9">
        <v>2026</v>
      </c>
      <c r="B302" s="9" t="s">
        <v>16</v>
      </c>
      <c r="C302" s="9" t="s">
        <v>99</v>
      </c>
      <c r="D302" s="9" t="s">
        <v>13</v>
      </c>
      <c r="E302" s="10">
        <v>13</v>
      </c>
      <c r="F302" s="9" t="s">
        <v>40</v>
      </c>
      <c r="G302" s="9">
        <v>8</v>
      </c>
      <c r="H302" s="6">
        <v>1</v>
      </c>
      <c r="I302" s="7">
        <v>1</v>
      </c>
      <c r="J302" s="8">
        <v>0.9</v>
      </c>
      <c r="K302" s="9" t="s">
        <v>18</v>
      </c>
      <c r="L302" s="11" t="s">
        <v>87</v>
      </c>
      <c r="M302" s="9" t="s">
        <v>100</v>
      </c>
      <c r="N302" s="12">
        <v>46112</v>
      </c>
      <c r="O302" s="8">
        <v>0.125</v>
      </c>
    </row>
    <row r="303" spans="1:15" s="9" customFormat="1" x14ac:dyDescent="0.25">
      <c r="A303" s="9">
        <v>2026</v>
      </c>
      <c r="B303" s="9" t="s">
        <v>16</v>
      </c>
      <c r="C303" s="9" t="s">
        <v>99</v>
      </c>
      <c r="D303" s="9" t="s">
        <v>20</v>
      </c>
      <c r="E303" s="10">
        <v>10</v>
      </c>
      <c r="F303" s="9" t="s">
        <v>40</v>
      </c>
      <c r="G303" s="9">
        <v>8</v>
      </c>
      <c r="H303" s="6">
        <v>1</v>
      </c>
      <c r="I303" s="7">
        <v>1</v>
      </c>
      <c r="J303" s="8">
        <v>0.9</v>
      </c>
      <c r="K303" s="9" t="s">
        <v>18</v>
      </c>
      <c r="L303" s="9" t="s">
        <v>87</v>
      </c>
      <c r="M303" s="9" t="s">
        <v>100</v>
      </c>
      <c r="N303" s="12">
        <v>46112</v>
      </c>
      <c r="O303" s="8">
        <v>0.875</v>
      </c>
    </row>
    <row r="304" spans="1:15" s="9" customFormat="1" x14ac:dyDescent="0.25">
      <c r="A304" s="9">
        <v>2026</v>
      </c>
      <c r="B304" s="9" t="s">
        <v>16</v>
      </c>
      <c r="C304" s="9" t="s">
        <v>99</v>
      </c>
      <c r="D304" s="9" t="s">
        <v>21</v>
      </c>
      <c r="E304" s="10">
        <v>0</v>
      </c>
      <c r="F304" s="9" t="s">
        <v>40</v>
      </c>
      <c r="G304" s="9">
        <v>8</v>
      </c>
      <c r="H304" s="6">
        <v>1</v>
      </c>
      <c r="I304" s="7">
        <v>1</v>
      </c>
      <c r="J304" s="8">
        <v>0.9</v>
      </c>
      <c r="K304" s="9" t="s">
        <v>18</v>
      </c>
      <c r="L304" s="9" t="s">
        <v>87</v>
      </c>
      <c r="M304" s="9" t="s">
        <v>100</v>
      </c>
      <c r="N304" s="12">
        <v>46112</v>
      </c>
      <c r="O304" s="8">
        <v>0</v>
      </c>
    </row>
    <row r="305" spans="1:15" s="9" customFormat="1" x14ac:dyDescent="0.25">
      <c r="A305" s="9">
        <v>2026</v>
      </c>
      <c r="B305" s="9" t="s">
        <v>16</v>
      </c>
      <c r="C305" s="9" t="s">
        <v>45</v>
      </c>
      <c r="D305" s="9" t="s">
        <v>13</v>
      </c>
      <c r="E305" s="10">
        <v>0</v>
      </c>
      <c r="F305" s="9" t="s">
        <v>40</v>
      </c>
      <c r="G305" s="9">
        <v>0</v>
      </c>
      <c r="H305" s="6" t="s">
        <v>95</v>
      </c>
      <c r="I305" s="7" t="s">
        <v>95</v>
      </c>
      <c r="J305" s="8">
        <v>0.9</v>
      </c>
      <c r="K305" s="9" t="s">
        <v>18</v>
      </c>
      <c r="L305" s="11" t="s">
        <v>97</v>
      </c>
      <c r="M305" s="9" t="s">
        <v>79</v>
      </c>
      <c r="N305" s="12">
        <v>46112</v>
      </c>
      <c r="O305" s="8">
        <v>0</v>
      </c>
    </row>
    <row r="306" spans="1:15" s="9" customFormat="1" x14ac:dyDescent="0.25">
      <c r="A306" s="9">
        <v>2026</v>
      </c>
      <c r="B306" s="9" t="s">
        <v>16</v>
      </c>
      <c r="C306" s="9" t="s">
        <v>45</v>
      </c>
      <c r="D306" s="9" t="s">
        <v>20</v>
      </c>
      <c r="E306" s="10">
        <v>1</v>
      </c>
      <c r="F306" s="9" t="s">
        <v>40</v>
      </c>
      <c r="G306" s="9">
        <v>0</v>
      </c>
      <c r="H306" s="6" t="s">
        <v>95</v>
      </c>
      <c r="I306" s="7" t="s">
        <v>95</v>
      </c>
      <c r="J306" s="8">
        <v>0.9</v>
      </c>
      <c r="K306" s="9" t="s">
        <v>18</v>
      </c>
      <c r="L306" s="9" t="s">
        <v>97</v>
      </c>
      <c r="M306" s="9" t="s">
        <v>79</v>
      </c>
      <c r="N306" s="12">
        <v>46112</v>
      </c>
      <c r="O306" s="8">
        <v>0</v>
      </c>
    </row>
    <row r="307" spans="1:15" s="9" customFormat="1" x14ac:dyDescent="0.25">
      <c r="A307" s="9">
        <v>2026</v>
      </c>
      <c r="B307" s="9" t="s">
        <v>16</v>
      </c>
      <c r="C307" s="9" t="s">
        <v>45</v>
      </c>
      <c r="D307" s="9" t="s">
        <v>21</v>
      </c>
      <c r="E307" s="10">
        <v>0</v>
      </c>
      <c r="F307" s="9" t="s">
        <v>40</v>
      </c>
      <c r="G307" s="9">
        <v>0</v>
      </c>
      <c r="H307" s="6" t="s">
        <v>95</v>
      </c>
      <c r="I307" s="7" t="s">
        <v>95</v>
      </c>
      <c r="J307" s="8">
        <v>0.9</v>
      </c>
      <c r="K307" s="9" t="s">
        <v>18</v>
      </c>
      <c r="L307" s="9" t="s">
        <v>97</v>
      </c>
      <c r="M307" s="9" t="s">
        <v>79</v>
      </c>
      <c r="N307" s="12">
        <v>46112</v>
      </c>
      <c r="O307" s="8">
        <v>0</v>
      </c>
    </row>
  </sheetData>
  <pageMargins left="0.7" right="0.7" top="0.75" bottom="0.75" header="0.3" footer="0.3"/>
  <pageSetup orientation="portrait" verticalDpi="1200" r:id="rId1"/>
  <ignoredErrors>
    <ignoredError sqref="G2:G28 G41:G70 G83:G1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79C23F-6570-4DF1-A75C-B73AD67DEF54}">
  <ds:schemaRefs>
    <ds:schemaRef ds:uri="http://schemas.microsoft.com/office/2006/metadata/properties"/>
    <ds:schemaRef ds:uri="7467b07a-63e4-4526-818f-48c6a4d2dc7d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20867c8d-1cc9-4acd-a073-94634f6a764f"/>
    <ds:schemaRef ds:uri="a82c12e9-f0fe-44ba-8a31-bf8257c71c7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E2DDB1-F98C-40F8-B5C2-7AB1AD8A9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9BB177-A97E-4CEF-B51D-038388F42B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Management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Wyatt, Bruce *</cp:lastModifiedBy>
  <dcterms:created xsi:type="dcterms:W3CDTF">2019-09-12T19:10:36Z</dcterms:created>
  <dcterms:modified xsi:type="dcterms:W3CDTF">2026-05-21T20:17:56Z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