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ge.Bennett\Downloads\"/>
    </mc:Choice>
  </mc:AlternateContent>
  <xr:revisionPtr revIDLastSave="0" documentId="13_ncr:1_{CD9FDA12-584A-424E-97EA-0BAE3168DA3E}" xr6:coauthVersionLast="47" xr6:coauthVersionMax="47" xr10:uidLastSave="{00000000-0000-0000-0000-000000000000}"/>
  <bookViews>
    <workbookView xWindow="-120" yWindow="-120" windowWidth="24240" windowHeight="13020" xr2:uid="{ED236794-3112-4024-9C9B-891292BF3143}"/>
  </bookViews>
  <sheets>
    <sheet name="Data" sheetId="2" r:id="rId1"/>
  </sheets>
  <definedNames>
    <definedName name="_xlnm._FilterDatabase" localSheetId="0" hidden="1">Data!$A$1:$C$58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X7" i="2" l="1"/>
  <c r="CU7" i="2"/>
  <c r="CR7" i="2"/>
  <c r="CO7" i="2"/>
  <c r="CR5" i="2"/>
  <c r="CO5" i="2"/>
  <c r="CF12" i="2"/>
  <c r="CC12" i="2"/>
  <c r="BZ12" i="2"/>
  <c r="BW12" i="2"/>
  <c r="BT12" i="2"/>
  <c r="BQ12" i="2"/>
  <c r="BN12" i="2"/>
  <c r="CL5" i="2"/>
  <c r="CF5" i="2"/>
  <c r="CC5" i="2"/>
  <c r="BZ5" i="2"/>
  <c r="BW5" i="2"/>
  <c r="BT5" i="2"/>
  <c r="BQ5" i="2"/>
  <c r="BN5" i="2"/>
  <c r="BK5" i="2"/>
  <c r="BH5" i="2"/>
  <c r="BE5" i="2"/>
  <c r="BB5" i="2"/>
  <c r="AY5" i="2"/>
  <c r="AS5" i="2"/>
  <c r="AP5" i="2"/>
  <c r="AM5" i="2"/>
  <c r="AJ5" i="2"/>
  <c r="AG5" i="2"/>
  <c r="AD5" i="2"/>
  <c r="AA5" i="2"/>
  <c r="X5" i="2"/>
  <c r="U5" i="2"/>
  <c r="R5" i="2"/>
  <c r="O5" i="2"/>
  <c r="L5" i="2"/>
  <c r="I5" i="2"/>
  <c r="F5" i="2"/>
  <c r="AV5" i="2"/>
  <c r="AY3" i="2"/>
  <c r="AV3" i="2"/>
  <c r="AS3" i="2"/>
  <c r="AP3" i="2"/>
  <c r="AM3" i="2"/>
  <c r="AJ3" i="2"/>
  <c r="AG3" i="2"/>
  <c r="AD3" i="2"/>
  <c r="AA3" i="2"/>
  <c r="X3" i="2"/>
  <c r="U3" i="2"/>
  <c r="R3" i="2"/>
  <c r="O3" i="2"/>
  <c r="L3" i="2"/>
  <c r="F3" i="2"/>
  <c r="I3" i="2"/>
  <c r="CL7" i="2"/>
  <c r="CI7" i="2"/>
  <c r="CI4" i="2"/>
  <c r="CI5" i="2" s="1"/>
  <c r="CF7" i="2"/>
  <c r="CC7" i="2"/>
  <c r="BZ7" i="2"/>
</calcChain>
</file>

<file path=xl/sharedStrings.xml><?xml version="1.0" encoding="utf-8"?>
<sst xmlns="http://schemas.openxmlformats.org/spreadsheetml/2006/main" count="40" uniqueCount="21">
  <si>
    <t>Office</t>
  </si>
  <si>
    <t>Super Measure</t>
  </si>
  <si>
    <t>Measure</t>
  </si>
  <si>
    <t>OCAC</t>
  </si>
  <si>
    <t>Color Additive Regulatory Package Review</t>
  </si>
  <si>
    <t>Number of color additive regulatory package reviews received via CMS that meet OC timeframes.</t>
  </si>
  <si>
    <t>Number of color additive regulatory package reviews received via CMS that exceed OC timeframes.</t>
  </si>
  <si>
    <t>Total number of color additive regulatory packages reviewed within CMS.</t>
  </si>
  <si>
    <t>Percentage of color additive regulatory package reviews received via FDA's electronic Compliance Management System (CMS) that meet Office of Compliance (OC) timeframes as specified in CMS.</t>
  </si>
  <si>
    <t>Food Tweets</t>
  </si>
  <si>
    <t>Total number of tweets in the quarter</t>
  </si>
  <si>
    <t>Percent change in tweets compared with prior quarter</t>
  </si>
  <si>
    <t>Cosmetic Webpages</t>
  </si>
  <si>
    <t>Number of new translated web pages about cosmetics safety</t>
  </si>
  <si>
    <t>Number of visits to all translated web pages about cosmetics safety</t>
  </si>
  <si>
    <t>Color Batch Certification</t>
  </si>
  <si>
    <t>Total number of batch certifications issued</t>
  </si>
  <si>
    <t>Average number of days to certify a batch of color additives</t>
  </si>
  <si>
    <t>3.30356</t>
  </si>
  <si>
    <t>Percentage of requests for certification of a batch of color additives for which certification is issued within 5 business days</t>
  </si>
  <si>
    <t>Total number of batch certifications issued within 5 business days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</si>
</sst>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mm/dd/yy;@"/>
    <numFmt numFmtId="165" formatCode="_(* #,##0.0_);_(* \(#,##0.0\);_(* &quot;-&quot;??_);_(@_)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000000"/>
      </patternFill>
    </fill>
  </fills>
  <borders count="47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/>
      <right/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34998626667073579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34998626667073579"/>
      </top>
      <bottom style="thin">
        <color theme="0" tint="-0.249977111117893"/>
      </bottom>
      <diagonal/>
    </border>
    <border>
      <left style="thin">
        <color theme="0" tint="-0.249977111117893"/>
      </left>
      <right/>
      <top/>
      <bottom/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  <border>
      <left/>
      <right style="thin">
        <color theme="0" tint="-0.249977111117893"/>
      </right>
      <top/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/>
      <diagonal/>
    </border>
    <border>
      <left/>
      <right/>
      <top/>
      <bottom style="thin">
        <color theme="0" tint="-0.249977111117893"/>
      </bottom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34998626667073579"/>
      </bottom>
      <diagonal/>
    </border>
    <border>
      <left style="thin">
        <color theme="0" tint="-0.249977111117893"/>
      </left>
      <right/>
      <top style="thin">
        <color theme="0" tint="-0.34998626667073579"/>
      </top>
      <bottom/>
      <diagonal/>
    </border>
    <border>
      <left/>
      <right style="thin">
        <color theme="0" tint="-0.249977111117893"/>
      </right>
      <top style="thin">
        <color theme="0" tint="-0.34998626667073579"/>
      </top>
      <bottom/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/>
      <right style="thin">
        <color rgb="FFBFBFBF"/>
      </right>
      <top/>
      <bottom/>
      <diagonal/>
    </border>
    <border>
      <left style="thin">
        <color rgb="FFA6A6A6"/>
      </left>
      <right style="thin">
        <color rgb="FFA6A6A6"/>
      </right>
      <top style="thin">
        <color rgb="FFA6A6A6"/>
      </top>
      <bottom/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/>
      <diagonal/>
    </border>
    <border>
      <left/>
      <right/>
      <top style="thin">
        <color rgb="FFBFBFBF"/>
      </top>
      <bottom/>
      <diagonal/>
    </border>
    <border>
      <left/>
      <right style="thin">
        <color rgb="FFA6A6A6"/>
      </right>
      <top/>
      <bottom style="thin">
        <color rgb="FFA6A6A6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BFBFBF"/>
      </bottom>
      <diagonal/>
    </border>
    <border>
      <left style="thin">
        <color rgb="FFBFBFBF"/>
      </left>
      <right/>
      <top style="thin">
        <color rgb="FFA6A6A6"/>
      </top>
      <bottom style="thin">
        <color rgb="FFBFBFBF"/>
      </bottom>
      <diagonal/>
    </border>
    <border>
      <left style="thin">
        <color rgb="FFBFBFBF"/>
      </left>
      <right/>
      <top/>
      <bottom style="thin">
        <color rgb="FFBFBFBF"/>
      </bottom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 style="thin">
        <color rgb="FFBFBFBF"/>
      </right>
      <top style="thin">
        <color rgb="FFBFBFBF"/>
      </top>
      <bottom style="thin">
        <color rgb="FFBFBFBF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 style="thin">
        <color rgb="FFA6A6A6"/>
      </right>
      <top/>
      <bottom style="thin">
        <color rgb="FFA6A6A6"/>
      </bottom>
      <diagonal/>
    </border>
  </borders>
  <cellStyleXfs count="9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3" fillId="0" borderId="0" applyBorder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113">
    <xf numFmtId="0" fontId="0" fillId="0" borderId="0" xfId="0"/>
    <xf numFmtId="0" fontId="0" fillId="0" borderId="1" xfId="0" applyBorder="1"/>
    <xf numFmtId="164" fontId="4" fillId="0" borderId="1" xfId="6" quotePrefix="1" applyNumberFormat="1" applyFont="1" applyBorder="1" applyAlignment="1">
      <alignment horizontal="center" vertical="top"/>
    </xf>
    <xf numFmtId="14" fontId="4" fillId="0" borderId="1" xfId="0" applyNumberFormat="1" applyFont="1" applyBorder="1" applyAlignment="1">
      <alignment vertical="top"/>
    </xf>
    <xf numFmtId="3" fontId="0" fillId="0" borderId="1" xfId="0" applyNumberFormat="1" applyBorder="1"/>
    <xf numFmtId="0" fontId="0" fillId="2" borderId="1" xfId="0" applyFill="1" applyBorder="1"/>
    <xf numFmtId="0" fontId="0" fillId="0" borderId="1" xfId="0" applyBorder="1" applyAlignment="1">
      <alignment wrapText="1"/>
    </xf>
    <xf numFmtId="14" fontId="4" fillId="0" borderId="1" xfId="0" applyNumberFormat="1" applyFont="1" applyFill="1" applyBorder="1" applyAlignment="1">
      <alignment vertical="top"/>
    </xf>
    <xf numFmtId="0" fontId="0" fillId="0" borderId="1" xfId="0" applyFill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6" xfId="0" applyBorder="1"/>
    <xf numFmtId="3" fontId="0" fillId="0" borderId="7" xfId="0" applyNumberFormat="1" applyBorder="1" applyAlignment="1" applyProtection="1">
      <alignment horizontal="center" vertical="center"/>
      <protection locked="0"/>
    </xf>
    <xf numFmtId="3" fontId="0" fillId="0" borderId="8" xfId="0" applyNumberFormat="1" applyBorder="1" applyAlignment="1" applyProtection="1">
      <alignment horizontal="center" vertical="center"/>
      <protection locked="0"/>
    </xf>
    <xf numFmtId="3" fontId="0" fillId="3" borderId="5" xfId="0" applyNumberFormat="1" applyFill="1" applyBorder="1" applyAlignment="1" applyProtection="1">
      <alignment horizontal="center" vertical="center"/>
      <protection locked="0"/>
    </xf>
    <xf numFmtId="0" fontId="0" fillId="0" borderId="5" xfId="0" applyBorder="1"/>
    <xf numFmtId="3" fontId="0" fillId="0" borderId="10" xfId="0" applyNumberFormat="1" applyBorder="1" applyAlignment="1" applyProtection="1">
      <alignment horizontal="center" vertical="center"/>
      <protection locked="0"/>
    </xf>
    <xf numFmtId="3" fontId="0" fillId="0" borderId="11" xfId="0" applyNumberFormat="1" applyBorder="1" applyAlignment="1" applyProtection="1">
      <alignment horizontal="center" vertical="center"/>
      <protection locked="0"/>
    </xf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3" fontId="0" fillId="0" borderId="17" xfId="0" applyNumberFormat="1" applyBorder="1" applyAlignment="1" applyProtection="1">
      <alignment horizontal="center" vertical="center"/>
      <protection locked="0"/>
    </xf>
    <xf numFmtId="3" fontId="0" fillId="0" borderId="20" xfId="0" applyNumberFormat="1" applyBorder="1" applyAlignment="1" applyProtection="1">
      <alignment horizontal="center" vertical="center"/>
      <protection locked="0"/>
    </xf>
    <xf numFmtId="3" fontId="0" fillId="0" borderId="0" xfId="0" applyNumberFormat="1" applyBorder="1" applyAlignment="1" applyProtection="1">
      <alignment horizontal="center" vertical="center"/>
      <protection locked="0"/>
    </xf>
    <xf numFmtId="0" fontId="0" fillId="0" borderId="20" xfId="0" applyBorder="1"/>
    <xf numFmtId="3" fontId="0" fillId="0" borderId="21" xfId="0" applyNumberFormat="1" applyBorder="1" applyAlignment="1" applyProtection="1">
      <alignment horizontal="center" vertical="center"/>
      <protection locked="0"/>
    </xf>
    <xf numFmtId="0" fontId="0" fillId="0" borderId="22" xfId="0" applyBorder="1"/>
    <xf numFmtId="0" fontId="0" fillId="0" borderId="19" xfId="0" applyBorder="1"/>
    <xf numFmtId="0" fontId="0" fillId="0" borderId="23" xfId="0" applyBorder="1"/>
    <xf numFmtId="0" fontId="0" fillId="0" borderId="8" xfId="0" applyBorder="1"/>
    <xf numFmtId="0" fontId="0" fillId="0" borderId="25" xfId="0" applyBorder="1"/>
    <xf numFmtId="0" fontId="0" fillId="0" borderId="18" xfId="0" applyBorder="1"/>
    <xf numFmtId="0" fontId="0" fillId="0" borderId="0" xfId="0" applyBorder="1"/>
    <xf numFmtId="0" fontId="0" fillId="0" borderId="7" xfId="0" applyBorder="1"/>
    <xf numFmtId="3" fontId="1" fillId="0" borderId="8" xfId="0" applyNumberFormat="1" applyFont="1" applyBorder="1" applyAlignment="1" applyProtection="1">
      <alignment horizontal="center" vertical="center"/>
      <protection locked="0"/>
    </xf>
    <xf numFmtId="0" fontId="0" fillId="0" borderId="9" xfId="0" applyBorder="1"/>
    <xf numFmtId="3" fontId="0" fillId="0" borderId="5" xfId="0" applyNumberFormat="1" applyBorder="1" applyAlignment="1" applyProtection="1">
      <alignment horizontal="center" vertical="center"/>
      <protection locked="0"/>
    </xf>
    <xf numFmtId="3" fontId="0" fillId="0" borderId="18" xfId="0" applyNumberFormat="1" applyBorder="1" applyAlignment="1" applyProtection="1">
      <alignment horizontal="center" vertical="center"/>
      <protection locked="0"/>
    </xf>
    <xf numFmtId="3" fontId="0" fillId="0" borderId="19" xfId="0" applyNumberFormat="1" applyBorder="1" applyAlignment="1" applyProtection="1">
      <alignment horizontal="center" vertical="center"/>
      <protection locked="0"/>
    </xf>
    <xf numFmtId="0" fontId="0" fillId="0" borderId="26" xfId="0" applyBorder="1"/>
    <xf numFmtId="0" fontId="0" fillId="0" borderId="11" xfId="0" applyBorder="1"/>
    <xf numFmtId="3" fontId="1" fillId="0" borderId="5" xfId="0" applyNumberFormat="1" applyFont="1" applyBorder="1" applyAlignment="1" applyProtection="1">
      <alignment horizontal="center" vertical="center"/>
      <protection locked="0"/>
    </xf>
    <xf numFmtId="3" fontId="1" fillId="0" borderId="18" xfId="0" applyNumberFormat="1" applyFont="1" applyBorder="1" applyAlignment="1" applyProtection="1">
      <alignment horizontal="center" vertical="center"/>
      <protection locked="0"/>
    </xf>
    <xf numFmtId="3" fontId="1" fillId="0" borderId="19" xfId="0" applyNumberFormat="1" applyFont="1" applyBorder="1" applyAlignment="1" applyProtection="1">
      <alignment horizontal="center" vertical="center"/>
      <protection locked="0"/>
    </xf>
    <xf numFmtId="9" fontId="0" fillId="0" borderId="9" xfId="7" applyFont="1" applyFill="1" applyBorder="1" applyAlignment="1" applyProtection="1">
      <alignment horizontal="center" vertical="center" wrapText="1"/>
      <protection locked="0"/>
    </xf>
    <xf numFmtId="0" fontId="0" fillId="0" borderId="27" xfId="0" applyBorder="1"/>
    <xf numFmtId="9" fontId="0" fillId="0" borderId="27" xfId="7" applyFont="1" applyFill="1" applyBorder="1" applyAlignment="1" applyProtection="1">
      <alignment horizontal="center" vertical="center"/>
      <protection locked="0"/>
    </xf>
    <xf numFmtId="9" fontId="0" fillId="0" borderId="9" xfId="7" applyFont="1" applyFill="1" applyBorder="1" applyAlignment="1" applyProtection="1">
      <alignment horizontal="center" vertical="center"/>
      <protection locked="0"/>
    </xf>
    <xf numFmtId="0" fontId="0" fillId="0" borderId="29" xfId="0" applyBorder="1"/>
    <xf numFmtId="3" fontId="1" fillId="0" borderId="20" xfId="0" applyNumberFormat="1" applyFont="1" applyBorder="1" applyAlignment="1" applyProtection="1">
      <alignment horizontal="center" vertical="center"/>
      <protection locked="0"/>
    </xf>
    <xf numFmtId="3" fontId="1" fillId="0" borderId="0" xfId="0" applyNumberFormat="1" applyFont="1" applyBorder="1" applyAlignment="1" applyProtection="1">
      <alignment horizontal="center" vertical="center"/>
      <protection locked="0"/>
    </xf>
    <xf numFmtId="3" fontId="1" fillId="0" borderId="21" xfId="0" applyNumberFormat="1" applyFont="1" applyBorder="1" applyAlignment="1" applyProtection="1">
      <alignment horizontal="center" vertical="center"/>
      <protection locked="0"/>
    </xf>
    <xf numFmtId="0" fontId="0" fillId="0" borderId="31" xfId="0" applyBorder="1"/>
    <xf numFmtId="0" fontId="0" fillId="0" borderId="10" xfId="0" applyBorder="1"/>
    <xf numFmtId="0" fontId="0" fillId="0" borderId="12" xfId="0" applyBorder="1"/>
    <xf numFmtId="0" fontId="0" fillId="0" borderId="17" xfId="0" applyBorder="1"/>
    <xf numFmtId="3" fontId="1" fillId="0" borderId="24" xfId="0" applyNumberFormat="1" applyFont="1" applyBorder="1" applyAlignment="1" applyProtection="1">
      <alignment horizontal="center" vertical="center"/>
      <protection locked="0"/>
    </xf>
    <xf numFmtId="3" fontId="0" fillId="3" borderId="18" xfId="0" applyNumberFormat="1" applyFill="1" applyBorder="1" applyAlignment="1" applyProtection="1">
      <alignment horizontal="center" vertical="center"/>
      <protection locked="0"/>
    </xf>
    <xf numFmtId="3" fontId="0" fillId="3" borderId="10" xfId="0" applyNumberFormat="1" applyFill="1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9" fontId="6" fillId="4" borderId="12" xfId="7" applyFont="1" applyFill="1" applyBorder="1" applyAlignment="1" applyProtection="1">
      <alignment horizontal="center" vertical="center" wrapText="1"/>
      <protection locked="0"/>
    </xf>
    <xf numFmtId="9" fontId="0" fillId="0" borderId="1" xfId="7" applyFont="1" applyBorder="1"/>
    <xf numFmtId="9" fontId="0" fillId="0" borderId="2" xfId="7" applyFont="1" applyBorder="1"/>
    <xf numFmtId="3" fontId="0" fillId="0" borderId="30" xfId="0" applyNumberFormat="1" applyBorder="1"/>
    <xf numFmtId="165" fontId="0" fillId="0" borderId="1" xfId="8" applyNumberFormat="1" applyFont="1" applyBorder="1"/>
    <xf numFmtId="9" fontId="6" fillId="4" borderId="2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Fill="1" applyBorder="1" applyAlignment="1">
      <alignment wrapText="1"/>
    </xf>
    <xf numFmtId="9" fontId="0" fillId="0" borderId="1" xfId="7" applyFont="1" applyBorder="1" applyAlignment="1">
      <alignment wrapText="1"/>
    </xf>
    <xf numFmtId="9" fontId="0" fillId="0" borderId="28" xfId="7" applyFont="1" applyBorder="1" applyAlignment="1">
      <alignment wrapText="1"/>
    </xf>
    <xf numFmtId="9" fontId="0" fillId="0" borderId="17" xfId="7" applyFont="1" applyBorder="1" applyAlignment="1" applyProtection="1">
      <alignment horizontal="center" vertical="center" wrapText="1"/>
      <protection locked="0"/>
    </xf>
    <xf numFmtId="9" fontId="0" fillId="0" borderId="20" xfId="7" applyFont="1" applyBorder="1" applyAlignment="1" applyProtection="1">
      <alignment horizontal="center" vertical="center" wrapText="1"/>
      <protection locked="0"/>
    </xf>
    <xf numFmtId="9" fontId="0" fillId="0" borderId="0" xfId="0" applyNumberFormat="1" applyBorder="1" applyAlignment="1" applyProtection="1">
      <alignment horizontal="center" vertical="center" wrapText="1"/>
      <protection locked="0"/>
    </xf>
    <xf numFmtId="0" fontId="0" fillId="0" borderId="20" xfId="0" applyBorder="1" applyAlignment="1">
      <alignment wrapText="1"/>
    </xf>
    <xf numFmtId="0" fontId="0" fillId="0" borderId="0" xfId="0" applyBorder="1" applyAlignment="1">
      <alignment wrapText="1"/>
    </xf>
    <xf numFmtId="9" fontId="6" fillId="4" borderId="20" xfId="0" applyNumberFormat="1" applyFont="1" applyFill="1" applyBorder="1" applyAlignment="1" applyProtection="1">
      <alignment horizontal="center" vertical="center" wrapText="1"/>
      <protection locked="0"/>
    </xf>
    <xf numFmtId="9" fontId="0" fillId="0" borderId="20" xfId="0" applyNumberFormat="1" applyBorder="1" applyAlignment="1" applyProtection="1">
      <alignment horizontal="center" vertical="center" wrapText="1"/>
      <protection locked="0"/>
    </xf>
    <xf numFmtId="0" fontId="0" fillId="0" borderId="17" xfId="0" applyBorder="1" applyAlignment="1">
      <alignment wrapText="1"/>
    </xf>
    <xf numFmtId="0" fontId="0" fillId="0" borderId="26" xfId="0" applyBorder="1" applyAlignment="1">
      <alignment wrapText="1"/>
    </xf>
    <xf numFmtId="9" fontId="0" fillId="0" borderId="1" xfId="7" applyFont="1" applyFill="1" applyBorder="1"/>
    <xf numFmtId="9" fontId="6" fillId="0" borderId="2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4" xfId="0" applyFill="1" applyBorder="1"/>
    <xf numFmtId="0" fontId="7" fillId="0" borderId="32" xfId="0" applyFont="1" applyBorder="1"/>
    <xf numFmtId="0" fontId="7" fillId="0" borderId="32" xfId="0" applyFont="1" applyBorder="1" applyAlignment="1">
      <alignment wrapText="1"/>
    </xf>
    <xf numFmtId="9" fontId="7" fillId="0" borderId="32" xfId="0" applyNumberFormat="1" applyFont="1" applyBorder="1" applyAlignment="1">
      <alignment vertical="center"/>
    </xf>
    <xf numFmtId="0" fontId="7" fillId="0" borderId="32" xfId="0" applyFont="1" applyBorder="1" applyAlignment="1">
      <alignment vertical="center"/>
    </xf>
    <xf numFmtId="9" fontId="7" fillId="0" borderId="32" xfId="0" applyNumberFormat="1" applyFont="1" applyBorder="1"/>
    <xf numFmtId="0" fontId="7" fillId="0" borderId="35" xfId="0" applyFont="1" applyBorder="1" applyAlignment="1">
      <alignment vertical="center"/>
    </xf>
    <xf numFmtId="0" fontId="6" fillId="5" borderId="36" xfId="0" applyFont="1" applyFill="1" applyBorder="1" applyAlignment="1">
      <alignment horizontal="center" vertical="center" wrapText="1"/>
    </xf>
    <xf numFmtId="0" fontId="6" fillId="5" borderId="37" xfId="0" applyFont="1" applyFill="1" applyBorder="1" applyAlignment="1">
      <alignment horizontal="center" vertical="center" wrapText="1"/>
    </xf>
    <xf numFmtId="0" fontId="6" fillId="5" borderId="38" xfId="0" applyFont="1" applyFill="1" applyBorder="1" applyAlignment="1">
      <alignment horizontal="center" vertical="center" wrapText="1"/>
    </xf>
    <xf numFmtId="0" fontId="7" fillId="0" borderId="39" xfId="0" applyFont="1" applyBorder="1"/>
    <xf numFmtId="0" fontId="7" fillId="0" borderId="40" xfId="0" applyFont="1" applyBorder="1"/>
    <xf numFmtId="0" fontId="7" fillId="0" borderId="35" xfId="0" applyFont="1" applyBorder="1"/>
    <xf numFmtId="0" fontId="7" fillId="0" borderId="41" xfId="0" applyFont="1" applyBorder="1"/>
    <xf numFmtId="0" fontId="7" fillId="5" borderId="42" xfId="0" applyFont="1" applyFill="1" applyBorder="1" applyAlignment="1">
      <alignment horizontal="center" vertical="center"/>
    </xf>
    <xf numFmtId="0" fontId="7" fillId="5" borderId="36" xfId="0" applyFont="1" applyFill="1" applyBorder="1" applyAlignment="1">
      <alignment horizontal="center" vertical="center"/>
    </xf>
    <xf numFmtId="3" fontId="7" fillId="5" borderId="43" xfId="0" applyNumberFormat="1" applyFont="1" applyFill="1" applyBorder="1" applyAlignment="1">
      <alignment horizontal="center" vertical="center"/>
    </xf>
    <xf numFmtId="0" fontId="7" fillId="5" borderId="43" xfId="0" applyFont="1" applyFill="1" applyBorder="1" applyAlignment="1">
      <alignment horizontal="center" vertical="center"/>
    </xf>
    <xf numFmtId="3" fontId="1" fillId="5" borderId="36" xfId="0" applyNumberFormat="1" applyFont="1" applyFill="1" applyBorder="1" applyAlignment="1">
      <alignment horizontal="center" vertical="center"/>
    </xf>
    <xf numFmtId="0" fontId="1" fillId="5" borderId="36" xfId="0" applyFont="1" applyFill="1" applyBorder="1" applyAlignment="1">
      <alignment horizontal="center" vertical="center"/>
    </xf>
    <xf numFmtId="3" fontId="1" fillId="5" borderId="44" xfId="0" applyNumberFormat="1" applyFont="1" applyFill="1" applyBorder="1" applyAlignment="1">
      <alignment horizontal="center" vertical="center"/>
    </xf>
    <xf numFmtId="0" fontId="1" fillId="5" borderId="43" xfId="0" applyFont="1" applyFill="1" applyBorder="1" applyAlignment="1">
      <alignment horizontal="center" vertical="center"/>
    </xf>
    <xf numFmtId="0" fontId="7" fillId="0" borderId="45" xfId="0" applyFont="1" applyBorder="1"/>
    <xf numFmtId="0" fontId="7" fillId="0" borderId="46" xfId="0" applyFont="1" applyBorder="1"/>
    <xf numFmtId="14" fontId="4" fillId="0" borderId="32" xfId="0" applyNumberFormat="1" applyFont="1" applyFill="1" applyBorder="1" applyAlignment="1">
      <alignment vertical="top"/>
    </xf>
    <xf numFmtId="0" fontId="7" fillId="0" borderId="32" xfId="0" applyFont="1" applyFill="1" applyBorder="1"/>
    <xf numFmtId="9" fontId="7" fillId="0" borderId="32" xfId="0" applyNumberFormat="1" applyFont="1" applyFill="1" applyBorder="1"/>
    <xf numFmtId="9" fontId="6" fillId="0" borderId="33" xfId="0" applyNumberFormat="1" applyFont="1" applyFill="1" applyBorder="1" applyAlignment="1">
      <alignment horizontal="center" vertical="center" wrapText="1"/>
    </xf>
    <xf numFmtId="0" fontId="7" fillId="0" borderId="34" xfId="0" applyFont="1" applyFill="1" applyBorder="1"/>
  </cellXfs>
  <cellStyles count="9">
    <cellStyle name="Comma" xfId="8" builtinId="3"/>
    <cellStyle name="Comma 2 2" xfId="2" xr:uid="{B2CB116E-0C2B-4BE4-B2A2-2667DB3BD6B0}"/>
    <cellStyle name="Comma 3" xfId="4" xr:uid="{53729C22-DFD4-47F0-B923-EB769CD64881}"/>
    <cellStyle name="Normal" xfId="0" builtinId="0"/>
    <cellStyle name="Normal 3" xfId="5" xr:uid="{0686B80D-6117-4AA1-B7CB-141A43B8020F}"/>
    <cellStyle name="Normal_Dashboard Level v3 0 2009-06-22 dbt revisions" xfId="6" xr:uid="{6AE16832-DC2E-40D9-9977-42572D689022}"/>
    <cellStyle name="Percent" xfId="7" builtinId="5"/>
    <cellStyle name="Percent 2 2" xfId="1" xr:uid="{5F736CA8-A6AA-4B9B-A1B6-E56281911C1E}"/>
    <cellStyle name="Percent 3" xfId="3" xr:uid="{6BE5E1DF-B8DD-4627-86AF-4E414775ECE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BBB1AD-E0B7-4BA5-8A8C-391FC7CEC011}">
  <dimension ref="A1:DM58"/>
  <sheetViews>
    <sheetView tabSelected="1" zoomScale="90" zoomScaleNormal="90" workbookViewId="0"/>
  </sheetViews>
  <sheetFormatPr defaultColWidth="9.140625" defaultRowHeight="15" outlineLevelCol="1" x14ac:dyDescent="0.25"/>
  <cols>
    <col min="1" max="1" width="22.5703125" style="1" customWidth="1"/>
    <col min="2" max="2" width="42.28515625" style="1" customWidth="1"/>
    <col min="3" max="3" width="41.7109375" style="1" customWidth="1"/>
    <col min="4" max="12" width="11.5703125" style="1" customWidth="1" outlineLevel="1"/>
    <col min="13" max="44" width="13.140625" style="1" customWidth="1" outlineLevel="1"/>
    <col min="45" max="45" width="10.7109375" style="1" customWidth="1" outlineLevel="1"/>
    <col min="46" max="46" width="12" style="1" customWidth="1" outlineLevel="1"/>
    <col min="47" max="47" width="11.5703125" style="1" customWidth="1" outlineLevel="1"/>
    <col min="48" max="48" width="10.7109375" style="1" customWidth="1" outlineLevel="1"/>
    <col min="49" max="60" width="12.140625" style="1" customWidth="1" outlineLevel="1"/>
    <col min="61" max="61" width="11.7109375" style="1" customWidth="1" outlineLevel="1"/>
    <col min="62" max="62" width="11.85546875" style="1" customWidth="1" outlineLevel="1"/>
    <col min="63" max="63" width="11.140625" style="1" customWidth="1" outlineLevel="1"/>
    <col min="64" max="64" width="12.28515625" style="1" customWidth="1" outlineLevel="1"/>
    <col min="65" max="65" width="11.7109375" style="1" customWidth="1" outlineLevel="1"/>
    <col min="66" max="66" width="12.140625" style="1" customWidth="1" outlineLevel="1"/>
    <col min="67" max="67" width="12.42578125" style="1" customWidth="1" outlineLevel="1"/>
    <col min="68" max="69" width="11.140625" style="1" customWidth="1" outlineLevel="1"/>
    <col min="70" max="70" width="13.85546875" style="1" customWidth="1" outlineLevel="1"/>
    <col min="71" max="71" width="13" style="1" customWidth="1" outlineLevel="1"/>
    <col min="72" max="72" width="16.28515625" style="1" customWidth="1" outlineLevel="1"/>
    <col min="73" max="73" width="12.42578125" style="1" customWidth="1" outlineLevel="1"/>
    <col min="74" max="74" width="11.85546875" style="1" customWidth="1" outlineLevel="1"/>
    <col min="75" max="75" width="12.28515625" style="1" customWidth="1" outlineLevel="1"/>
    <col min="76" max="76" width="12" style="1" customWidth="1" outlineLevel="1"/>
    <col min="77" max="77" width="11.85546875" style="1" customWidth="1" outlineLevel="1"/>
    <col min="78" max="78" width="13.5703125" style="1" customWidth="1" outlineLevel="1"/>
    <col min="79" max="79" width="11.7109375" style="1" customWidth="1"/>
    <col min="80" max="80" width="11.140625" style="1" customWidth="1"/>
    <col min="81" max="81" width="13.28515625" style="1" customWidth="1"/>
    <col min="82" max="82" width="11.85546875" style="1" customWidth="1"/>
    <col min="83" max="83" width="13.140625" style="1" customWidth="1"/>
    <col min="84" max="84" width="14.5703125" style="1" customWidth="1"/>
    <col min="85" max="85" width="11.5703125" style="1" customWidth="1"/>
    <col min="86" max="86" width="11.28515625" style="1" customWidth="1"/>
    <col min="87" max="87" width="11.5703125" style="1" customWidth="1"/>
    <col min="88" max="88" width="12.85546875" style="1" customWidth="1"/>
    <col min="89" max="89" width="12.140625" style="1" customWidth="1"/>
    <col min="90" max="90" width="11.85546875" style="1" customWidth="1"/>
    <col min="91" max="96" width="10.7109375" style="1" bestFit="1" customWidth="1"/>
    <col min="97" max="99" width="11.28515625" style="1" customWidth="1"/>
    <col min="100" max="102" width="11.5703125" style="1" customWidth="1"/>
    <col min="103" max="109" width="9.7109375" style="1" hidden="1" customWidth="1" outlineLevel="1"/>
    <col min="110" max="110" width="10.85546875" style="1" hidden="1" customWidth="1" outlineLevel="1"/>
    <col min="111" max="111" width="9.7109375" style="1" hidden="1" customWidth="1" outlineLevel="1"/>
    <col min="112" max="112" width="10.7109375" style="1" bestFit="1" customWidth="1" collapsed="1"/>
    <col min="113" max="114" width="10.7109375" style="1" bestFit="1" customWidth="1"/>
    <col min="115" max="16384" width="9.140625" style="1"/>
  </cols>
  <sheetData>
    <row r="1" spans="1:117" x14ac:dyDescent="0.25">
      <c r="A1" s="1" t="s">
        <v>0</v>
      </c>
      <c r="B1" s="1" t="s">
        <v>1</v>
      </c>
      <c r="C1" s="1" t="s">
        <v>2</v>
      </c>
      <c r="D1" s="2">
        <v>43039</v>
      </c>
      <c r="E1" s="2">
        <v>43069</v>
      </c>
      <c r="F1" s="2">
        <v>43100</v>
      </c>
      <c r="G1" s="2">
        <v>43131</v>
      </c>
      <c r="H1" s="2">
        <v>43159</v>
      </c>
      <c r="I1" s="2">
        <v>43190</v>
      </c>
      <c r="J1" s="2">
        <v>43220</v>
      </c>
      <c r="K1" s="2">
        <v>43251</v>
      </c>
      <c r="L1" s="2">
        <v>43281</v>
      </c>
      <c r="M1" s="2">
        <v>43312</v>
      </c>
      <c r="N1" s="2">
        <v>43342</v>
      </c>
      <c r="O1" s="2">
        <v>43373</v>
      </c>
      <c r="P1" s="2">
        <v>43404</v>
      </c>
      <c r="Q1" s="2">
        <v>43434</v>
      </c>
      <c r="R1" s="2">
        <v>43465</v>
      </c>
      <c r="S1" s="2">
        <v>43496</v>
      </c>
      <c r="T1" s="2">
        <v>43524</v>
      </c>
      <c r="U1" s="2">
        <v>43555</v>
      </c>
      <c r="V1" s="2">
        <v>43585</v>
      </c>
      <c r="W1" s="2">
        <v>43616</v>
      </c>
      <c r="X1" s="2">
        <v>43646</v>
      </c>
      <c r="Y1" s="2">
        <v>43677</v>
      </c>
      <c r="Z1" s="2">
        <v>43707</v>
      </c>
      <c r="AA1" s="2">
        <v>43738</v>
      </c>
      <c r="AB1" s="2">
        <v>43769</v>
      </c>
      <c r="AC1" s="2">
        <v>43799</v>
      </c>
      <c r="AD1" s="2">
        <v>43830</v>
      </c>
      <c r="AE1" s="2">
        <v>43861</v>
      </c>
      <c r="AF1" s="2">
        <v>43889</v>
      </c>
      <c r="AG1" s="2">
        <v>43921</v>
      </c>
      <c r="AH1" s="3">
        <v>43951</v>
      </c>
      <c r="AI1" s="3">
        <v>43982</v>
      </c>
      <c r="AJ1" s="3">
        <v>44012</v>
      </c>
      <c r="AK1" s="3">
        <v>44043</v>
      </c>
      <c r="AL1" s="3">
        <v>44074</v>
      </c>
      <c r="AM1" s="3">
        <v>44104</v>
      </c>
      <c r="AN1" s="3">
        <v>44135</v>
      </c>
      <c r="AO1" s="3">
        <v>44165</v>
      </c>
      <c r="AP1" s="3">
        <v>44196</v>
      </c>
      <c r="AQ1" s="3">
        <v>44227</v>
      </c>
      <c r="AR1" s="3">
        <v>44255</v>
      </c>
      <c r="AS1" s="3">
        <v>44286</v>
      </c>
      <c r="AT1" s="3">
        <v>44316</v>
      </c>
      <c r="AU1" s="3">
        <v>44347</v>
      </c>
      <c r="AV1" s="3">
        <v>44377</v>
      </c>
      <c r="AW1" s="3">
        <v>44408</v>
      </c>
      <c r="AX1" s="3">
        <v>44439</v>
      </c>
      <c r="AY1" s="3">
        <v>44469</v>
      </c>
      <c r="AZ1" s="3">
        <v>44500</v>
      </c>
      <c r="BA1" s="3">
        <v>44530</v>
      </c>
      <c r="BB1" s="3">
        <v>44561</v>
      </c>
      <c r="BC1" s="3">
        <v>44592</v>
      </c>
      <c r="BD1" s="3">
        <v>44620</v>
      </c>
      <c r="BE1" s="3">
        <v>44651</v>
      </c>
      <c r="BF1" s="3">
        <v>44681</v>
      </c>
      <c r="BG1" s="3">
        <v>44712</v>
      </c>
      <c r="BH1" s="3">
        <v>44742</v>
      </c>
      <c r="BI1" s="3">
        <v>44773</v>
      </c>
      <c r="BJ1" s="3">
        <v>44804</v>
      </c>
      <c r="BK1" s="3">
        <v>44834</v>
      </c>
      <c r="BL1" s="3">
        <v>44865</v>
      </c>
      <c r="BM1" s="3">
        <v>44895</v>
      </c>
      <c r="BN1" s="3">
        <v>44926</v>
      </c>
      <c r="BO1" s="3">
        <v>44957</v>
      </c>
      <c r="BP1" s="3">
        <v>44985</v>
      </c>
      <c r="BQ1" s="3">
        <v>45016</v>
      </c>
      <c r="BR1" s="3">
        <v>45046</v>
      </c>
      <c r="BS1" s="3">
        <v>45077</v>
      </c>
      <c r="BT1" s="3">
        <v>45107</v>
      </c>
      <c r="BU1" s="3">
        <v>45138</v>
      </c>
      <c r="BV1" s="3">
        <v>45169</v>
      </c>
      <c r="BW1" s="3">
        <v>45199</v>
      </c>
      <c r="BX1" s="3">
        <v>45230</v>
      </c>
      <c r="BY1" s="3">
        <v>45260</v>
      </c>
      <c r="BZ1" s="3">
        <v>45291</v>
      </c>
      <c r="CA1" s="3">
        <v>45322</v>
      </c>
      <c r="CB1" s="3">
        <v>45351</v>
      </c>
      <c r="CC1" s="3">
        <v>45382</v>
      </c>
      <c r="CD1" s="3">
        <v>45412</v>
      </c>
      <c r="CE1" s="3">
        <v>45443</v>
      </c>
      <c r="CF1" s="3">
        <v>45473</v>
      </c>
      <c r="CG1" s="7">
        <v>45504</v>
      </c>
      <c r="CH1" s="7">
        <v>45535</v>
      </c>
      <c r="CI1" s="7">
        <v>45565</v>
      </c>
      <c r="CJ1" s="7">
        <v>45596</v>
      </c>
      <c r="CK1" s="7">
        <v>45626</v>
      </c>
      <c r="CL1" s="7">
        <v>45657</v>
      </c>
      <c r="CM1" s="3">
        <v>45688</v>
      </c>
      <c r="CN1" s="3">
        <v>45716</v>
      </c>
      <c r="CO1" s="3">
        <v>45747</v>
      </c>
      <c r="CP1" s="3">
        <v>45777</v>
      </c>
      <c r="CQ1" s="3">
        <v>45808</v>
      </c>
      <c r="CR1" s="3">
        <v>45838</v>
      </c>
      <c r="CS1" s="3">
        <v>45869</v>
      </c>
      <c r="CT1" s="3">
        <v>45900</v>
      </c>
      <c r="CU1" s="3">
        <v>45930</v>
      </c>
      <c r="CV1" s="7">
        <v>45961</v>
      </c>
      <c r="CW1" s="7">
        <v>45991</v>
      </c>
      <c r="CX1" s="7">
        <v>46022</v>
      </c>
      <c r="CY1" s="3">
        <v>46053</v>
      </c>
      <c r="CZ1" s="3">
        <v>46081</v>
      </c>
      <c r="DA1" s="3">
        <v>46112</v>
      </c>
      <c r="DB1" s="3">
        <v>46142</v>
      </c>
      <c r="DC1" s="3">
        <v>46173</v>
      </c>
      <c r="DD1" s="3">
        <v>46203</v>
      </c>
      <c r="DE1" s="3">
        <v>46234</v>
      </c>
      <c r="DF1" s="3">
        <v>46265</v>
      </c>
      <c r="DG1" s="3">
        <v>46295</v>
      </c>
      <c r="DH1" s="108">
        <v>46053</v>
      </c>
      <c r="DI1" s="108">
        <v>46081</v>
      </c>
      <c r="DJ1" s="108">
        <v>46112</v>
      </c>
    </row>
    <row r="2" spans="1:117" ht="45" x14ac:dyDescent="0.25">
      <c r="A2" s="1" t="s">
        <v>3</v>
      </c>
      <c r="B2" s="8" t="s">
        <v>4</v>
      </c>
      <c r="C2" s="6" t="s">
        <v>5</v>
      </c>
      <c r="F2" s="1">
        <v>15</v>
      </c>
      <c r="I2" s="1">
        <v>11</v>
      </c>
      <c r="L2" s="1">
        <v>16</v>
      </c>
      <c r="O2" s="1">
        <v>11</v>
      </c>
      <c r="R2" s="1">
        <v>8</v>
      </c>
      <c r="U2" s="1">
        <v>9</v>
      </c>
      <c r="X2" s="1">
        <v>24</v>
      </c>
      <c r="AA2" s="1">
        <v>11</v>
      </c>
      <c r="AD2" s="1">
        <v>6</v>
      </c>
      <c r="AG2" s="1">
        <v>20</v>
      </c>
      <c r="AJ2" s="1">
        <v>14</v>
      </c>
      <c r="AM2" s="1">
        <v>3</v>
      </c>
      <c r="AP2" s="1">
        <v>8</v>
      </c>
      <c r="AS2" s="1">
        <v>8</v>
      </c>
      <c r="AV2" s="1">
        <v>5</v>
      </c>
      <c r="AY2" s="1">
        <v>2</v>
      </c>
      <c r="BB2" s="1">
        <v>10</v>
      </c>
      <c r="BE2" s="1">
        <v>5</v>
      </c>
      <c r="BH2" s="1">
        <v>9</v>
      </c>
      <c r="BK2" s="1">
        <v>6</v>
      </c>
      <c r="BN2" s="1">
        <v>7</v>
      </c>
      <c r="BQ2" s="1">
        <v>9</v>
      </c>
      <c r="BT2" s="1">
        <v>12</v>
      </c>
      <c r="BW2" s="9">
        <v>14</v>
      </c>
      <c r="BX2" s="17"/>
      <c r="BY2" s="14"/>
      <c r="BZ2" s="38">
        <v>9</v>
      </c>
      <c r="CA2" s="16"/>
      <c r="CB2" s="35"/>
      <c r="CC2" s="36">
        <v>19</v>
      </c>
      <c r="CD2" s="43"/>
      <c r="CE2" s="43"/>
      <c r="CF2" s="45">
        <v>18</v>
      </c>
      <c r="CG2" s="29"/>
      <c r="CH2" s="16"/>
      <c r="CI2" s="45">
        <v>7</v>
      </c>
      <c r="CJ2" s="10"/>
      <c r="CL2" s="1">
        <v>11</v>
      </c>
      <c r="CO2" s="1">
        <v>20</v>
      </c>
      <c r="CR2" s="1">
        <v>20</v>
      </c>
      <c r="CU2" s="1">
        <v>13</v>
      </c>
      <c r="CV2" s="8"/>
      <c r="CW2" s="8"/>
      <c r="CX2" s="8">
        <v>12</v>
      </c>
      <c r="DH2" s="8"/>
      <c r="DI2" s="8"/>
      <c r="DJ2" s="109">
        <v>6</v>
      </c>
    </row>
    <row r="3" spans="1:117" ht="45" x14ac:dyDescent="0.25">
      <c r="A3" s="1" t="s">
        <v>3</v>
      </c>
      <c r="B3" s="8" t="s">
        <v>4</v>
      </c>
      <c r="C3" s="6" t="s">
        <v>6</v>
      </c>
      <c r="F3" s="1">
        <f>F4-F2</f>
        <v>0</v>
      </c>
      <c r="I3" s="1">
        <f>I4-I2</f>
        <v>1</v>
      </c>
      <c r="L3" s="1">
        <f>L4-L2</f>
        <v>0</v>
      </c>
      <c r="O3" s="1">
        <f>O4-O2</f>
        <v>0</v>
      </c>
      <c r="R3" s="1">
        <f>R4-R2</f>
        <v>0</v>
      </c>
      <c r="U3" s="1">
        <f>U4-U2</f>
        <v>0</v>
      </c>
      <c r="X3" s="1">
        <f>X4-X2</f>
        <v>0</v>
      </c>
      <c r="AA3" s="1">
        <f>AA4-AA2</f>
        <v>0</v>
      </c>
      <c r="AD3" s="1">
        <f>AD4-AD2</f>
        <v>0</v>
      </c>
      <c r="AG3" s="1">
        <f>AG4-AG2</f>
        <v>0</v>
      </c>
      <c r="AJ3" s="1">
        <f>AJ4-AJ2</f>
        <v>0</v>
      </c>
      <c r="AM3" s="1">
        <f>AM4-AM2</f>
        <v>0</v>
      </c>
      <c r="AP3" s="1">
        <f>AP4-AP2</f>
        <v>0</v>
      </c>
      <c r="AS3" s="1">
        <f>AS4-AS2</f>
        <v>0</v>
      </c>
      <c r="AV3" s="1">
        <f>AV4-AV2</f>
        <v>1</v>
      </c>
      <c r="AY3" s="1">
        <f>AY4-AY2</f>
        <v>0</v>
      </c>
      <c r="BB3" s="1">
        <v>0</v>
      </c>
      <c r="BE3" s="1">
        <v>0</v>
      </c>
      <c r="BH3" s="1">
        <v>0</v>
      </c>
      <c r="BK3" s="1">
        <v>0</v>
      </c>
      <c r="BN3" s="1">
        <v>0</v>
      </c>
      <c r="BQ3" s="1">
        <v>0</v>
      </c>
      <c r="BT3" s="1">
        <v>0</v>
      </c>
      <c r="BW3" s="30">
        <v>0</v>
      </c>
      <c r="BX3" s="17"/>
      <c r="BY3" s="14"/>
      <c r="BZ3" s="13">
        <v>0</v>
      </c>
      <c r="CA3" s="31"/>
      <c r="CB3" s="35"/>
      <c r="CC3" s="14">
        <v>0</v>
      </c>
      <c r="CD3" s="13"/>
      <c r="CE3" s="14"/>
      <c r="CF3" s="13">
        <v>0</v>
      </c>
      <c r="CG3" s="55"/>
      <c r="CH3" s="31"/>
      <c r="CI3" s="27">
        <v>0</v>
      </c>
      <c r="CJ3" s="28"/>
      <c r="CL3" s="1">
        <v>0</v>
      </c>
      <c r="CO3" s="1">
        <v>1</v>
      </c>
      <c r="CR3" s="1">
        <v>0</v>
      </c>
      <c r="CU3" s="1">
        <v>0</v>
      </c>
      <c r="CV3" s="8"/>
      <c r="CW3" s="8"/>
      <c r="CX3" s="8">
        <v>0</v>
      </c>
      <c r="DH3" s="8"/>
      <c r="DI3" s="8"/>
      <c r="DJ3" s="109">
        <v>0</v>
      </c>
    </row>
    <row r="4" spans="1:117" ht="30" x14ac:dyDescent="0.25">
      <c r="A4" s="1" t="s">
        <v>3</v>
      </c>
      <c r="B4" s="8" t="s">
        <v>4</v>
      </c>
      <c r="C4" s="6" t="s">
        <v>7</v>
      </c>
      <c r="F4" s="1">
        <v>15</v>
      </c>
      <c r="I4" s="1">
        <v>12</v>
      </c>
      <c r="L4" s="1">
        <v>16</v>
      </c>
      <c r="O4" s="1">
        <v>11</v>
      </c>
      <c r="R4" s="1">
        <v>8</v>
      </c>
      <c r="U4" s="1">
        <v>9</v>
      </c>
      <c r="X4" s="1">
        <v>24</v>
      </c>
      <c r="AA4" s="1">
        <v>11</v>
      </c>
      <c r="AD4" s="1">
        <v>6</v>
      </c>
      <c r="AG4" s="1">
        <v>20</v>
      </c>
      <c r="AJ4" s="1">
        <v>14</v>
      </c>
      <c r="AM4" s="1">
        <v>3</v>
      </c>
      <c r="AP4" s="1">
        <v>8</v>
      </c>
      <c r="AS4" s="1">
        <v>8</v>
      </c>
      <c r="AV4" s="1">
        <v>6</v>
      </c>
      <c r="AY4" s="1">
        <v>2</v>
      </c>
      <c r="BB4" s="1">
        <v>10</v>
      </c>
      <c r="BE4" s="1">
        <v>5</v>
      </c>
      <c r="BH4" s="1">
        <v>9</v>
      </c>
      <c r="BK4" s="1">
        <v>6</v>
      </c>
      <c r="BN4" s="1">
        <v>7</v>
      </c>
      <c r="BQ4" s="1">
        <v>9</v>
      </c>
      <c r="BT4" s="1">
        <v>12</v>
      </c>
      <c r="BV4" s="9"/>
      <c r="BW4" s="32">
        <v>14</v>
      </c>
      <c r="BX4" s="38"/>
      <c r="BY4" s="38"/>
      <c r="BZ4" s="39">
        <v>9</v>
      </c>
      <c r="CA4" s="16"/>
      <c r="CB4" s="33"/>
      <c r="CC4" s="38">
        <v>19</v>
      </c>
      <c r="CD4" s="39"/>
      <c r="CE4" s="38"/>
      <c r="CF4" s="40">
        <v>18</v>
      </c>
      <c r="CG4" s="42"/>
      <c r="CH4" s="16"/>
      <c r="CI4" s="40">
        <f>SUM(CI2:CI3)</f>
        <v>7</v>
      </c>
      <c r="CJ4" s="29"/>
      <c r="CK4" s="10"/>
      <c r="CL4" s="1">
        <v>11</v>
      </c>
      <c r="CO4" s="1">
        <v>21</v>
      </c>
      <c r="CR4" s="1">
        <v>20</v>
      </c>
      <c r="CU4" s="1">
        <v>13</v>
      </c>
      <c r="CV4" s="8"/>
      <c r="CW4" s="8"/>
      <c r="CX4" s="8">
        <v>12</v>
      </c>
      <c r="DH4" s="8"/>
      <c r="DI4" s="8"/>
      <c r="DJ4" s="8">
        <v>6</v>
      </c>
    </row>
    <row r="5" spans="1:117" ht="75" x14ac:dyDescent="0.25">
      <c r="A5" s="1" t="s">
        <v>3</v>
      </c>
      <c r="B5" s="8" t="s">
        <v>4</v>
      </c>
      <c r="C5" s="6" t="s">
        <v>8</v>
      </c>
      <c r="F5" s="65">
        <f>F2/F4</f>
        <v>1</v>
      </c>
      <c r="G5" s="65"/>
      <c r="H5" s="65"/>
      <c r="I5" s="65">
        <f>I2/I4</f>
        <v>0.91666666666666663</v>
      </c>
      <c r="J5" s="65"/>
      <c r="K5" s="65"/>
      <c r="L5" s="65">
        <f>L2/L4</f>
        <v>1</v>
      </c>
      <c r="M5" s="65"/>
      <c r="N5" s="65"/>
      <c r="O5" s="65">
        <f>O2/O4</f>
        <v>1</v>
      </c>
      <c r="P5" s="65"/>
      <c r="Q5" s="65"/>
      <c r="R5" s="65">
        <f>R2/R4</f>
        <v>1</v>
      </c>
      <c r="S5" s="65"/>
      <c r="T5" s="65"/>
      <c r="U5" s="65">
        <f>U2/U4</f>
        <v>1</v>
      </c>
      <c r="V5" s="65"/>
      <c r="W5" s="65"/>
      <c r="X5" s="65">
        <f>X2/X4</f>
        <v>1</v>
      </c>
      <c r="Y5" s="65"/>
      <c r="Z5" s="65"/>
      <c r="AA5" s="65">
        <f>AA2/AA4</f>
        <v>1</v>
      </c>
      <c r="AB5" s="65"/>
      <c r="AC5" s="65"/>
      <c r="AD5" s="65">
        <f>AD2/AD4</f>
        <v>1</v>
      </c>
      <c r="AE5" s="65"/>
      <c r="AF5" s="65"/>
      <c r="AG5" s="65">
        <f>AG2/AG4</f>
        <v>1</v>
      </c>
      <c r="AH5" s="65"/>
      <c r="AI5" s="65"/>
      <c r="AJ5" s="65">
        <f>AJ2/AJ4</f>
        <v>1</v>
      </c>
      <c r="AK5" s="65"/>
      <c r="AL5" s="65"/>
      <c r="AM5" s="65">
        <f>AM2/AM4</f>
        <v>1</v>
      </c>
      <c r="AN5" s="65"/>
      <c r="AO5" s="65"/>
      <c r="AP5" s="65">
        <f>AP2/AP4</f>
        <v>1</v>
      </c>
      <c r="AQ5" s="65"/>
      <c r="AR5" s="65"/>
      <c r="AS5" s="65">
        <f>AS2/AS4</f>
        <v>1</v>
      </c>
      <c r="AT5" s="65"/>
      <c r="AU5" s="65"/>
      <c r="AV5" s="65">
        <f>AV2/AV4</f>
        <v>0.83333333333333337</v>
      </c>
      <c r="AW5" s="65"/>
      <c r="AX5" s="65"/>
      <c r="AY5" s="65">
        <f>AY2/AY4</f>
        <v>1</v>
      </c>
      <c r="AZ5" s="65"/>
      <c r="BA5" s="65"/>
      <c r="BB5" s="65">
        <f>BB2/BB4</f>
        <v>1</v>
      </c>
      <c r="BC5" s="65"/>
      <c r="BD5" s="65"/>
      <c r="BE5" s="65">
        <f>BE2/BE4</f>
        <v>1</v>
      </c>
      <c r="BF5" s="65"/>
      <c r="BG5" s="65"/>
      <c r="BH5" s="65">
        <f>BH2/BH4</f>
        <v>1</v>
      </c>
      <c r="BI5" s="65"/>
      <c r="BJ5" s="65"/>
      <c r="BK5" s="65">
        <f>BK2/BK4</f>
        <v>1</v>
      </c>
      <c r="BL5" s="65"/>
      <c r="BM5" s="65"/>
      <c r="BN5" s="65">
        <f>BN2/BN4</f>
        <v>1</v>
      </c>
      <c r="BO5" s="65"/>
      <c r="BP5" s="65"/>
      <c r="BQ5" s="65">
        <f>BQ2/BQ4</f>
        <v>1</v>
      </c>
      <c r="BR5" s="65"/>
      <c r="BS5" s="65"/>
      <c r="BT5" s="65">
        <f>BT2/BT4</f>
        <v>1</v>
      </c>
      <c r="BU5" s="65"/>
      <c r="BV5" s="66"/>
      <c r="BW5" s="65">
        <f>BW2/BW4</f>
        <v>1</v>
      </c>
      <c r="BX5" s="64"/>
      <c r="BY5" s="46"/>
      <c r="BZ5" s="65">
        <f>BZ2/BZ4</f>
        <v>1</v>
      </c>
      <c r="CA5" s="37"/>
      <c r="CB5" s="47"/>
      <c r="CC5" s="65">
        <f>CC2/CC4</f>
        <v>1</v>
      </c>
      <c r="CD5" s="48"/>
      <c r="CE5" s="49"/>
      <c r="CF5" s="65">
        <f>CF2/CF4</f>
        <v>1</v>
      </c>
      <c r="CG5" s="56"/>
      <c r="CH5" s="37"/>
      <c r="CI5" s="65">
        <f>CI2/CI4</f>
        <v>1</v>
      </c>
      <c r="CJ5" s="41"/>
      <c r="CL5" s="65">
        <f>CL2/CL4</f>
        <v>1</v>
      </c>
      <c r="CO5" s="65">
        <f>CO2/CO4</f>
        <v>0.95238095238095233</v>
      </c>
      <c r="CR5" s="65">
        <f>CR2/CR4</f>
        <v>1</v>
      </c>
      <c r="CU5" s="65">
        <v>1</v>
      </c>
      <c r="CV5" s="8"/>
      <c r="CW5" s="8"/>
      <c r="CX5" s="82">
        <v>1</v>
      </c>
      <c r="DH5" s="8"/>
      <c r="DI5" s="8"/>
      <c r="DJ5" s="110">
        <v>1</v>
      </c>
    </row>
    <row r="6" spans="1:117" x14ac:dyDescent="0.25">
      <c r="A6" s="1" t="s">
        <v>3</v>
      </c>
      <c r="B6" s="8" t="s">
        <v>9</v>
      </c>
      <c r="C6" s="6" t="s">
        <v>10</v>
      </c>
      <c r="F6" s="1">
        <v>29</v>
      </c>
      <c r="I6" s="1">
        <v>39</v>
      </c>
      <c r="L6" s="1">
        <v>55</v>
      </c>
      <c r="O6" s="1">
        <v>51</v>
      </c>
      <c r="R6" s="1">
        <v>50</v>
      </c>
      <c r="U6" s="1">
        <v>39</v>
      </c>
      <c r="X6" s="1">
        <v>60</v>
      </c>
      <c r="AA6" s="1">
        <v>62</v>
      </c>
      <c r="AD6" s="1">
        <v>59</v>
      </c>
      <c r="AG6" s="1">
        <v>71</v>
      </c>
      <c r="AJ6" s="1">
        <v>55</v>
      </c>
      <c r="AM6" s="1">
        <v>66</v>
      </c>
      <c r="AP6" s="1">
        <v>54</v>
      </c>
      <c r="AS6" s="1">
        <v>50</v>
      </c>
      <c r="AV6" s="1">
        <v>59</v>
      </c>
      <c r="AY6" s="1">
        <v>64</v>
      </c>
      <c r="BB6" s="1">
        <v>65</v>
      </c>
      <c r="BE6" s="1">
        <v>62</v>
      </c>
      <c r="BH6" s="1">
        <v>63</v>
      </c>
      <c r="BK6" s="1">
        <v>64</v>
      </c>
      <c r="BN6" s="1">
        <v>61</v>
      </c>
      <c r="BQ6" s="1">
        <v>62</v>
      </c>
      <c r="BT6" s="1">
        <v>63</v>
      </c>
      <c r="BV6" s="9"/>
      <c r="BW6" s="42">
        <v>63</v>
      </c>
      <c r="BX6" s="18"/>
      <c r="BY6" s="38"/>
      <c r="BZ6" s="39">
        <v>41</v>
      </c>
      <c r="CA6" s="16"/>
      <c r="CB6" s="33"/>
      <c r="CC6" s="43">
        <v>2</v>
      </c>
      <c r="CD6" s="44"/>
      <c r="CE6" s="43"/>
      <c r="CF6" s="45">
        <v>6</v>
      </c>
      <c r="CG6" s="42"/>
      <c r="CH6" s="16"/>
      <c r="CI6" s="45">
        <v>9</v>
      </c>
      <c r="CJ6" s="29"/>
      <c r="CK6" s="10"/>
      <c r="CL6" s="1">
        <v>12</v>
      </c>
      <c r="CO6" s="1">
        <v>1</v>
      </c>
      <c r="CR6" s="1">
        <v>38</v>
      </c>
      <c r="CU6" s="1">
        <v>43</v>
      </c>
      <c r="CV6" s="8"/>
      <c r="CW6" s="8"/>
      <c r="CX6" s="8">
        <v>2</v>
      </c>
      <c r="DH6" s="8"/>
      <c r="DI6" s="8"/>
      <c r="DJ6" s="109">
        <v>7</v>
      </c>
    </row>
    <row r="7" spans="1:117" s="6" customFormat="1" ht="30" x14ac:dyDescent="0.25">
      <c r="A7" s="6" t="s">
        <v>3</v>
      </c>
      <c r="B7" s="70" t="s">
        <v>9</v>
      </c>
      <c r="C7" s="6" t="s">
        <v>11</v>
      </c>
      <c r="F7" s="71">
        <v>-0.03</v>
      </c>
      <c r="G7" s="71"/>
      <c r="H7" s="71"/>
      <c r="I7" s="71">
        <v>0.34</v>
      </c>
      <c r="J7" s="71"/>
      <c r="K7" s="71"/>
      <c r="L7" s="71">
        <v>0.41</v>
      </c>
      <c r="M7" s="71"/>
      <c r="N7" s="71"/>
      <c r="O7" s="71">
        <v>-7.0000000000000007E-2</v>
      </c>
      <c r="P7" s="71"/>
      <c r="Q7" s="71"/>
      <c r="R7" s="71">
        <v>-0.02</v>
      </c>
      <c r="S7" s="71"/>
      <c r="T7" s="71"/>
      <c r="U7" s="71">
        <v>-0.22</v>
      </c>
      <c r="V7" s="71"/>
      <c r="W7" s="71"/>
      <c r="X7" s="71">
        <v>0.54</v>
      </c>
      <c r="Y7" s="71"/>
      <c r="Z7" s="71"/>
      <c r="AA7" s="71">
        <v>0.03</v>
      </c>
      <c r="AB7" s="71"/>
      <c r="AC7" s="71"/>
      <c r="AD7" s="71">
        <v>-0.05</v>
      </c>
      <c r="AE7" s="71"/>
      <c r="AF7" s="71"/>
      <c r="AG7" s="71">
        <v>0.2</v>
      </c>
      <c r="AH7" s="71"/>
      <c r="AI7" s="71"/>
      <c r="AJ7" s="71">
        <v>-0.23</v>
      </c>
      <c r="AK7" s="71"/>
      <c r="AL7" s="71"/>
      <c r="AM7" s="71">
        <v>0.2</v>
      </c>
      <c r="AN7" s="71"/>
      <c r="AO7" s="71"/>
      <c r="AP7" s="71">
        <v>-0.18</v>
      </c>
      <c r="AQ7" s="71"/>
      <c r="AR7" s="71"/>
      <c r="AS7" s="71">
        <v>-7.0000000000000007E-2</v>
      </c>
      <c r="AT7" s="71"/>
      <c r="AU7" s="71"/>
      <c r="AV7" s="71">
        <v>0.18</v>
      </c>
      <c r="AW7" s="71"/>
      <c r="AX7" s="71"/>
      <c r="AY7" s="71">
        <v>0.08</v>
      </c>
      <c r="AZ7" s="71"/>
      <c r="BA7" s="71"/>
      <c r="BB7" s="71">
        <v>0.02</v>
      </c>
      <c r="BC7" s="71"/>
      <c r="BD7" s="71"/>
      <c r="BE7" s="71">
        <v>-0.05</v>
      </c>
      <c r="BF7" s="71"/>
      <c r="BG7" s="71"/>
      <c r="BH7" s="71">
        <v>0.02</v>
      </c>
      <c r="BI7" s="71"/>
      <c r="BJ7" s="71"/>
      <c r="BK7" s="71">
        <v>0.02</v>
      </c>
      <c r="BL7" s="71"/>
      <c r="BM7" s="71"/>
      <c r="BN7" s="71">
        <v>-0.05</v>
      </c>
      <c r="BO7" s="71"/>
      <c r="BP7" s="71"/>
      <c r="BQ7" s="71">
        <v>0.02</v>
      </c>
      <c r="BR7" s="71"/>
      <c r="BS7" s="71"/>
      <c r="BT7" s="71">
        <v>0.02</v>
      </c>
      <c r="BU7" s="71"/>
      <c r="BV7" s="71"/>
      <c r="BW7" s="72">
        <v>0</v>
      </c>
      <c r="BX7" s="73"/>
      <c r="BY7" s="74"/>
      <c r="BZ7" s="75">
        <f>IF(BZ6="","Enter tweets above",(BZ6-63)/63)</f>
        <v>-0.34920634920634919</v>
      </c>
      <c r="CA7" s="76"/>
      <c r="CB7" s="77"/>
      <c r="CC7" s="78">
        <f>IF(CC6="","Enter tweets above",(CC6-BZ6)/BZ6)</f>
        <v>-0.95121951219512191</v>
      </c>
      <c r="CD7" s="75"/>
      <c r="CE7" s="79"/>
      <c r="CF7" s="69">
        <f>IF(CF6="","Enter tweets above",(CF6-CC6)/CC6)</f>
        <v>2</v>
      </c>
      <c r="CG7" s="80"/>
      <c r="CH7" s="76"/>
      <c r="CI7" s="69">
        <f>IF(CI6="","Enter tweets above",(CI6-CF6)/CF6)</f>
        <v>0.5</v>
      </c>
      <c r="CJ7" s="81"/>
      <c r="CL7" s="69">
        <f>IF(CL6="","Enter tweets above",(CL6-CI6)/CI6)</f>
        <v>0.33333333333333331</v>
      </c>
      <c r="CO7" s="69">
        <f>IF(CO6="","Enter tweets above",(CO6-CL6)/CL6)</f>
        <v>-0.91666666666666663</v>
      </c>
      <c r="CR7" s="69">
        <f>IF(CR6="","Enter tweets above",(CR6-CO6)/CO6)</f>
        <v>37</v>
      </c>
      <c r="CU7" s="69">
        <f>IF(CU6="","Enter tweets above",(CU6-CR6)/CR6)</f>
        <v>0.13157894736842105</v>
      </c>
      <c r="CV7" s="70"/>
      <c r="CW7" s="70"/>
      <c r="CX7" s="83">
        <f>IF(CX6="","Enter tweets above",(CX6-CU6)/CU6)</f>
        <v>-0.95348837209302328</v>
      </c>
      <c r="DH7" s="70"/>
      <c r="DI7" s="70"/>
      <c r="DJ7" s="111">
        <v>2.5</v>
      </c>
    </row>
    <row r="8" spans="1:117" ht="30" x14ac:dyDescent="0.25">
      <c r="A8" s="1" t="s">
        <v>3</v>
      </c>
      <c r="B8" s="8" t="s">
        <v>12</v>
      </c>
      <c r="C8" s="6" t="s">
        <v>13</v>
      </c>
      <c r="F8" s="1">
        <v>0</v>
      </c>
      <c r="I8" s="1">
        <v>0</v>
      </c>
      <c r="L8" s="1">
        <v>0</v>
      </c>
      <c r="O8" s="1">
        <v>0</v>
      </c>
      <c r="R8" s="1">
        <v>0</v>
      </c>
      <c r="U8" s="1">
        <v>0</v>
      </c>
      <c r="X8" s="1">
        <v>0</v>
      </c>
      <c r="AA8" s="1">
        <v>0</v>
      </c>
      <c r="AD8" s="1">
        <v>0</v>
      </c>
      <c r="AG8" s="1">
        <v>0</v>
      </c>
      <c r="AJ8" s="1">
        <v>0</v>
      </c>
      <c r="AM8" s="1">
        <v>0</v>
      </c>
      <c r="AP8" s="1">
        <v>0</v>
      </c>
      <c r="AS8" s="1">
        <v>0</v>
      </c>
      <c r="AV8" s="1">
        <v>0</v>
      </c>
      <c r="AY8" s="1">
        <v>0</v>
      </c>
      <c r="BB8" s="1">
        <v>0</v>
      </c>
      <c r="BE8" s="1">
        <v>0</v>
      </c>
      <c r="BH8" s="1">
        <v>0</v>
      </c>
      <c r="BK8" s="1">
        <v>0</v>
      </c>
      <c r="BN8" s="1">
        <v>0</v>
      </c>
      <c r="BQ8" s="1">
        <v>0</v>
      </c>
      <c r="BT8" s="1">
        <v>0</v>
      </c>
      <c r="BV8" s="9"/>
      <c r="BW8" s="32">
        <v>2</v>
      </c>
      <c r="BX8" s="18"/>
      <c r="BY8" s="38"/>
      <c r="BZ8" s="39">
        <v>0</v>
      </c>
      <c r="CA8" s="16"/>
      <c r="CB8" s="33"/>
      <c r="CC8" s="43">
        <v>0</v>
      </c>
      <c r="CD8" s="44"/>
      <c r="CE8" s="43"/>
      <c r="CF8" s="45">
        <v>0</v>
      </c>
      <c r="CG8" s="42"/>
      <c r="CH8" s="16"/>
      <c r="CI8" s="58">
        <v>1</v>
      </c>
      <c r="CJ8" s="50"/>
      <c r="CK8" s="10"/>
      <c r="CL8" s="1">
        <v>0</v>
      </c>
      <c r="CO8" s="1">
        <v>7</v>
      </c>
      <c r="CR8" s="1">
        <v>0</v>
      </c>
      <c r="CU8" s="1">
        <v>0</v>
      </c>
      <c r="CV8" s="8"/>
      <c r="CW8" s="8"/>
      <c r="CX8" s="8">
        <v>0</v>
      </c>
      <c r="DH8" s="8"/>
      <c r="DI8" s="8"/>
      <c r="DJ8" s="8">
        <v>0</v>
      </c>
    </row>
    <row r="9" spans="1:117" ht="30" x14ac:dyDescent="0.25">
      <c r="A9" s="1" t="s">
        <v>3</v>
      </c>
      <c r="B9" s="8" t="s">
        <v>12</v>
      </c>
      <c r="C9" s="6" t="s">
        <v>14</v>
      </c>
      <c r="F9" s="4">
        <v>20142</v>
      </c>
      <c r="I9" s="4">
        <v>22713</v>
      </c>
      <c r="L9" s="4">
        <v>28988</v>
      </c>
      <c r="O9" s="4">
        <v>28861</v>
      </c>
      <c r="R9" s="4">
        <v>27513</v>
      </c>
      <c r="U9" s="4">
        <v>22853</v>
      </c>
      <c r="X9" s="4">
        <v>25114</v>
      </c>
      <c r="AA9" s="4">
        <v>13641</v>
      </c>
      <c r="AD9" s="4">
        <v>21255</v>
      </c>
      <c r="AG9" s="4">
        <v>7002</v>
      </c>
      <c r="AJ9" s="4">
        <v>27491</v>
      </c>
      <c r="AM9" s="4">
        <v>16969</v>
      </c>
      <c r="AP9" s="4">
        <v>16644</v>
      </c>
      <c r="AS9" s="4">
        <v>19363</v>
      </c>
      <c r="AV9" s="4">
        <v>28228</v>
      </c>
      <c r="AY9" s="1">
        <v>18870</v>
      </c>
      <c r="BB9" s="4">
        <v>1725</v>
      </c>
      <c r="BE9" s="4">
        <v>20669</v>
      </c>
      <c r="BH9" s="4">
        <v>21797</v>
      </c>
      <c r="BK9" s="4">
        <v>18360</v>
      </c>
      <c r="BN9" s="4">
        <v>17456</v>
      </c>
      <c r="BQ9" s="4">
        <v>18459</v>
      </c>
      <c r="BT9" s="4">
        <v>21195</v>
      </c>
      <c r="BV9" s="9"/>
      <c r="BW9" s="67">
        <v>23922</v>
      </c>
      <c r="BX9" s="23"/>
      <c r="BY9" s="24"/>
      <c r="BZ9" s="25">
        <v>18320</v>
      </c>
      <c r="CA9" s="26"/>
      <c r="CB9" s="34"/>
      <c r="CC9" s="51">
        <v>6024</v>
      </c>
      <c r="CD9" s="52"/>
      <c r="CE9" s="51"/>
      <c r="CF9" s="53">
        <v>17390</v>
      </c>
      <c r="CG9" s="57"/>
      <c r="CH9" s="57"/>
      <c r="CI9" s="36">
        <v>16322</v>
      </c>
      <c r="CJ9" s="54"/>
      <c r="CK9" s="28"/>
      <c r="CL9" s="36">
        <v>20532</v>
      </c>
      <c r="CM9" s="11"/>
      <c r="CN9" s="11"/>
      <c r="CO9" s="11">
        <v>17347</v>
      </c>
      <c r="CP9" s="11"/>
      <c r="CQ9" s="11"/>
      <c r="CR9" s="11">
        <v>14567</v>
      </c>
      <c r="CS9" s="11"/>
      <c r="CT9" s="11"/>
      <c r="CU9" s="11">
        <v>14220</v>
      </c>
      <c r="CV9" s="84"/>
      <c r="CW9" s="84"/>
      <c r="CX9" s="84">
        <v>11747</v>
      </c>
      <c r="CY9" s="11"/>
      <c r="CZ9" s="11"/>
      <c r="DA9" s="11"/>
      <c r="DB9" s="11"/>
      <c r="DC9" s="11"/>
      <c r="DD9" s="11"/>
      <c r="DE9" s="11"/>
      <c r="DF9" s="11"/>
      <c r="DG9" s="11"/>
      <c r="DH9" s="84"/>
      <c r="DI9" s="84"/>
      <c r="DJ9" s="112">
        <v>10128</v>
      </c>
      <c r="DK9" s="11"/>
      <c r="DL9" s="11"/>
      <c r="DM9" s="11"/>
    </row>
    <row r="10" spans="1:117" ht="45" x14ac:dyDescent="0.25">
      <c r="A10" s="85" t="s">
        <v>3</v>
      </c>
      <c r="B10" s="85" t="s">
        <v>15</v>
      </c>
      <c r="C10" s="86" t="s">
        <v>19</v>
      </c>
      <c r="F10" s="87">
        <v>0.92</v>
      </c>
      <c r="G10" s="88"/>
      <c r="H10" s="88"/>
      <c r="I10" s="87">
        <v>0.94</v>
      </c>
      <c r="J10" s="88"/>
      <c r="K10" s="88"/>
      <c r="L10" s="87">
        <v>0.94</v>
      </c>
      <c r="M10" s="88"/>
      <c r="N10" s="88"/>
      <c r="O10" s="87">
        <v>0.95</v>
      </c>
      <c r="P10" s="88"/>
      <c r="Q10" s="88"/>
      <c r="R10" s="87">
        <v>0.91</v>
      </c>
      <c r="S10" s="88"/>
      <c r="T10" s="88"/>
      <c r="U10" s="87">
        <v>0.91</v>
      </c>
      <c r="V10" s="88"/>
      <c r="W10" s="88"/>
      <c r="X10" s="87">
        <v>0.93</v>
      </c>
      <c r="Y10" s="88"/>
      <c r="Z10" s="88"/>
      <c r="AA10" s="87">
        <v>0.94</v>
      </c>
      <c r="AB10" s="88"/>
      <c r="AC10" s="88"/>
      <c r="AD10" s="87">
        <v>0.96</v>
      </c>
      <c r="AE10" s="88"/>
      <c r="AF10" s="88"/>
      <c r="AG10" s="87">
        <v>0.91</v>
      </c>
      <c r="AH10" s="88"/>
      <c r="AI10" s="88"/>
      <c r="AJ10" s="87">
        <v>0.97</v>
      </c>
      <c r="AK10" s="88"/>
      <c r="AL10" s="88"/>
      <c r="AM10" s="87">
        <v>0.91</v>
      </c>
      <c r="AN10" s="88"/>
      <c r="AO10" s="88"/>
      <c r="AP10" s="87">
        <v>0.93</v>
      </c>
      <c r="AQ10" s="88"/>
      <c r="AR10" s="88"/>
      <c r="AS10" s="87">
        <v>0.9</v>
      </c>
      <c r="AT10" s="88"/>
      <c r="AU10" s="88"/>
      <c r="AV10" s="87">
        <v>0.95</v>
      </c>
      <c r="AW10" s="88"/>
      <c r="AX10" s="88"/>
      <c r="AY10" s="87">
        <v>0.96</v>
      </c>
      <c r="AZ10" s="88"/>
      <c r="BA10" s="88"/>
      <c r="BB10" s="87">
        <v>0.97</v>
      </c>
      <c r="BC10" s="88"/>
      <c r="BD10" s="88"/>
      <c r="BE10" s="87">
        <v>0.9</v>
      </c>
      <c r="BF10" s="88"/>
      <c r="BG10" s="88"/>
      <c r="BH10" s="87">
        <v>0.93</v>
      </c>
      <c r="BI10" s="88"/>
      <c r="BJ10" s="88"/>
      <c r="BK10" s="87">
        <v>0.88</v>
      </c>
      <c r="BL10" s="88"/>
      <c r="BM10" s="88"/>
      <c r="BN10" s="87">
        <v>0.92</v>
      </c>
      <c r="BO10" s="88"/>
      <c r="BP10" s="88"/>
      <c r="BQ10" s="87">
        <v>0.87</v>
      </c>
      <c r="BR10" s="88"/>
      <c r="BS10" s="88"/>
      <c r="BT10" s="87">
        <v>0.89</v>
      </c>
      <c r="BU10" s="88"/>
      <c r="BV10" s="90"/>
      <c r="BW10" s="87">
        <v>0.91</v>
      </c>
      <c r="BX10" s="91"/>
      <c r="BY10" s="92"/>
      <c r="BZ10" s="87">
        <v>0.8</v>
      </c>
      <c r="CA10" s="92"/>
      <c r="CB10" s="93"/>
      <c r="CC10" s="87">
        <v>0.87</v>
      </c>
      <c r="CD10" s="93"/>
      <c r="CE10" s="92"/>
      <c r="CF10" s="87">
        <v>0.77</v>
      </c>
      <c r="CG10" s="92"/>
      <c r="CH10" s="93"/>
      <c r="CI10" s="87">
        <v>0.65</v>
      </c>
      <c r="CJ10" s="94"/>
      <c r="CK10" s="95"/>
      <c r="CL10" s="87">
        <v>0.81</v>
      </c>
      <c r="CM10" s="85"/>
      <c r="CN10" s="85"/>
      <c r="CO10" s="87">
        <v>0.66</v>
      </c>
      <c r="CP10" s="88"/>
      <c r="CQ10" s="88"/>
      <c r="CR10" s="87">
        <v>0.41</v>
      </c>
      <c r="CS10" s="85"/>
      <c r="CT10" s="85"/>
      <c r="CU10" s="89">
        <v>0.67</v>
      </c>
      <c r="CV10" s="85"/>
      <c r="CW10" s="85"/>
      <c r="CX10" s="89">
        <v>0.66</v>
      </c>
      <c r="CY10" s="11"/>
      <c r="CZ10" s="11"/>
      <c r="DA10" s="11"/>
      <c r="DB10" s="11"/>
      <c r="DC10" s="11"/>
      <c r="DD10" s="11"/>
      <c r="DE10" s="11"/>
      <c r="DF10" s="11"/>
      <c r="DG10" s="11"/>
      <c r="DH10" s="109"/>
      <c r="DI10" s="109"/>
      <c r="DJ10" s="110">
        <v>0.66</v>
      </c>
      <c r="DK10" s="11"/>
      <c r="DL10" s="11"/>
      <c r="DM10" s="11"/>
    </row>
    <row r="11" spans="1:117" ht="30" x14ac:dyDescent="0.25">
      <c r="A11" s="85" t="s">
        <v>3</v>
      </c>
      <c r="B11" s="85" t="s">
        <v>15</v>
      </c>
      <c r="C11" s="86" t="s">
        <v>20</v>
      </c>
      <c r="F11" s="85">
        <v>1751</v>
      </c>
      <c r="G11" s="85"/>
      <c r="H11" s="85"/>
      <c r="I11" s="85">
        <v>1885</v>
      </c>
      <c r="J11" s="85"/>
      <c r="K11" s="85"/>
      <c r="L11" s="85">
        <v>2003</v>
      </c>
      <c r="M11" s="85"/>
      <c r="N11" s="85"/>
      <c r="O11" s="85">
        <v>1722</v>
      </c>
      <c r="P11" s="85"/>
      <c r="Q11" s="85"/>
      <c r="R11" s="85">
        <v>1622</v>
      </c>
      <c r="S11" s="85"/>
      <c r="T11" s="85"/>
      <c r="U11" s="85">
        <v>1810</v>
      </c>
      <c r="V11" s="85"/>
      <c r="W11" s="85"/>
      <c r="X11" s="85">
        <v>1980</v>
      </c>
      <c r="Y11" s="85"/>
      <c r="Z11" s="85"/>
      <c r="AA11" s="85">
        <v>1676</v>
      </c>
      <c r="AB11" s="85"/>
      <c r="AC11" s="85"/>
      <c r="AD11" s="85">
        <v>1817</v>
      </c>
      <c r="AE11" s="85"/>
      <c r="AF11" s="85"/>
      <c r="AG11" s="85">
        <v>1576</v>
      </c>
      <c r="AH11" s="85"/>
      <c r="AI11" s="85"/>
      <c r="AJ11" s="85">
        <v>1550</v>
      </c>
      <c r="AK11" s="85"/>
      <c r="AL11" s="85"/>
      <c r="AM11" s="85">
        <v>1523</v>
      </c>
      <c r="AN11" s="85"/>
      <c r="AO11" s="85"/>
      <c r="AP11" s="85">
        <v>1548</v>
      </c>
      <c r="AQ11" s="85"/>
      <c r="AR11" s="85"/>
      <c r="AS11" s="85">
        <v>1439</v>
      </c>
      <c r="AT11" s="85"/>
      <c r="AU11" s="85"/>
      <c r="AV11" s="85">
        <v>1649</v>
      </c>
      <c r="AW11" s="85"/>
      <c r="AX11" s="85"/>
      <c r="AY11" s="85">
        <v>1864</v>
      </c>
      <c r="AZ11" s="85"/>
      <c r="BA11" s="85"/>
      <c r="BB11" s="85">
        <v>1820</v>
      </c>
      <c r="BC11" s="85"/>
      <c r="BD11" s="85"/>
      <c r="BE11" s="85">
        <v>1818</v>
      </c>
      <c r="BF11" s="85"/>
      <c r="BG11" s="85"/>
      <c r="BH11" s="85">
        <v>2007</v>
      </c>
      <c r="BI11" s="85"/>
      <c r="BJ11" s="85"/>
      <c r="BK11" s="85">
        <v>2002</v>
      </c>
      <c r="BL11" s="85"/>
      <c r="BM11" s="85"/>
      <c r="BN11" s="85">
        <v>1755</v>
      </c>
      <c r="BO11" s="85"/>
      <c r="BP11" s="85"/>
      <c r="BQ11" s="85">
        <v>1790</v>
      </c>
      <c r="BR11" s="85"/>
      <c r="BS11" s="85"/>
      <c r="BT11" s="85">
        <v>1669</v>
      </c>
      <c r="BU11" s="85"/>
      <c r="BV11" s="96"/>
      <c r="BW11" s="97">
        <v>1546</v>
      </c>
      <c r="BX11" s="98"/>
      <c r="BY11" s="99"/>
      <c r="BZ11" s="100">
        <v>1185</v>
      </c>
      <c r="CA11" s="99"/>
      <c r="CB11" s="101"/>
      <c r="CC11" s="102">
        <v>1146</v>
      </c>
      <c r="CD11" s="103"/>
      <c r="CE11" s="103"/>
      <c r="CF11" s="104">
        <v>1163</v>
      </c>
      <c r="CG11" s="103"/>
      <c r="CH11" s="105"/>
      <c r="CI11" s="102">
        <v>1027</v>
      </c>
      <c r="CJ11" s="106"/>
      <c r="CK11" s="107"/>
      <c r="CL11" s="85">
        <v>1297</v>
      </c>
      <c r="CM11" s="85"/>
      <c r="CN11" s="85"/>
      <c r="CO11" s="85">
        <v>980</v>
      </c>
      <c r="CP11" s="85"/>
      <c r="CQ11" s="85"/>
      <c r="CR11" s="85">
        <v>718</v>
      </c>
      <c r="CS11" s="85"/>
      <c r="CT11" s="85"/>
      <c r="CU11" s="85">
        <v>1113</v>
      </c>
      <c r="CV11" s="85"/>
      <c r="CW11" s="85"/>
      <c r="CX11" s="85">
        <v>936</v>
      </c>
      <c r="CY11" s="11"/>
      <c r="CZ11" s="11"/>
      <c r="DA11" s="11"/>
      <c r="DB11" s="11"/>
      <c r="DC11" s="11"/>
      <c r="DD11" s="11"/>
      <c r="DE11" s="11"/>
      <c r="DF11" s="11"/>
      <c r="DG11" s="11"/>
      <c r="DH11" s="109"/>
      <c r="DI11" s="109"/>
      <c r="DJ11" s="109">
        <v>896</v>
      </c>
      <c r="DK11" s="11"/>
      <c r="DL11" s="11"/>
      <c r="DM11" s="11"/>
    </row>
    <row r="12" spans="1:117" x14ac:dyDescent="0.25">
      <c r="A12" s="1" t="s">
        <v>3</v>
      </c>
      <c r="B12" s="8" t="s">
        <v>15</v>
      </c>
      <c r="C12" s="6" t="s">
        <v>16</v>
      </c>
      <c r="F12" s="1">
        <v>1901</v>
      </c>
      <c r="I12" s="1">
        <v>1997</v>
      </c>
      <c r="L12" s="1">
        <v>2129</v>
      </c>
      <c r="O12" s="1">
        <v>1817</v>
      </c>
      <c r="R12" s="1">
        <v>1775</v>
      </c>
      <c r="U12" s="1">
        <v>1996</v>
      </c>
      <c r="X12" s="1">
        <v>2131</v>
      </c>
      <c r="AA12" s="1">
        <v>1779</v>
      </c>
      <c r="AD12" s="1">
        <v>1899</v>
      </c>
      <c r="AG12" s="1">
        <v>1737</v>
      </c>
      <c r="AJ12" s="1">
        <v>1591</v>
      </c>
      <c r="AM12" s="1">
        <v>1677</v>
      </c>
      <c r="AP12" s="1">
        <v>1665</v>
      </c>
      <c r="AS12" s="1">
        <v>1600</v>
      </c>
      <c r="AV12" s="1">
        <v>1739</v>
      </c>
      <c r="AY12" s="1">
        <v>1936</v>
      </c>
      <c r="BB12" s="1">
        <v>1869</v>
      </c>
      <c r="BE12" s="1">
        <v>2020</v>
      </c>
      <c r="BH12" s="1">
        <v>2158</v>
      </c>
      <c r="BK12" s="1">
        <v>2274</v>
      </c>
      <c r="BN12" s="1">
        <f>661+604+649</f>
        <v>1914</v>
      </c>
      <c r="BQ12" s="1">
        <f>832+514+705</f>
        <v>2051</v>
      </c>
      <c r="BT12" s="1">
        <f>574+714+593</f>
        <v>1881</v>
      </c>
      <c r="BW12" s="9">
        <f>513+587+594</f>
        <v>1694</v>
      </c>
      <c r="BX12" s="60"/>
      <c r="BY12" s="15"/>
      <c r="BZ12" s="59">
        <f>493+556+436</f>
        <v>1485</v>
      </c>
      <c r="CA12" s="61"/>
      <c r="CB12" s="62"/>
      <c r="CC12" s="61">
        <f>442+509+372</f>
        <v>1323</v>
      </c>
      <c r="CD12" s="61"/>
      <c r="CE12" s="61"/>
      <c r="CF12" s="63">
        <f>505+446+560</f>
        <v>1511</v>
      </c>
      <c r="CG12" s="61"/>
      <c r="CH12" s="62"/>
      <c r="CI12" s="61">
        <v>1586</v>
      </c>
      <c r="CJ12" s="29"/>
      <c r="CK12" s="10"/>
      <c r="CL12" s="1">
        <v>1607</v>
      </c>
      <c r="CO12" s="1">
        <v>1483</v>
      </c>
      <c r="CR12" s="1">
        <v>1770</v>
      </c>
      <c r="CU12" s="1">
        <v>1668</v>
      </c>
      <c r="CV12" s="8"/>
      <c r="CW12" s="8"/>
      <c r="CX12" s="8">
        <v>1426</v>
      </c>
      <c r="DH12" s="8"/>
      <c r="DI12" s="8"/>
      <c r="DJ12" s="109">
        <v>1364</v>
      </c>
    </row>
    <row r="13" spans="1:117" ht="30" x14ac:dyDescent="0.25">
      <c r="A13" s="1" t="s">
        <v>3</v>
      </c>
      <c r="B13" s="8" t="s">
        <v>15</v>
      </c>
      <c r="C13" s="6" t="s">
        <v>17</v>
      </c>
      <c r="F13" s="68">
        <v>3.33263</v>
      </c>
      <c r="G13" s="68"/>
      <c r="H13" s="68"/>
      <c r="I13" s="68">
        <v>3.02732</v>
      </c>
      <c r="J13" s="68"/>
      <c r="K13" s="68"/>
      <c r="L13" s="68">
        <v>3.0599099999999999</v>
      </c>
      <c r="M13" s="68"/>
      <c r="N13" s="68"/>
      <c r="O13" s="68">
        <v>2.87324</v>
      </c>
      <c r="P13" s="68"/>
      <c r="Q13" s="68"/>
      <c r="R13" s="68" t="s">
        <v>18</v>
      </c>
      <c r="S13" s="68"/>
      <c r="T13" s="68"/>
      <c r="U13" s="68">
        <v>3.4232200000000002</v>
      </c>
      <c r="V13" s="68"/>
      <c r="W13" s="68"/>
      <c r="X13" s="68">
        <v>3.3387099999999998</v>
      </c>
      <c r="Y13" s="68"/>
      <c r="Z13" s="68"/>
      <c r="AA13" s="68">
        <v>3.07796</v>
      </c>
      <c r="AB13" s="68"/>
      <c r="AC13" s="68"/>
      <c r="AD13" s="68">
        <v>3.15</v>
      </c>
      <c r="AE13" s="68"/>
      <c r="AF13" s="68"/>
      <c r="AG13" s="68">
        <v>3.41</v>
      </c>
      <c r="AH13" s="68"/>
      <c r="AI13" s="68"/>
      <c r="AJ13" s="68">
        <v>3.21</v>
      </c>
      <c r="AK13" s="68"/>
      <c r="AL13" s="68"/>
      <c r="AM13" s="68">
        <v>3.54</v>
      </c>
      <c r="AN13" s="68"/>
      <c r="AO13" s="68"/>
      <c r="AP13" s="68">
        <v>3.46</v>
      </c>
      <c r="AQ13" s="68"/>
      <c r="AR13" s="68"/>
      <c r="AS13" s="68">
        <v>3.78</v>
      </c>
      <c r="AT13" s="68"/>
      <c r="AU13" s="68"/>
      <c r="AV13" s="68">
        <v>3.57</v>
      </c>
      <c r="AW13" s="68"/>
      <c r="AX13" s="68"/>
      <c r="AY13" s="68">
        <v>3.29</v>
      </c>
      <c r="AZ13" s="68"/>
      <c r="BA13" s="68"/>
      <c r="BB13" s="68">
        <v>2.98</v>
      </c>
      <c r="BC13" s="68"/>
      <c r="BD13" s="68"/>
      <c r="BE13" s="68">
        <v>3.4</v>
      </c>
      <c r="BF13" s="68"/>
      <c r="BG13" s="68"/>
      <c r="BH13" s="68">
        <v>3.41</v>
      </c>
      <c r="BI13" s="68"/>
      <c r="BJ13" s="68"/>
      <c r="BK13" s="68">
        <v>3.87</v>
      </c>
      <c r="BL13" s="68"/>
      <c r="BM13" s="68"/>
      <c r="BN13" s="68">
        <v>3.4599999999999995</v>
      </c>
      <c r="BO13" s="68"/>
      <c r="BP13" s="68"/>
      <c r="BQ13" s="68">
        <v>4</v>
      </c>
      <c r="BR13" s="68"/>
      <c r="BS13" s="68"/>
      <c r="BT13" s="68">
        <v>4.0333333333333332</v>
      </c>
      <c r="BU13" s="68"/>
      <c r="BV13" s="68"/>
      <c r="BW13" s="68">
        <v>3.6</v>
      </c>
      <c r="BX13" s="68"/>
      <c r="BY13" s="68"/>
      <c r="BZ13" s="68">
        <v>6.52</v>
      </c>
      <c r="CA13" s="68"/>
      <c r="CB13" s="68"/>
      <c r="CC13" s="68">
        <v>4.0666666666666664</v>
      </c>
      <c r="CD13" s="68"/>
      <c r="CE13" s="68"/>
      <c r="CF13" s="68">
        <v>4.6333333333333329</v>
      </c>
      <c r="CG13" s="68"/>
      <c r="CH13" s="68"/>
      <c r="CI13" s="68">
        <v>5.9666666666666677</v>
      </c>
      <c r="CJ13" s="68"/>
      <c r="CK13" s="68"/>
      <c r="CL13" s="68">
        <v>4.8099999999999996</v>
      </c>
      <c r="CM13" s="68"/>
      <c r="CN13" s="68"/>
      <c r="CO13" s="68">
        <v>5.29</v>
      </c>
      <c r="CP13" s="68"/>
      <c r="CQ13" s="68"/>
      <c r="CR13" s="68">
        <v>12.22</v>
      </c>
      <c r="CU13" s="68">
        <v>6.26</v>
      </c>
      <c r="CX13" s="68">
        <v>6.66</v>
      </c>
      <c r="DH13" s="8"/>
      <c r="DI13" s="8"/>
      <c r="DJ13" s="109">
        <v>6.13</v>
      </c>
    </row>
    <row r="14" spans="1:117" x14ac:dyDescent="0.25">
      <c r="BX14" s="19"/>
      <c r="BY14" s="21"/>
      <c r="BZ14" s="20"/>
      <c r="CA14" s="12"/>
      <c r="CB14" s="19"/>
      <c r="CC14" s="21"/>
      <c r="CD14" s="20"/>
      <c r="CE14" s="12"/>
      <c r="CF14" s="12"/>
      <c r="CG14" s="12"/>
      <c r="CH14" s="19"/>
      <c r="CI14" s="21"/>
      <c r="CJ14" s="10"/>
    </row>
    <row r="15" spans="1:117" x14ac:dyDescent="0.25">
      <c r="BX15" s="9"/>
      <c r="BY15" s="22"/>
      <c r="BZ15" s="10"/>
      <c r="CB15" s="9"/>
      <c r="CC15" s="22"/>
      <c r="CD15" s="10"/>
      <c r="CH15" s="9"/>
      <c r="CI15" s="22"/>
      <c r="CJ15" s="10"/>
    </row>
    <row r="16" spans="1:117" x14ac:dyDescent="0.25">
      <c r="BY16" s="12"/>
      <c r="CB16" s="9"/>
      <c r="CC16" s="37"/>
      <c r="CD16" s="10"/>
      <c r="CI16" s="12"/>
    </row>
    <row r="17" spans="81:81" x14ac:dyDescent="0.25">
      <c r="CC17" s="12"/>
    </row>
    <row r="39" spans="1:3" s="5" customFormat="1" hidden="1" x14ac:dyDescent="0.25">
      <c r="A39" s="1"/>
      <c r="B39" s="1"/>
      <c r="C39" s="1"/>
    </row>
    <row r="50" s="5" customFormat="1" hidden="1" x14ac:dyDescent="0.25"/>
    <row r="54" s="5" customFormat="1" hidden="1" x14ac:dyDescent="0.25"/>
    <row r="58" s="5" customFormat="1" hidden="1" x14ac:dyDescent="0.25"/>
  </sheetData>
  <phoneticPr fontId="2" type="noConversion"/>
  <dataValidations count="1">
    <dataValidation allowBlank="1" showInputMessage="1" showErrorMessage="1" sqref="CA13:CI13 CL7 CI2:CI4 BZ2:BZ4 CC2:CC4 BZ6:BZ9 CF2:CF4 CC6:CC9 CF6:CF9 CI6:CI9 BX2:BY9 CO7 CR7 CX7 BX12:BZ13 CU7 CD2:CE9" xr:uid="{3A3150AD-A21D-4C20-A572-AAE99DAF09C9}"/>
  </dataValidations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988068ACF89E84F925A8831C32630E0" ma:contentTypeVersion="16" ma:contentTypeDescription="Create a new document." ma:contentTypeScope="" ma:versionID="0ac8ff77954c40bf04afd8a3b45c139a">
  <xsd:schema xmlns:xsd="http://www.w3.org/2001/XMLSchema" xmlns:xs="http://www.w3.org/2001/XMLSchema" xmlns:p="http://schemas.microsoft.com/office/2006/metadata/properties" xmlns:ns2="a82c12e9-f0fe-44ba-8a31-bf8257c71c77" xmlns:ns3="7467b07a-63e4-4526-818f-48c6a4d2dc7d" xmlns:ns4="20867c8d-1cc9-4acd-a073-94634f6a764f" targetNamespace="http://schemas.microsoft.com/office/2006/metadata/properties" ma:root="true" ma:fieldsID="75731eb5f67757d61a35da63f5a16223" ns2:_="" ns3:_="" ns4:_="">
    <xsd:import namespace="a82c12e9-f0fe-44ba-8a31-bf8257c71c77"/>
    <xsd:import namespace="7467b07a-63e4-4526-818f-48c6a4d2dc7d"/>
    <xsd:import namespace="20867c8d-1cc9-4acd-a073-94634f6a764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DateModified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2c12e9-f0fe-44ba-8a31-bf8257c71c7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DateModified" ma:index="17" nillable="true" ma:displayName="Date Modified" ma:format="DateTime" ma:internalName="DateModified">
      <xsd:simpleType>
        <xsd:restriction base="dms:DateTime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79cf906e-e933-44a8-8421-1c91ada6f12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67b07a-63e4-4526-818f-48c6a4d2dc7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867c8d-1cc9-4acd-a073-94634f6a764f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42975dd9-2e55-461b-ac30-758bee8f77fa}" ma:internalName="TaxCatchAll" ma:showField="CatchAllData" ma:web="7467b07a-63e4-4526-818f-48c6a4d2dc7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ateModified xmlns="a82c12e9-f0fe-44ba-8a31-bf8257c71c77" xsi:nil="true"/>
    <lcf76f155ced4ddcb4097134ff3c332f xmlns="a82c12e9-f0fe-44ba-8a31-bf8257c71c77">
      <Terms xmlns="http://schemas.microsoft.com/office/infopath/2007/PartnerControls"/>
    </lcf76f155ced4ddcb4097134ff3c332f>
    <TaxCatchAll xmlns="20867c8d-1cc9-4acd-a073-94634f6a764f" xsi:nil="true"/>
  </documentManagement>
</p:properties>
</file>

<file path=customXml/itemProps1.xml><?xml version="1.0" encoding="utf-8"?>
<ds:datastoreItem xmlns:ds="http://schemas.openxmlformats.org/officeDocument/2006/customXml" ds:itemID="{B4C3B14D-96EA-4235-8D9B-0071E076A5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82c12e9-f0fe-44ba-8a31-bf8257c71c77"/>
    <ds:schemaRef ds:uri="7467b07a-63e4-4526-818f-48c6a4d2dc7d"/>
    <ds:schemaRef ds:uri="20867c8d-1cc9-4acd-a073-94634f6a764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F0C4CA4-90D9-43A4-A710-8DC1EA95B0B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03C806A-6FE1-4B21-B4E3-BAB2850D8268}">
  <ds:schemaRefs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schemas.microsoft.com/office/2006/documentManagement/types"/>
    <ds:schemaRef ds:uri="20867c8d-1cc9-4acd-a073-94634f6a764f"/>
    <ds:schemaRef ds:uri="http://schemas.microsoft.com/office/2006/metadata/properties"/>
    <ds:schemaRef ds:uri="7467b07a-63e4-4526-818f-48c6a4d2dc7d"/>
    <ds:schemaRef ds:uri="http://purl.org/dc/elements/1.1/"/>
    <ds:schemaRef ds:uri="a82c12e9-f0fe-44ba-8a31-bf8257c71c77"/>
    <ds:schemaRef ds:uri="http://www.w3.org/XML/1998/namespace"/>
    <ds:schemaRef ds:uri="http://purl.org/dc/dcmitype/"/>
  </ds:schemaRefs>
</ds:datastoreItem>
</file>

<file path=docMetadata/LabelInfo.xml><?xml version="1.0" encoding="utf-8"?>
<clbl:labelList xmlns:clbl="http://schemas.microsoft.com/office/2020/mipLabelMetadata">
  <clbl:label id="{7d2fdb41-339c-4257-87f2-a665730b31fc}" enabled="0" method="" siteId="{7d2fdb41-339c-4257-87f2-a665730b31fc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Eshelman, Daniel</dc:creator>
  <cp:keywords/>
  <dc:description/>
  <cp:lastModifiedBy>Bennett, Sage *</cp:lastModifiedBy>
  <cp:revision/>
  <dcterms:created xsi:type="dcterms:W3CDTF">2021-05-20T15:20:01Z</dcterms:created>
  <dcterms:modified xsi:type="dcterms:W3CDTF">2026-05-13T14:10:27Z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0x0101000988068ACF89E84F925A8831C32630E0</vt:lpwstr>
  </property>
  <property fmtid="{D5CDD505-2E9C-101B-9397-08002B2CF9AE}" pid="3" name="MediaServiceImageTags">
    <vt:lpwstr/>
  </property>
</Properties>
</file>