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comments2.xml" ContentType="application/vnd.openxmlformats-officedocument.spreadsheetml.comments+xml"/>
  <Override PartName="/xl/drawings/drawing5.xml" ContentType="application/vnd.openxmlformats-officedocument.drawing+xml"/>
  <Override PartName="/xl/tables/table3.xml" ContentType="application/vnd.openxmlformats-officedocument.spreadsheetml.table+xml"/>
  <Override PartName="/xl/slicers/slicer1.xml" ContentType="application/vnd.ms-excel.slicer+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omments8.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https://fda-my.sharepoint.com/personal/jolene_gordon_fda_gov/Documents/HomeDrive-ORA1/Smart Forms/FMD-76/"/>
    </mc:Choice>
  </mc:AlternateContent>
  <xr:revisionPtr revIDLastSave="287" documentId="8_{F1FB3E71-8A98-4743-8797-5B41CD60EBDA}" xr6:coauthVersionLast="47" xr6:coauthVersionMax="47" xr10:uidLastSave="{28BEBA85-206A-4F45-9847-EB09299F2272}"/>
  <workbookProtection workbookAlgorithmName="SHA-512" workbookHashValue="bO4hz6rvaWVtm9yKmI+xAzbTzAprRy/ron0pjT5sTcRRtaikucoD19/M2Thk9VAFfZ0YTpX21mYkOc7dXH02HQ==" workbookSaltValue="fufG7OpJKn0SYXmyNi6ZPQ==" workbookSpinCount="100000" lockStructure="1"/>
  <bookViews>
    <workbookView xWindow="67080" yWindow="-120" windowWidth="38640" windowHeight="23520" tabRatio="787" firstSheet="1" activeTab="1" xr2:uid="{C0F0DD79-3A32-42E9-869E-F5B1B5251A85}"/>
  </bookViews>
  <sheets>
    <sheet name="AllData" sheetId="34" state="hidden" r:id="rId1"/>
    <sheet name="Coversheet" sheetId="39" r:id="rId2"/>
    <sheet name="Instructions" sheetId="42" r:id="rId3"/>
    <sheet name="Sheet1" sheetId="31" state="hidden" r:id="rId4"/>
    <sheet name="SLTT Rating Summary" sheetId="36" r:id="rId5"/>
    <sheet name="SLTT Comment Summary" sheetId="40" r:id="rId6"/>
    <sheet name="DS Warehouse" sheetId="43" r:id="rId7"/>
    <sheet name="DS Distributor" sheetId="44" r:id="rId8"/>
    <sheet name="DS Packaging and Labeling" sheetId="45" r:id="rId9"/>
    <sheet name="DS Manufacturer" sheetId="46" r:id="rId10"/>
    <sheet name="DS MFG.A" sheetId="47" r:id="rId11"/>
  </sheets>
  <definedNames>
    <definedName name="_xlnm._FilterDatabase" localSheetId="3" hidden="1">Sheet1!$A$2:$F$49</definedName>
    <definedName name="Slicer_Audit_Type_Coverage">#N/A</definedName>
    <definedName name="Slicer_Contract_Audit_Form_Tab_Page">#N/A</definedName>
    <definedName name="Slicer_Date_of_Audit">#N/A</definedName>
    <definedName name="Slicer_Inspection_Type">#N/A</definedName>
    <definedName name="Slicer_Performance_Factor">#N/A</definedName>
    <definedName name="Slicer_Rating">#N/A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2"/>
        <x14:slicerCache r:id="rId13"/>
        <x14:slicerCache r:id="rId14"/>
        <x14:slicerCache r:id="rId15"/>
        <x14:slicerCache r:id="rId16"/>
        <x14:slicerCache r:id="rId17"/>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O58" i="36" l="1"/>
  <c r="CP58" i="36"/>
  <c r="CQ58" i="36"/>
  <c r="CR58" i="36"/>
  <c r="CS58" i="36"/>
  <c r="CO59" i="36"/>
  <c r="CP59" i="36"/>
  <c r="CQ59" i="36"/>
  <c r="CR59" i="36"/>
  <c r="CS59" i="36"/>
  <c r="CO60" i="36"/>
  <c r="CP60" i="36"/>
  <c r="CQ60" i="36"/>
  <c r="CR60" i="36"/>
  <c r="CS60" i="36"/>
  <c r="CO61" i="36"/>
  <c r="CP61" i="36"/>
  <c r="CQ61" i="36"/>
  <c r="CR61" i="36"/>
  <c r="CS61" i="36"/>
  <c r="CO62" i="36"/>
  <c r="CP62" i="36"/>
  <c r="CQ62" i="36"/>
  <c r="CR62" i="36"/>
  <c r="CS62" i="36"/>
  <c r="CO63" i="36"/>
  <c r="CP63" i="36"/>
  <c r="CQ63" i="36"/>
  <c r="CR63" i="36"/>
  <c r="CS63" i="36"/>
  <c r="B1" i="42"/>
  <c r="B1" i="47"/>
  <c r="B1" i="46"/>
  <c r="B1" i="45"/>
  <c r="B1" i="44"/>
  <c r="B1" i="43"/>
  <c r="F1" i="47"/>
  <c r="F1" i="46"/>
  <c r="F1" i="45"/>
  <c r="F1" i="44"/>
  <c r="F1" i="43"/>
  <c r="D1" i="42"/>
  <c r="C2" i="42"/>
  <c r="CS91" i="36" l="1"/>
  <c r="CR91" i="36"/>
  <c r="CP91" i="36"/>
  <c r="CP68" i="36" l="1"/>
  <c r="CP67" i="36"/>
  <c r="CP66" i="36"/>
  <c r="CP65" i="36"/>
  <c r="CP64" i="36"/>
  <c r="BG12" i="36"/>
  <c r="BF12" i="36"/>
  <c r="BE12" i="36"/>
  <c r="BD12" i="36"/>
  <c r="BC12" i="36"/>
  <c r="BB12" i="36"/>
  <c r="BG11" i="36"/>
  <c r="BF11" i="36"/>
  <c r="BE11" i="36"/>
  <c r="BD11" i="36"/>
  <c r="BC11" i="36"/>
  <c r="BB11" i="36"/>
  <c r="BG10" i="36"/>
  <c r="BF10" i="36"/>
  <c r="BE10" i="36"/>
  <c r="BD10" i="36"/>
  <c r="BC10" i="36"/>
  <c r="BB10" i="36"/>
  <c r="BL9" i="36"/>
  <c r="BK9" i="36"/>
  <c r="BJ9" i="36"/>
  <c r="BI9" i="36"/>
  <c r="BH9" i="36"/>
  <c r="BG9" i="36"/>
  <c r="BF9" i="36"/>
  <c r="BE9" i="36"/>
  <c r="BD9" i="36"/>
  <c r="BC9" i="36"/>
  <c r="BB9" i="36"/>
  <c r="BG8" i="36"/>
  <c r="BF8" i="36"/>
  <c r="BE8" i="36"/>
  <c r="BD8" i="36"/>
  <c r="BC8" i="36"/>
  <c r="BB8" i="36"/>
  <c r="AK41" i="34"/>
  <c r="AJ41" i="34"/>
  <c r="AK40" i="34"/>
  <c r="AJ40" i="34"/>
  <c r="AK39" i="34"/>
  <c r="AJ39" i="34"/>
  <c r="AK38" i="34"/>
  <c r="AJ38" i="34"/>
  <c r="AK37" i="34"/>
  <c r="AJ37" i="34"/>
  <c r="AK36" i="34"/>
  <c r="AJ36" i="34"/>
  <c r="AK35" i="34"/>
  <c r="AJ35" i="34"/>
  <c r="AJ34" i="34"/>
  <c r="AJ33" i="34"/>
  <c r="AJ32" i="34"/>
  <c r="AJ31" i="34"/>
  <c r="AJ30" i="34"/>
  <c r="AJ29" i="34"/>
  <c r="AJ28" i="34"/>
  <c r="AJ27" i="34"/>
  <c r="AJ26" i="34"/>
  <c r="AJ25" i="34"/>
  <c r="AO42" i="34"/>
  <c r="AM41" i="34"/>
  <c r="AM40" i="34"/>
  <c r="AM39" i="34"/>
  <c r="AM38" i="34"/>
  <c r="AM37" i="34"/>
  <c r="AM36" i="34"/>
  <c r="AM34" i="34"/>
  <c r="AM33" i="34"/>
  <c r="AM32" i="34"/>
  <c r="AM31" i="34"/>
  <c r="AM30" i="34"/>
  <c r="AM29" i="34"/>
  <c r="AM28" i="34"/>
  <c r="AM27" i="34"/>
  <c r="AO26" i="34"/>
  <c r="AM26" i="34"/>
  <c r="H378" i="40"/>
  <c r="G378" i="40"/>
  <c r="H377" i="40"/>
  <c r="G377" i="40"/>
  <c r="H376" i="40"/>
  <c r="G376" i="40"/>
  <c r="H375" i="40"/>
  <c r="G375" i="40"/>
  <c r="H374" i="40"/>
  <c r="G374" i="40"/>
  <c r="H373" i="40"/>
  <c r="G373" i="40"/>
  <c r="C373" i="40"/>
  <c r="D373" i="40"/>
  <c r="E373" i="40"/>
  <c r="C374" i="40"/>
  <c r="D374" i="40"/>
  <c r="E374" i="40"/>
  <c r="C375" i="40"/>
  <c r="D375" i="40"/>
  <c r="E375" i="40"/>
  <c r="C376" i="40"/>
  <c r="D376" i="40"/>
  <c r="E376" i="40"/>
  <c r="C377" i="40"/>
  <c r="D377" i="40"/>
  <c r="E377" i="40"/>
  <c r="C378" i="40"/>
  <c r="D378" i="40"/>
  <c r="E378" i="40"/>
  <c r="C379" i="40"/>
  <c r="D379" i="40"/>
  <c r="E379" i="40"/>
  <c r="C380" i="40"/>
  <c r="D380" i="40"/>
  <c r="E380" i="40"/>
  <c r="C381" i="40"/>
  <c r="D381" i="40"/>
  <c r="E381" i="40"/>
  <c r="C382" i="40"/>
  <c r="D382" i="40"/>
  <c r="E382" i="40"/>
  <c r="C383" i="40"/>
  <c r="D383" i="40"/>
  <c r="E383" i="40"/>
  <c r="H299" i="40"/>
  <c r="G299" i="40"/>
  <c r="H298" i="40"/>
  <c r="G298" i="40"/>
  <c r="H297" i="40"/>
  <c r="G297" i="40"/>
  <c r="H296" i="40"/>
  <c r="G296" i="40"/>
  <c r="H295" i="40"/>
  <c r="G295" i="40"/>
  <c r="H294" i="40"/>
  <c r="G294" i="40"/>
  <c r="C294" i="40"/>
  <c r="D294" i="40"/>
  <c r="E294" i="40"/>
  <c r="C295" i="40"/>
  <c r="D295" i="40"/>
  <c r="E295" i="40"/>
  <c r="C296" i="40"/>
  <c r="D296" i="40"/>
  <c r="E296" i="40"/>
  <c r="C297" i="40"/>
  <c r="D297" i="40"/>
  <c r="E297" i="40"/>
  <c r="C298" i="40"/>
  <c r="D298" i="40"/>
  <c r="E298" i="40"/>
  <c r="C299" i="40"/>
  <c r="D299" i="40"/>
  <c r="E299" i="40"/>
  <c r="C300" i="40"/>
  <c r="D300" i="40"/>
  <c r="E300" i="40"/>
  <c r="C301" i="40"/>
  <c r="D301" i="40"/>
  <c r="E301" i="40"/>
  <c r="C302" i="40"/>
  <c r="D302" i="40"/>
  <c r="E302" i="40"/>
  <c r="C303" i="40"/>
  <c r="D303" i="40"/>
  <c r="E303" i="40"/>
  <c r="C304" i="40"/>
  <c r="D304" i="40"/>
  <c r="E304" i="40"/>
  <c r="H220" i="40"/>
  <c r="G220" i="40"/>
  <c r="H219" i="40"/>
  <c r="G219" i="40"/>
  <c r="H218" i="40"/>
  <c r="G218" i="40"/>
  <c r="H217" i="40"/>
  <c r="G217" i="40"/>
  <c r="H216" i="40"/>
  <c r="G216" i="40"/>
  <c r="H215" i="40"/>
  <c r="G215" i="40"/>
  <c r="C215" i="40"/>
  <c r="D215" i="40"/>
  <c r="E215" i="40"/>
  <c r="C216" i="40"/>
  <c r="D216" i="40"/>
  <c r="E216" i="40"/>
  <c r="C217" i="40"/>
  <c r="D217" i="40"/>
  <c r="E217" i="40"/>
  <c r="C218" i="40"/>
  <c r="D218" i="40"/>
  <c r="E218" i="40"/>
  <c r="C219" i="40"/>
  <c r="D219" i="40"/>
  <c r="E219" i="40"/>
  <c r="C220" i="40"/>
  <c r="D220" i="40"/>
  <c r="E220" i="40"/>
  <c r="C221" i="40"/>
  <c r="D221" i="40"/>
  <c r="E221" i="40"/>
  <c r="C222" i="40"/>
  <c r="D222" i="40"/>
  <c r="E222" i="40"/>
  <c r="C223" i="40"/>
  <c r="D223" i="40"/>
  <c r="E223" i="40"/>
  <c r="C224" i="40"/>
  <c r="D224" i="40"/>
  <c r="E224" i="40"/>
  <c r="C225" i="40"/>
  <c r="D225" i="40"/>
  <c r="E225" i="40"/>
  <c r="C134" i="40"/>
  <c r="D134" i="40"/>
  <c r="E134" i="40"/>
  <c r="G134" i="40"/>
  <c r="H134" i="40"/>
  <c r="H146" i="40"/>
  <c r="G146" i="40"/>
  <c r="H145" i="40"/>
  <c r="G145" i="40"/>
  <c r="H144" i="40"/>
  <c r="G144" i="40"/>
  <c r="H143" i="40"/>
  <c r="G143" i="40"/>
  <c r="H142" i="40"/>
  <c r="G142" i="40"/>
  <c r="H141" i="40"/>
  <c r="G141" i="40"/>
  <c r="H140" i="40"/>
  <c r="G140" i="40"/>
  <c r="H139" i="40"/>
  <c r="G139" i="40"/>
  <c r="H138" i="40"/>
  <c r="G138" i="40"/>
  <c r="H137" i="40"/>
  <c r="G137" i="40"/>
  <c r="H136" i="40"/>
  <c r="G136" i="40"/>
  <c r="C136" i="40"/>
  <c r="D136" i="40"/>
  <c r="E136" i="40"/>
  <c r="C137" i="40"/>
  <c r="D137" i="40"/>
  <c r="E137" i="40"/>
  <c r="C138" i="40"/>
  <c r="D138" i="40"/>
  <c r="E138" i="40"/>
  <c r="C139" i="40"/>
  <c r="D139" i="40"/>
  <c r="E139" i="40"/>
  <c r="C140" i="40"/>
  <c r="D140" i="40"/>
  <c r="E140" i="40"/>
  <c r="C141" i="40"/>
  <c r="D141" i="40"/>
  <c r="E141" i="40"/>
  <c r="C142" i="40"/>
  <c r="D142" i="40"/>
  <c r="E142" i="40"/>
  <c r="C143" i="40"/>
  <c r="D143" i="40"/>
  <c r="E143" i="40"/>
  <c r="C144" i="40"/>
  <c r="D144" i="40"/>
  <c r="E144" i="40"/>
  <c r="C145" i="40"/>
  <c r="D145" i="40"/>
  <c r="E145" i="40"/>
  <c r="C146" i="40"/>
  <c r="D146" i="40"/>
  <c r="E146" i="40"/>
  <c r="E67" i="40"/>
  <c r="D67" i="40"/>
  <c r="C67" i="40"/>
  <c r="E66" i="40"/>
  <c r="D66" i="40"/>
  <c r="C66" i="40"/>
  <c r="E65" i="40"/>
  <c r="D65" i="40"/>
  <c r="C65" i="40"/>
  <c r="E64" i="40"/>
  <c r="D64" i="40"/>
  <c r="C64" i="40"/>
  <c r="E63" i="40"/>
  <c r="D63" i="40"/>
  <c r="C63" i="40"/>
  <c r="H62" i="40"/>
  <c r="G62" i="40"/>
  <c r="E62" i="40"/>
  <c r="D62" i="40"/>
  <c r="C62" i="40"/>
  <c r="H61" i="40"/>
  <c r="G61" i="40"/>
  <c r="E61" i="40"/>
  <c r="D61" i="40"/>
  <c r="C61" i="40"/>
  <c r="H60" i="40"/>
  <c r="G60" i="40"/>
  <c r="E60" i="40"/>
  <c r="D60" i="40"/>
  <c r="C60" i="40"/>
  <c r="H59" i="40"/>
  <c r="G59" i="40"/>
  <c r="E59" i="40"/>
  <c r="D59" i="40"/>
  <c r="C59" i="40"/>
  <c r="H58" i="40"/>
  <c r="G58" i="40"/>
  <c r="E58" i="40"/>
  <c r="D58" i="40"/>
  <c r="C58" i="40"/>
  <c r="H57" i="40"/>
  <c r="G57" i="40"/>
  <c r="E57" i="40"/>
  <c r="D57" i="40"/>
  <c r="C57" i="40"/>
  <c r="CH12" i="36" l="1"/>
  <c r="CG12" i="36"/>
  <c r="CF12" i="36"/>
  <c r="CE12" i="36"/>
  <c r="CD12" i="36"/>
  <c r="CC12" i="36"/>
  <c r="CB12" i="36"/>
  <c r="CA12" i="36"/>
  <c r="BZ12" i="36"/>
  <c r="BY12" i="36"/>
  <c r="BX12" i="36"/>
  <c r="BW12" i="36"/>
  <c r="CS90" i="36"/>
  <c r="CS89" i="36"/>
  <c r="CS88" i="36"/>
  <c r="CS87" i="36"/>
  <c r="CS86" i="36"/>
  <c r="CS85" i="36"/>
  <c r="CS84" i="36"/>
  <c r="CS83" i="36"/>
  <c r="CS82" i="36"/>
  <c r="CS81" i="36"/>
  <c r="CS80" i="36"/>
  <c r="CS79" i="36"/>
  <c r="BA12" i="36"/>
  <c r="CH11" i="36"/>
  <c r="CG11" i="36"/>
  <c r="CF11" i="36"/>
  <c r="CE11" i="36"/>
  <c r="CD11" i="36"/>
  <c r="CC11" i="36"/>
  <c r="CB11" i="36"/>
  <c r="CA11" i="36"/>
  <c r="BZ11" i="36"/>
  <c r="BY11" i="36"/>
  <c r="BX11" i="36"/>
  <c r="BW11" i="36"/>
  <c r="BA11" i="36"/>
  <c r="BV10" i="36"/>
  <c r="BU10" i="36"/>
  <c r="BT10" i="36"/>
  <c r="BS10" i="36"/>
  <c r="BR10" i="36"/>
  <c r="BQ10" i="36"/>
  <c r="BP10" i="36"/>
  <c r="BO10" i="36"/>
  <c r="BN10" i="36"/>
  <c r="BM10" i="36"/>
  <c r="BA10" i="36"/>
  <c r="BA9" i="36"/>
  <c r="BA8" i="36"/>
  <c r="AS12" i="36"/>
  <c r="AR12" i="36"/>
  <c r="AQ12" i="36"/>
  <c r="AP12" i="36"/>
  <c r="AO12" i="36"/>
  <c r="AN12" i="36"/>
  <c r="AM12" i="36"/>
  <c r="AL12" i="36"/>
  <c r="CO57" i="36"/>
  <c r="CO21" i="36"/>
  <c r="CO20" i="36"/>
  <c r="CO19" i="36"/>
  <c r="CO18" i="36"/>
  <c r="CO17" i="36"/>
  <c r="CO16" i="36"/>
  <c r="CO15" i="36"/>
  <c r="CO14" i="36"/>
  <c r="CO13" i="36"/>
  <c r="CO91" i="36" s="1"/>
  <c r="CP57" i="36"/>
  <c r="CP21" i="36"/>
  <c r="CP20" i="36"/>
  <c r="CP19" i="36"/>
  <c r="CP18" i="36"/>
  <c r="CP17" i="36"/>
  <c r="CP16" i="36"/>
  <c r="CP15" i="36"/>
  <c r="CP14" i="36"/>
  <c r="CP13" i="36"/>
  <c r="CQ78" i="36"/>
  <c r="CQ77" i="36"/>
  <c r="CQ76" i="36"/>
  <c r="CQ75" i="36"/>
  <c r="CQ74" i="36"/>
  <c r="CQ73" i="36"/>
  <c r="CQ72" i="36"/>
  <c r="CQ71" i="36"/>
  <c r="CQ70" i="36"/>
  <c r="CQ69" i="36"/>
  <c r="CQ91" i="36" s="1"/>
  <c r="CQ57" i="36"/>
  <c r="CQ21" i="36"/>
  <c r="CQ20" i="36"/>
  <c r="CQ19" i="36"/>
  <c r="CQ18" i="36"/>
  <c r="CQ17" i="36"/>
  <c r="CQ16" i="36"/>
  <c r="CQ15" i="36"/>
  <c r="CQ14" i="36"/>
  <c r="CQ13" i="36"/>
  <c r="CR90" i="36"/>
  <c r="CR89" i="36"/>
  <c r="CR88" i="36"/>
  <c r="CR87" i="36"/>
  <c r="CR86" i="36"/>
  <c r="CR85" i="36"/>
  <c r="CR84" i="36"/>
  <c r="CR83" i="36"/>
  <c r="CR82" i="36"/>
  <c r="CR81" i="36"/>
  <c r="CR80" i="36"/>
  <c r="CR79" i="36"/>
  <c r="CR57" i="36"/>
  <c r="CR21" i="36"/>
  <c r="CR20" i="36"/>
  <c r="CR19" i="36"/>
  <c r="CR18" i="36"/>
  <c r="CR17" i="36"/>
  <c r="CR16" i="36"/>
  <c r="CR15" i="36"/>
  <c r="CR14" i="36"/>
  <c r="CR13" i="36"/>
  <c r="CS57" i="36"/>
  <c r="CS49" i="36"/>
  <c r="CS48" i="36"/>
  <c r="CS47" i="36"/>
  <c r="CS46" i="36"/>
  <c r="CS45" i="36"/>
  <c r="CS44" i="36"/>
  <c r="CS43" i="36"/>
  <c r="CS42" i="36"/>
  <c r="CS21" i="36"/>
  <c r="CS20" i="36"/>
  <c r="CS19" i="36"/>
  <c r="CS18" i="36"/>
  <c r="CS17" i="36"/>
  <c r="CS16" i="36"/>
  <c r="CS15" i="36"/>
  <c r="CS14" i="36"/>
  <c r="CS13" i="36"/>
  <c r="H363" i="40"/>
  <c r="G363" i="40"/>
  <c r="H362" i="40"/>
  <c r="G362" i="40"/>
  <c r="H361" i="40"/>
  <c r="G361" i="40"/>
  <c r="H360" i="40"/>
  <c r="G360" i="40"/>
  <c r="H359" i="40"/>
  <c r="G359" i="40"/>
  <c r="H358" i="40"/>
  <c r="G358" i="40"/>
  <c r="H357" i="40"/>
  <c r="G357" i="40"/>
  <c r="H356" i="40"/>
  <c r="G356" i="40"/>
  <c r="H405" i="40"/>
  <c r="G405" i="40"/>
  <c r="H404" i="40"/>
  <c r="G404" i="40"/>
  <c r="H403" i="40"/>
  <c r="G403" i="40"/>
  <c r="H402" i="40"/>
  <c r="G402" i="40"/>
  <c r="H401" i="40"/>
  <c r="G401" i="40"/>
  <c r="H400" i="40"/>
  <c r="G400" i="40"/>
  <c r="H399" i="40"/>
  <c r="G399" i="40"/>
  <c r="H398" i="40"/>
  <c r="G398" i="40"/>
  <c r="H397" i="40"/>
  <c r="G397" i="40"/>
  <c r="H396" i="40"/>
  <c r="G396" i="40"/>
  <c r="H395" i="40"/>
  <c r="G395" i="40"/>
  <c r="H394" i="40"/>
  <c r="G394" i="40"/>
  <c r="H326" i="40"/>
  <c r="G326" i="40"/>
  <c r="H325" i="40"/>
  <c r="G325" i="40"/>
  <c r="H324" i="40"/>
  <c r="G324" i="40"/>
  <c r="H323" i="40"/>
  <c r="G323" i="40"/>
  <c r="H322" i="40"/>
  <c r="G322" i="40"/>
  <c r="H321" i="40"/>
  <c r="G321" i="40"/>
  <c r="H320" i="40"/>
  <c r="G320" i="40"/>
  <c r="H319" i="40"/>
  <c r="G319" i="40"/>
  <c r="H318" i="40"/>
  <c r="G318" i="40"/>
  <c r="H317" i="40"/>
  <c r="G317" i="40"/>
  <c r="H316" i="40"/>
  <c r="G316" i="40"/>
  <c r="H315" i="40"/>
  <c r="G315" i="40"/>
  <c r="H235" i="40"/>
  <c r="G235" i="40"/>
  <c r="H234" i="40"/>
  <c r="G234" i="40"/>
  <c r="H233" i="40"/>
  <c r="G233" i="40"/>
  <c r="H232" i="40"/>
  <c r="G232" i="40"/>
  <c r="H231" i="40"/>
  <c r="G231" i="40"/>
  <c r="H230" i="40"/>
  <c r="G230" i="40"/>
  <c r="H229" i="40"/>
  <c r="G229" i="40"/>
  <c r="H228" i="40"/>
  <c r="G228" i="40"/>
  <c r="H227" i="40"/>
  <c r="G227" i="40"/>
  <c r="H226" i="40"/>
  <c r="G226" i="40"/>
  <c r="H293" i="40"/>
  <c r="H292" i="40"/>
  <c r="G292" i="40"/>
  <c r="H214" i="40"/>
  <c r="H213" i="40"/>
  <c r="G213" i="40"/>
  <c r="H135" i="40"/>
  <c r="H56" i="40"/>
  <c r="H55" i="40"/>
  <c r="G55" i="40"/>
  <c r="H372" i="40"/>
  <c r="H371" i="40"/>
  <c r="G371" i="40"/>
  <c r="C371" i="40"/>
  <c r="D371" i="40"/>
  <c r="E371" i="40"/>
  <c r="C305" i="40"/>
  <c r="D305" i="40"/>
  <c r="E305" i="40"/>
  <c r="C306" i="40"/>
  <c r="D306" i="40"/>
  <c r="E306" i="40"/>
  <c r="C307" i="40"/>
  <c r="D307" i="40"/>
  <c r="E307" i="40"/>
  <c r="C308" i="40"/>
  <c r="D308" i="40"/>
  <c r="E308" i="40"/>
  <c r="C309" i="40"/>
  <c r="D309" i="40"/>
  <c r="E309" i="40"/>
  <c r="C310" i="40"/>
  <c r="D310" i="40"/>
  <c r="E310" i="40"/>
  <c r="C311" i="40"/>
  <c r="D311" i="40"/>
  <c r="E311" i="40"/>
  <c r="C312" i="40"/>
  <c r="D312" i="40"/>
  <c r="E312" i="40"/>
  <c r="C313" i="40"/>
  <c r="D313" i="40"/>
  <c r="E313" i="40"/>
  <c r="C314" i="40"/>
  <c r="D314" i="40"/>
  <c r="E314" i="40"/>
  <c r="C315" i="40"/>
  <c r="D315" i="40"/>
  <c r="E315" i="40"/>
  <c r="C316" i="40"/>
  <c r="D316" i="40"/>
  <c r="E316" i="40"/>
  <c r="C317" i="40"/>
  <c r="D317" i="40"/>
  <c r="E317" i="40"/>
  <c r="C318" i="40"/>
  <c r="D318" i="40"/>
  <c r="E318" i="40"/>
  <c r="C319" i="40"/>
  <c r="D319" i="40"/>
  <c r="E319" i="40"/>
  <c r="C320" i="40"/>
  <c r="D320" i="40"/>
  <c r="E320" i="40"/>
  <c r="C321" i="40"/>
  <c r="D321" i="40"/>
  <c r="E321" i="40"/>
  <c r="C322" i="40"/>
  <c r="D322" i="40"/>
  <c r="E322" i="40"/>
  <c r="C323" i="40"/>
  <c r="D323" i="40"/>
  <c r="E323" i="40"/>
  <c r="C324" i="40"/>
  <c r="D324" i="40"/>
  <c r="E324" i="40"/>
  <c r="C325" i="40"/>
  <c r="D325" i="40"/>
  <c r="E325" i="40"/>
  <c r="C326" i="40"/>
  <c r="D326" i="40"/>
  <c r="E326" i="40"/>
  <c r="C384" i="40"/>
  <c r="D384" i="40"/>
  <c r="E384" i="40"/>
  <c r="C385" i="40"/>
  <c r="D385" i="40"/>
  <c r="E385" i="40"/>
  <c r="C386" i="40"/>
  <c r="D386" i="40"/>
  <c r="E386" i="40"/>
  <c r="C387" i="40"/>
  <c r="D387" i="40"/>
  <c r="E387" i="40"/>
  <c r="C388" i="40"/>
  <c r="D388" i="40"/>
  <c r="E388" i="40"/>
  <c r="C389" i="40"/>
  <c r="D389" i="40"/>
  <c r="E389" i="40"/>
  <c r="C390" i="40"/>
  <c r="D390" i="40"/>
  <c r="E390" i="40"/>
  <c r="C391" i="40"/>
  <c r="D391" i="40"/>
  <c r="E391" i="40"/>
  <c r="C392" i="40"/>
  <c r="D392" i="40"/>
  <c r="E392" i="40"/>
  <c r="C393" i="40"/>
  <c r="D393" i="40"/>
  <c r="E393" i="40"/>
  <c r="C394" i="40"/>
  <c r="D394" i="40"/>
  <c r="E394" i="40"/>
  <c r="C395" i="40"/>
  <c r="D395" i="40"/>
  <c r="E395" i="40"/>
  <c r="C396" i="40"/>
  <c r="D396" i="40"/>
  <c r="E396" i="40"/>
  <c r="C397" i="40"/>
  <c r="D397" i="40"/>
  <c r="E397" i="40"/>
  <c r="C398" i="40"/>
  <c r="D398" i="40"/>
  <c r="E398" i="40"/>
  <c r="C399" i="40"/>
  <c r="D399" i="40"/>
  <c r="E399" i="40"/>
  <c r="C400" i="40"/>
  <c r="D400" i="40"/>
  <c r="E400" i="40"/>
  <c r="C401" i="40"/>
  <c r="D401" i="40"/>
  <c r="E401" i="40"/>
  <c r="C402" i="40"/>
  <c r="D402" i="40"/>
  <c r="E402" i="40"/>
  <c r="C403" i="40"/>
  <c r="D403" i="40"/>
  <c r="E403" i="40"/>
  <c r="C404" i="40"/>
  <c r="D404" i="40"/>
  <c r="E404" i="40"/>
  <c r="C405" i="40"/>
  <c r="D405" i="40"/>
  <c r="E405" i="40"/>
  <c r="C226" i="40"/>
  <c r="D226" i="40"/>
  <c r="E226" i="40"/>
  <c r="C227" i="40"/>
  <c r="D227" i="40"/>
  <c r="E227" i="40"/>
  <c r="C228" i="40"/>
  <c r="D228" i="40"/>
  <c r="E228" i="40"/>
  <c r="C229" i="40"/>
  <c r="D229" i="40"/>
  <c r="E229" i="40"/>
  <c r="C230" i="40"/>
  <c r="D230" i="40"/>
  <c r="E230" i="40"/>
  <c r="C231" i="40"/>
  <c r="D231" i="40"/>
  <c r="E231" i="40"/>
  <c r="C232" i="40"/>
  <c r="D232" i="40"/>
  <c r="E232" i="40"/>
  <c r="C233" i="40"/>
  <c r="D233" i="40"/>
  <c r="E233" i="40"/>
  <c r="C234" i="40"/>
  <c r="D234" i="40"/>
  <c r="E234" i="40"/>
  <c r="C235" i="40"/>
  <c r="D235" i="40"/>
  <c r="E235" i="40"/>
  <c r="C236" i="40"/>
  <c r="D236" i="40"/>
  <c r="E236" i="40"/>
  <c r="C237" i="40"/>
  <c r="D237" i="40"/>
  <c r="E237" i="40"/>
  <c r="C238" i="40"/>
  <c r="D238" i="40"/>
  <c r="E238" i="40"/>
  <c r="C239" i="40"/>
  <c r="D239" i="40"/>
  <c r="E239" i="40"/>
  <c r="C240" i="40"/>
  <c r="D240" i="40"/>
  <c r="E240" i="40"/>
  <c r="C241" i="40"/>
  <c r="D241" i="40"/>
  <c r="E241" i="40"/>
  <c r="C242" i="40"/>
  <c r="D242" i="40"/>
  <c r="E242" i="40"/>
  <c r="C243" i="40"/>
  <c r="D243" i="40"/>
  <c r="E243" i="40"/>
  <c r="C244" i="40"/>
  <c r="D244" i="40"/>
  <c r="E244" i="40"/>
  <c r="C245" i="40"/>
  <c r="D245" i="40"/>
  <c r="E245" i="40"/>
  <c r="C246" i="40"/>
  <c r="D246" i="40"/>
  <c r="E246" i="40"/>
  <c r="C247" i="40"/>
  <c r="D247" i="40"/>
  <c r="E247" i="40"/>
  <c r="C147" i="40"/>
  <c r="D147" i="40"/>
  <c r="E147" i="40"/>
  <c r="C148" i="40"/>
  <c r="D148" i="40"/>
  <c r="E148" i="40"/>
  <c r="C149" i="40"/>
  <c r="D149" i="40"/>
  <c r="E149" i="40"/>
  <c r="C150" i="40"/>
  <c r="D150" i="40"/>
  <c r="E150" i="40"/>
  <c r="C151" i="40"/>
  <c r="D151" i="40"/>
  <c r="E151" i="40"/>
  <c r="C152" i="40"/>
  <c r="D152" i="40"/>
  <c r="E152" i="40"/>
  <c r="C153" i="40"/>
  <c r="D153" i="40"/>
  <c r="E153" i="40"/>
  <c r="C154" i="40"/>
  <c r="D154" i="40"/>
  <c r="E154" i="40"/>
  <c r="C155" i="40"/>
  <c r="D155" i="40"/>
  <c r="E155" i="40"/>
  <c r="C156" i="40"/>
  <c r="D156" i="40"/>
  <c r="E156" i="40"/>
  <c r="C157" i="40"/>
  <c r="D157" i="40"/>
  <c r="E157" i="40"/>
  <c r="C158" i="40"/>
  <c r="D158" i="40"/>
  <c r="E158" i="40"/>
  <c r="C159" i="40"/>
  <c r="D159" i="40"/>
  <c r="E159" i="40"/>
  <c r="C160" i="40"/>
  <c r="D160" i="40"/>
  <c r="E160" i="40"/>
  <c r="C161" i="40"/>
  <c r="D161" i="40"/>
  <c r="E161" i="40"/>
  <c r="C162" i="40"/>
  <c r="D162" i="40"/>
  <c r="E162" i="40"/>
  <c r="C163" i="40"/>
  <c r="D163" i="40"/>
  <c r="E163" i="40"/>
  <c r="C164" i="40"/>
  <c r="D164" i="40"/>
  <c r="E164" i="40"/>
  <c r="C165" i="40"/>
  <c r="D165" i="40"/>
  <c r="E165" i="40"/>
  <c r="C166" i="40"/>
  <c r="D166" i="40"/>
  <c r="E166" i="40"/>
  <c r="C167" i="40"/>
  <c r="D167" i="40"/>
  <c r="E167" i="40"/>
  <c r="C168" i="40"/>
  <c r="D168" i="40"/>
  <c r="E168" i="40"/>
  <c r="C89" i="40"/>
  <c r="D89" i="40"/>
  <c r="E89" i="40"/>
  <c r="C68" i="40"/>
  <c r="D68" i="40"/>
  <c r="E68" i="40"/>
  <c r="C69" i="40"/>
  <c r="D69" i="40"/>
  <c r="E69" i="40"/>
  <c r="C70" i="40"/>
  <c r="D70" i="40"/>
  <c r="E70" i="40"/>
  <c r="C71" i="40"/>
  <c r="D71" i="40"/>
  <c r="E71" i="40"/>
  <c r="C72" i="40"/>
  <c r="D72" i="40"/>
  <c r="E72" i="40"/>
  <c r="C73" i="40"/>
  <c r="D73" i="40"/>
  <c r="E73" i="40"/>
  <c r="C74" i="40"/>
  <c r="D74" i="40"/>
  <c r="E74" i="40"/>
  <c r="C75" i="40"/>
  <c r="D75" i="40"/>
  <c r="E75" i="40"/>
  <c r="C76" i="40"/>
  <c r="D76" i="40"/>
  <c r="E76" i="40"/>
  <c r="C77" i="40"/>
  <c r="D77" i="40"/>
  <c r="E77" i="40"/>
  <c r="C78" i="40"/>
  <c r="D78" i="40"/>
  <c r="E78" i="40"/>
  <c r="C79" i="40"/>
  <c r="D79" i="40"/>
  <c r="E79" i="40"/>
  <c r="C80" i="40"/>
  <c r="D80" i="40"/>
  <c r="E80" i="40"/>
  <c r="C81" i="40"/>
  <c r="D81" i="40"/>
  <c r="E81" i="40"/>
  <c r="C82" i="40"/>
  <c r="D82" i="40"/>
  <c r="E82" i="40"/>
  <c r="C83" i="40"/>
  <c r="D83" i="40"/>
  <c r="E83" i="40"/>
  <c r="C84" i="40"/>
  <c r="D84" i="40"/>
  <c r="E84" i="40"/>
  <c r="C85" i="40"/>
  <c r="D85" i="40"/>
  <c r="E85" i="40"/>
  <c r="C86" i="40"/>
  <c r="D86" i="40"/>
  <c r="E86" i="40"/>
  <c r="C87" i="40"/>
  <c r="D87" i="40"/>
  <c r="E87" i="40"/>
  <c r="C88" i="40"/>
  <c r="D88" i="40"/>
  <c r="E88" i="40"/>
  <c r="E372" i="40" l="1"/>
  <c r="D372" i="40"/>
  <c r="C372" i="40"/>
  <c r="E370" i="40"/>
  <c r="D370" i="40"/>
  <c r="C370" i="40"/>
  <c r="E369" i="40"/>
  <c r="D369" i="40"/>
  <c r="C369" i="40"/>
  <c r="E368" i="40"/>
  <c r="D368" i="40"/>
  <c r="C368" i="40"/>
  <c r="E367" i="40"/>
  <c r="D367" i="40"/>
  <c r="C367" i="40"/>
  <c r="E366" i="40"/>
  <c r="D366" i="40"/>
  <c r="C366" i="40"/>
  <c r="E365" i="40"/>
  <c r="D365" i="40"/>
  <c r="C365" i="40"/>
  <c r="E364" i="40"/>
  <c r="D364" i="40"/>
  <c r="C364" i="40"/>
  <c r="E363" i="40"/>
  <c r="D363" i="40"/>
  <c r="C363" i="40"/>
  <c r="E362" i="40"/>
  <c r="D362" i="40"/>
  <c r="C362" i="40"/>
  <c r="E361" i="40"/>
  <c r="D361" i="40"/>
  <c r="C361" i="40"/>
  <c r="E360" i="40"/>
  <c r="D360" i="40"/>
  <c r="C360" i="40"/>
  <c r="E359" i="40"/>
  <c r="D359" i="40"/>
  <c r="C359" i="40"/>
  <c r="E358" i="40"/>
  <c r="D358" i="40"/>
  <c r="C358" i="40"/>
  <c r="E357" i="40"/>
  <c r="D357" i="40"/>
  <c r="C357" i="40"/>
  <c r="E356" i="40"/>
  <c r="D356" i="40"/>
  <c r="C356" i="40"/>
  <c r="E355" i="40"/>
  <c r="D355" i="40"/>
  <c r="C355" i="40"/>
  <c r="E354" i="40"/>
  <c r="D354" i="40"/>
  <c r="C354" i="40"/>
  <c r="E353" i="40"/>
  <c r="D353" i="40"/>
  <c r="C353" i="40"/>
  <c r="E352" i="40"/>
  <c r="D352" i="40"/>
  <c r="C352" i="40"/>
  <c r="E351" i="40"/>
  <c r="D351" i="40"/>
  <c r="C351" i="40"/>
  <c r="E350" i="40"/>
  <c r="D350" i="40"/>
  <c r="C350" i="40"/>
  <c r="E349" i="40"/>
  <c r="D349" i="40"/>
  <c r="C349" i="40"/>
  <c r="E348" i="40"/>
  <c r="D348" i="40"/>
  <c r="C348" i="40"/>
  <c r="E347" i="40"/>
  <c r="D347" i="40"/>
  <c r="C347" i="40"/>
  <c r="E346" i="40"/>
  <c r="D346" i="40"/>
  <c r="C346" i="40"/>
  <c r="E345" i="40"/>
  <c r="D345" i="40"/>
  <c r="C345" i="40"/>
  <c r="E344" i="40"/>
  <c r="D344" i="40"/>
  <c r="C344" i="40"/>
  <c r="E343" i="40"/>
  <c r="D343" i="40"/>
  <c r="C343" i="40"/>
  <c r="E342" i="40"/>
  <c r="D342" i="40"/>
  <c r="C342" i="40"/>
  <c r="E341" i="40"/>
  <c r="D341" i="40"/>
  <c r="C341" i="40"/>
  <c r="E340" i="40"/>
  <c r="D340" i="40"/>
  <c r="C340" i="40"/>
  <c r="E339" i="40"/>
  <c r="D339" i="40"/>
  <c r="C339" i="40"/>
  <c r="E338" i="40"/>
  <c r="D338" i="40"/>
  <c r="C338" i="40"/>
  <c r="E337" i="40"/>
  <c r="D337" i="40"/>
  <c r="C337" i="40"/>
  <c r="E336" i="40"/>
  <c r="D336" i="40"/>
  <c r="C336" i="40"/>
  <c r="H335" i="40"/>
  <c r="G335" i="40"/>
  <c r="E335" i="40"/>
  <c r="D335" i="40"/>
  <c r="C335" i="40"/>
  <c r="H334" i="40"/>
  <c r="G334" i="40"/>
  <c r="E334" i="40"/>
  <c r="D334" i="40"/>
  <c r="C334" i="40"/>
  <c r="H333" i="40"/>
  <c r="G333" i="40"/>
  <c r="E333" i="40"/>
  <c r="D333" i="40"/>
  <c r="C333" i="40"/>
  <c r="H332" i="40"/>
  <c r="G332" i="40"/>
  <c r="E332" i="40"/>
  <c r="D332" i="40"/>
  <c r="C332" i="40"/>
  <c r="H331" i="40"/>
  <c r="G331" i="40"/>
  <c r="E331" i="40"/>
  <c r="D331" i="40"/>
  <c r="C331" i="40"/>
  <c r="H330" i="40"/>
  <c r="G330" i="40"/>
  <c r="E330" i="40"/>
  <c r="D330" i="40"/>
  <c r="C330" i="40"/>
  <c r="H329" i="40"/>
  <c r="G329" i="40"/>
  <c r="E329" i="40"/>
  <c r="D329" i="40"/>
  <c r="C329" i="40"/>
  <c r="H328" i="40"/>
  <c r="G328" i="40"/>
  <c r="E328" i="40"/>
  <c r="D328" i="40"/>
  <c r="C328" i="40"/>
  <c r="H327" i="40"/>
  <c r="G327" i="40"/>
  <c r="E327" i="40"/>
  <c r="D327" i="40"/>
  <c r="C327" i="40"/>
  <c r="E293" i="40"/>
  <c r="D293" i="40"/>
  <c r="C293" i="40"/>
  <c r="E292" i="40"/>
  <c r="D292" i="40"/>
  <c r="C292" i="40"/>
  <c r="E291" i="40"/>
  <c r="D291" i="40"/>
  <c r="C291" i="40"/>
  <c r="E290" i="40"/>
  <c r="D290" i="40"/>
  <c r="C290" i="40"/>
  <c r="E289" i="40"/>
  <c r="D289" i="40"/>
  <c r="C289" i="40"/>
  <c r="E288" i="40"/>
  <c r="D288" i="40"/>
  <c r="C288" i="40"/>
  <c r="E287" i="40"/>
  <c r="D287" i="40"/>
  <c r="C287" i="40"/>
  <c r="E286" i="40"/>
  <c r="D286" i="40"/>
  <c r="C286" i="40"/>
  <c r="E285" i="40"/>
  <c r="D285" i="40"/>
  <c r="C285" i="40"/>
  <c r="E284" i="40"/>
  <c r="D284" i="40"/>
  <c r="C284" i="40"/>
  <c r="E283" i="40"/>
  <c r="D283" i="40"/>
  <c r="C283" i="40"/>
  <c r="E282" i="40"/>
  <c r="D282" i="40"/>
  <c r="C282" i="40"/>
  <c r="E281" i="40"/>
  <c r="D281" i="40"/>
  <c r="C281" i="40"/>
  <c r="E280" i="40"/>
  <c r="D280" i="40"/>
  <c r="C280" i="40"/>
  <c r="E279" i="40"/>
  <c r="D279" i="40"/>
  <c r="C279" i="40"/>
  <c r="E278" i="40"/>
  <c r="D278" i="40"/>
  <c r="C278" i="40"/>
  <c r="E277" i="40"/>
  <c r="D277" i="40"/>
  <c r="C277" i="40"/>
  <c r="E276" i="40"/>
  <c r="D276" i="40"/>
  <c r="C276" i="40"/>
  <c r="E275" i="40"/>
  <c r="D275" i="40"/>
  <c r="C275" i="40"/>
  <c r="E274" i="40"/>
  <c r="D274" i="40"/>
  <c r="C274" i="40"/>
  <c r="E273" i="40"/>
  <c r="D273" i="40"/>
  <c r="C273" i="40"/>
  <c r="E272" i="40"/>
  <c r="D272" i="40"/>
  <c r="C272" i="40"/>
  <c r="E271" i="40"/>
  <c r="D271" i="40"/>
  <c r="C271" i="40"/>
  <c r="E270" i="40"/>
  <c r="D270" i="40"/>
  <c r="C270" i="40"/>
  <c r="E269" i="40"/>
  <c r="D269" i="40"/>
  <c r="C269" i="40"/>
  <c r="E268" i="40"/>
  <c r="D268" i="40"/>
  <c r="C268" i="40"/>
  <c r="E267" i="40"/>
  <c r="D267" i="40"/>
  <c r="C267" i="40"/>
  <c r="E266" i="40"/>
  <c r="D266" i="40"/>
  <c r="C266" i="40"/>
  <c r="E265" i="40"/>
  <c r="D265" i="40"/>
  <c r="C265" i="40"/>
  <c r="E264" i="40"/>
  <c r="D264" i="40"/>
  <c r="C264" i="40"/>
  <c r="E263" i="40"/>
  <c r="D263" i="40"/>
  <c r="C263" i="40"/>
  <c r="E262" i="40"/>
  <c r="D262" i="40"/>
  <c r="C262" i="40"/>
  <c r="E261" i="40"/>
  <c r="D261" i="40"/>
  <c r="C261" i="40"/>
  <c r="E260" i="40"/>
  <c r="D260" i="40"/>
  <c r="C260" i="40"/>
  <c r="E259" i="40"/>
  <c r="D259" i="40"/>
  <c r="C259" i="40"/>
  <c r="E258" i="40"/>
  <c r="D258" i="40"/>
  <c r="C258" i="40"/>
  <c r="E257" i="40"/>
  <c r="D257" i="40"/>
  <c r="C257" i="40"/>
  <c r="H256" i="40"/>
  <c r="G256" i="40"/>
  <c r="E256" i="40"/>
  <c r="D256" i="40"/>
  <c r="C256" i="40"/>
  <c r="H255" i="40"/>
  <c r="G255" i="40"/>
  <c r="E255" i="40"/>
  <c r="D255" i="40"/>
  <c r="C255" i="40"/>
  <c r="H254" i="40"/>
  <c r="G254" i="40"/>
  <c r="E254" i="40"/>
  <c r="D254" i="40"/>
  <c r="C254" i="40"/>
  <c r="H253" i="40"/>
  <c r="G253" i="40"/>
  <c r="E253" i="40"/>
  <c r="D253" i="40"/>
  <c r="C253" i="40"/>
  <c r="H252" i="40"/>
  <c r="G252" i="40"/>
  <c r="E252" i="40"/>
  <c r="D252" i="40"/>
  <c r="C252" i="40"/>
  <c r="H251" i="40"/>
  <c r="G251" i="40"/>
  <c r="E251" i="40"/>
  <c r="D251" i="40"/>
  <c r="C251" i="40"/>
  <c r="H250" i="40"/>
  <c r="G250" i="40"/>
  <c r="E250" i="40"/>
  <c r="D250" i="40"/>
  <c r="C250" i="40"/>
  <c r="H249" i="40"/>
  <c r="G249" i="40"/>
  <c r="E249" i="40"/>
  <c r="D249" i="40"/>
  <c r="C249" i="40"/>
  <c r="H248" i="40"/>
  <c r="G248" i="40"/>
  <c r="E248" i="40"/>
  <c r="D248" i="40"/>
  <c r="C248" i="40"/>
  <c r="E214" i="40"/>
  <c r="D214" i="40"/>
  <c r="C214" i="40"/>
  <c r="E213" i="40"/>
  <c r="D213" i="40"/>
  <c r="C213" i="40"/>
  <c r="E212" i="40"/>
  <c r="D212" i="40"/>
  <c r="C212" i="40"/>
  <c r="E211" i="40"/>
  <c r="D211" i="40"/>
  <c r="C211" i="40"/>
  <c r="E210" i="40"/>
  <c r="D210" i="40"/>
  <c r="C210" i="40"/>
  <c r="E209" i="40"/>
  <c r="D209" i="40"/>
  <c r="C209" i="40"/>
  <c r="E208" i="40"/>
  <c r="D208" i="40"/>
  <c r="C208" i="40"/>
  <c r="E207" i="40"/>
  <c r="D207" i="40"/>
  <c r="C207" i="40"/>
  <c r="E206" i="40"/>
  <c r="D206" i="40"/>
  <c r="C206" i="40"/>
  <c r="E205" i="40"/>
  <c r="D205" i="40"/>
  <c r="C205" i="40"/>
  <c r="E204" i="40"/>
  <c r="D204" i="40"/>
  <c r="C204" i="40"/>
  <c r="E203" i="40"/>
  <c r="D203" i="40"/>
  <c r="C203" i="40"/>
  <c r="E202" i="40"/>
  <c r="D202" i="40"/>
  <c r="C202" i="40"/>
  <c r="E201" i="40"/>
  <c r="D201" i="40"/>
  <c r="C201" i="40"/>
  <c r="E200" i="40"/>
  <c r="D200" i="40"/>
  <c r="C200" i="40"/>
  <c r="E199" i="40"/>
  <c r="D199" i="40"/>
  <c r="C199" i="40"/>
  <c r="E198" i="40"/>
  <c r="D198" i="40"/>
  <c r="C198" i="40"/>
  <c r="E197" i="40"/>
  <c r="D197" i="40"/>
  <c r="C197" i="40"/>
  <c r="E196" i="40"/>
  <c r="D196" i="40"/>
  <c r="C196" i="40"/>
  <c r="E195" i="40"/>
  <c r="D195" i="40"/>
  <c r="C195" i="40"/>
  <c r="E194" i="40"/>
  <c r="D194" i="40"/>
  <c r="C194" i="40"/>
  <c r="E193" i="40"/>
  <c r="D193" i="40"/>
  <c r="C193" i="40"/>
  <c r="E192" i="40"/>
  <c r="D192" i="40"/>
  <c r="C192" i="40"/>
  <c r="E191" i="40"/>
  <c r="D191" i="40"/>
  <c r="C191" i="40"/>
  <c r="E190" i="40"/>
  <c r="D190" i="40"/>
  <c r="C190" i="40"/>
  <c r="E189" i="40"/>
  <c r="D189" i="40"/>
  <c r="C189" i="40"/>
  <c r="E188" i="40"/>
  <c r="D188" i="40"/>
  <c r="C188" i="40"/>
  <c r="E187" i="40"/>
  <c r="D187" i="40"/>
  <c r="C187" i="40"/>
  <c r="E186" i="40"/>
  <c r="D186" i="40"/>
  <c r="C186" i="40"/>
  <c r="E185" i="40"/>
  <c r="D185" i="40"/>
  <c r="C185" i="40"/>
  <c r="E184" i="40"/>
  <c r="D184" i="40"/>
  <c r="C184" i="40"/>
  <c r="E183" i="40"/>
  <c r="D183" i="40"/>
  <c r="C183" i="40"/>
  <c r="E182" i="40"/>
  <c r="D182" i="40"/>
  <c r="C182" i="40"/>
  <c r="E181" i="40"/>
  <c r="D181" i="40"/>
  <c r="C181" i="40"/>
  <c r="E180" i="40"/>
  <c r="D180" i="40"/>
  <c r="C180" i="40"/>
  <c r="E179" i="40"/>
  <c r="D179" i="40"/>
  <c r="C179" i="40"/>
  <c r="E178" i="40"/>
  <c r="D178" i="40"/>
  <c r="C178" i="40"/>
  <c r="H177" i="40"/>
  <c r="G177" i="40"/>
  <c r="E177" i="40"/>
  <c r="D177" i="40"/>
  <c r="C177" i="40"/>
  <c r="H176" i="40"/>
  <c r="G176" i="40"/>
  <c r="E176" i="40"/>
  <c r="D176" i="40"/>
  <c r="C176" i="40"/>
  <c r="H175" i="40"/>
  <c r="G175" i="40"/>
  <c r="E175" i="40"/>
  <c r="D175" i="40"/>
  <c r="C175" i="40"/>
  <c r="H174" i="40"/>
  <c r="G174" i="40"/>
  <c r="E174" i="40"/>
  <c r="D174" i="40"/>
  <c r="C174" i="40"/>
  <c r="H173" i="40"/>
  <c r="G173" i="40"/>
  <c r="E173" i="40"/>
  <c r="D173" i="40"/>
  <c r="C173" i="40"/>
  <c r="H172" i="40"/>
  <c r="G172" i="40"/>
  <c r="E172" i="40"/>
  <c r="D172" i="40"/>
  <c r="C172" i="40"/>
  <c r="H171" i="40"/>
  <c r="G171" i="40"/>
  <c r="E171" i="40"/>
  <c r="D171" i="40"/>
  <c r="C171" i="40"/>
  <c r="H170" i="40"/>
  <c r="G170" i="40"/>
  <c r="E170" i="40"/>
  <c r="D170" i="40"/>
  <c r="C170" i="40"/>
  <c r="H169" i="40"/>
  <c r="G169" i="40"/>
  <c r="E169" i="40"/>
  <c r="D169" i="40"/>
  <c r="C169" i="40"/>
  <c r="E135" i="40"/>
  <c r="D135" i="40"/>
  <c r="C135" i="40"/>
  <c r="E133" i="40"/>
  <c r="D133" i="40"/>
  <c r="C133" i="40"/>
  <c r="E132" i="40"/>
  <c r="D132" i="40"/>
  <c r="C132" i="40"/>
  <c r="E131" i="40"/>
  <c r="D131" i="40"/>
  <c r="C131" i="40"/>
  <c r="E130" i="40"/>
  <c r="D130" i="40"/>
  <c r="C130" i="40"/>
  <c r="E129" i="40"/>
  <c r="D129" i="40"/>
  <c r="C129" i="40"/>
  <c r="E128" i="40"/>
  <c r="D128" i="40"/>
  <c r="C128" i="40"/>
  <c r="E127" i="40"/>
  <c r="D127" i="40"/>
  <c r="C127" i="40"/>
  <c r="E126" i="40"/>
  <c r="D126" i="40"/>
  <c r="C126" i="40"/>
  <c r="E125" i="40"/>
  <c r="D125" i="40"/>
  <c r="C125" i="40"/>
  <c r="E124" i="40"/>
  <c r="D124" i="40"/>
  <c r="C124" i="40"/>
  <c r="E123" i="40"/>
  <c r="D123" i="40"/>
  <c r="C123" i="40"/>
  <c r="E122" i="40"/>
  <c r="D122" i="40"/>
  <c r="C122" i="40"/>
  <c r="E121" i="40"/>
  <c r="D121" i="40"/>
  <c r="C121" i="40"/>
  <c r="E120" i="40"/>
  <c r="D120" i="40"/>
  <c r="C120" i="40"/>
  <c r="E119" i="40"/>
  <c r="D119" i="40"/>
  <c r="C119" i="40"/>
  <c r="E118" i="40"/>
  <c r="D118" i="40"/>
  <c r="C118" i="40"/>
  <c r="E117" i="40"/>
  <c r="D117" i="40"/>
  <c r="C117" i="40"/>
  <c r="E116" i="40"/>
  <c r="D116" i="40"/>
  <c r="C116" i="40"/>
  <c r="E115" i="40"/>
  <c r="D115" i="40"/>
  <c r="C115" i="40"/>
  <c r="E114" i="40"/>
  <c r="D114" i="40"/>
  <c r="C114" i="40"/>
  <c r="E113" i="40"/>
  <c r="D113" i="40"/>
  <c r="C113" i="40"/>
  <c r="E112" i="40"/>
  <c r="D112" i="40"/>
  <c r="C112" i="40"/>
  <c r="E111" i="40"/>
  <c r="D111" i="40"/>
  <c r="C111" i="40"/>
  <c r="E110" i="40"/>
  <c r="D110" i="40"/>
  <c r="C110" i="40"/>
  <c r="E109" i="40"/>
  <c r="D109" i="40"/>
  <c r="C109" i="40"/>
  <c r="E108" i="40"/>
  <c r="D108" i="40"/>
  <c r="C108" i="40"/>
  <c r="E107" i="40"/>
  <c r="D107" i="40"/>
  <c r="C107" i="40"/>
  <c r="E106" i="40"/>
  <c r="D106" i="40"/>
  <c r="C106" i="40"/>
  <c r="E105" i="40"/>
  <c r="D105" i="40"/>
  <c r="C105" i="40"/>
  <c r="E104" i="40"/>
  <c r="D104" i="40"/>
  <c r="C104" i="40"/>
  <c r="E103" i="40"/>
  <c r="D103" i="40"/>
  <c r="C103" i="40"/>
  <c r="E102" i="40"/>
  <c r="D102" i="40"/>
  <c r="C102" i="40"/>
  <c r="E101" i="40"/>
  <c r="D101" i="40"/>
  <c r="C101" i="40"/>
  <c r="E100" i="40"/>
  <c r="D100" i="40"/>
  <c r="C100" i="40"/>
  <c r="E99" i="40"/>
  <c r="D99" i="40"/>
  <c r="C99" i="40"/>
  <c r="H98" i="40"/>
  <c r="G98" i="40"/>
  <c r="E98" i="40"/>
  <c r="D98" i="40"/>
  <c r="C98" i="40"/>
  <c r="H97" i="40"/>
  <c r="G97" i="40"/>
  <c r="E97" i="40"/>
  <c r="D97" i="40"/>
  <c r="C97" i="40"/>
  <c r="H96" i="40"/>
  <c r="G96" i="40"/>
  <c r="E96" i="40"/>
  <c r="D96" i="40"/>
  <c r="C96" i="40"/>
  <c r="H95" i="40"/>
  <c r="G95" i="40"/>
  <c r="E95" i="40"/>
  <c r="D95" i="40"/>
  <c r="C95" i="40"/>
  <c r="H94" i="40"/>
  <c r="G94" i="40"/>
  <c r="E94" i="40"/>
  <c r="D94" i="40"/>
  <c r="C94" i="40"/>
  <c r="H93" i="40"/>
  <c r="G93" i="40"/>
  <c r="E93" i="40"/>
  <c r="D93" i="40"/>
  <c r="C93" i="40"/>
  <c r="H92" i="40"/>
  <c r="G92" i="40"/>
  <c r="E92" i="40"/>
  <c r="D92" i="40"/>
  <c r="C92" i="40"/>
  <c r="H91" i="40"/>
  <c r="G91" i="40"/>
  <c r="E91" i="40"/>
  <c r="D91" i="40"/>
  <c r="C91" i="40"/>
  <c r="H90" i="40"/>
  <c r="G90" i="40"/>
  <c r="E90" i="40"/>
  <c r="D90" i="40"/>
  <c r="C90" i="40"/>
  <c r="E56" i="40"/>
  <c r="D56" i="40"/>
  <c r="C56" i="40"/>
  <c r="E55" i="40"/>
  <c r="D55" i="40"/>
  <c r="C55" i="40"/>
  <c r="E54" i="40"/>
  <c r="D54" i="40"/>
  <c r="C54" i="40"/>
  <c r="E53" i="40"/>
  <c r="D53" i="40"/>
  <c r="C53" i="40"/>
  <c r="E52" i="40"/>
  <c r="D52" i="40"/>
  <c r="C52" i="40"/>
  <c r="E51" i="40"/>
  <c r="D51" i="40"/>
  <c r="C51" i="40"/>
  <c r="E50" i="40"/>
  <c r="D50" i="40"/>
  <c r="C50" i="40"/>
  <c r="E49" i="40"/>
  <c r="D49" i="40"/>
  <c r="C49" i="40"/>
  <c r="E48" i="40"/>
  <c r="D48" i="40"/>
  <c r="C48" i="40"/>
  <c r="E47" i="40"/>
  <c r="D47" i="40"/>
  <c r="C47" i="40"/>
  <c r="E46" i="40"/>
  <c r="D46" i="40"/>
  <c r="C46" i="40"/>
  <c r="E45" i="40"/>
  <c r="D45" i="40"/>
  <c r="C45" i="40"/>
  <c r="E44" i="40"/>
  <c r="D44" i="40"/>
  <c r="C44" i="40"/>
  <c r="E43" i="40"/>
  <c r="D43" i="40"/>
  <c r="C43" i="40"/>
  <c r="E42" i="40"/>
  <c r="D42" i="40"/>
  <c r="C42" i="40"/>
  <c r="E41" i="40"/>
  <c r="D41" i="40"/>
  <c r="C41" i="40"/>
  <c r="E40" i="40"/>
  <c r="D40" i="40"/>
  <c r="C40" i="40"/>
  <c r="E39" i="40"/>
  <c r="D39" i="40"/>
  <c r="C39" i="40"/>
  <c r="E38" i="40"/>
  <c r="D38" i="40"/>
  <c r="C38" i="40"/>
  <c r="E37" i="40"/>
  <c r="D37" i="40"/>
  <c r="C37" i="40"/>
  <c r="E36" i="40"/>
  <c r="D36" i="40"/>
  <c r="C36" i="40"/>
  <c r="E35" i="40"/>
  <c r="D35" i="40"/>
  <c r="C35" i="40"/>
  <c r="E34" i="40"/>
  <c r="D34" i="40"/>
  <c r="C34" i="40"/>
  <c r="E33" i="40"/>
  <c r="D33" i="40"/>
  <c r="C33" i="40"/>
  <c r="E32" i="40"/>
  <c r="D32" i="40"/>
  <c r="C32" i="40"/>
  <c r="E31" i="40"/>
  <c r="D31" i="40"/>
  <c r="C31" i="40"/>
  <c r="E30" i="40"/>
  <c r="D30" i="40"/>
  <c r="C30" i="40"/>
  <c r="E29" i="40"/>
  <c r="D29" i="40"/>
  <c r="C29" i="40"/>
  <c r="E28" i="40"/>
  <c r="D28" i="40"/>
  <c r="C28" i="40"/>
  <c r="E27" i="40"/>
  <c r="D27" i="40"/>
  <c r="C27" i="40"/>
  <c r="E26" i="40"/>
  <c r="D26" i="40"/>
  <c r="C26" i="40"/>
  <c r="E25" i="40"/>
  <c r="D25" i="40"/>
  <c r="C25" i="40"/>
  <c r="E24" i="40"/>
  <c r="D24" i="40"/>
  <c r="C24" i="40"/>
  <c r="E23" i="40"/>
  <c r="D23" i="40"/>
  <c r="C23" i="40"/>
  <c r="E22" i="40"/>
  <c r="D22" i="40"/>
  <c r="C22" i="40"/>
  <c r="E21" i="40"/>
  <c r="D21" i="40"/>
  <c r="C21" i="40"/>
  <c r="E20" i="40"/>
  <c r="D20" i="40"/>
  <c r="C20" i="40"/>
  <c r="H19" i="40"/>
  <c r="G19" i="40"/>
  <c r="E19" i="40"/>
  <c r="D19" i="40"/>
  <c r="C19" i="40"/>
  <c r="H18" i="40"/>
  <c r="G18" i="40"/>
  <c r="E18" i="40"/>
  <c r="D18" i="40"/>
  <c r="C18" i="40"/>
  <c r="H17" i="40"/>
  <c r="G17" i="40"/>
  <c r="E17" i="40"/>
  <c r="D17" i="40"/>
  <c r="C17" i="40"/>
  <c r="H16" i="40"/>
  <c r="G16" i="40"/>
  <c r="E16" i="40"/>
  <c r="D16" i="40"/>
  <c r="C16" i="40"/>
  <c r="H15" i="40"/>
  <c r="G15" i="40"/>
  <c r="E15" i="40"/>
  <c r="D15" i="40"/>
  <c r="C15" i="40"/>
  <c r="H14" i="40"/>
  <c r="G14" i="40"/>
  <c r="E14" i="40"/>
  <c r="D14" i="40"/>
  <c r="C14" i="40"/>
  <c r="H13" i="40"/>
  <c r="G13" i="40"/>
  <c r="E13" i="40"/>
  <c r="D13" i="40"/>
  <c r="C13" i="40"/>
  <c r="H12" i="40"/>
  <c r="G12" i="40"/>
  <c r="E12" i="40"/>
  <c r="D12" i="40"/>
  <c r="C12" i="40"/>
  <c r="H11" i="40"/>
  <c r="G11" i="40"/>
  <c r="E11" i="40"/>
  <c r="D11" i="40"/>
  <c r="C11" i="40"/>
  <c r="CS12" i="36"/>
  <c r="CS11" i="36"/>
  <c r="CS10" i="36"/>
  <c r="CS9" i="36"/>
  <c r="CS8" i="36"/>
  <c r="CS7" i="36"/>
  <c r="Q12" i="36"/>
  <c r="P12" i="36"/>
  <c r="O12" i="36"/>
  <c r="N12" i="36"/>
  <c r="M12" i="36"/>
  <c r="L12" i="36"/>
  <c r="K12" i="36"/>
  <c r="J12" i="36"/>
  <c r="I12" i="36"/>
  <c r="H12" i="36"/>
  <c r="G12" i="36"/>
  <c r="F12" i="36"/>
  <c r="E12" i="36"/>
  <c r="D12" i="36"/>
  <c r="C12" i="36"/>
  <c r="CR12" i="36"/>
  <c r="CR11" i="36"/>
  <c r="CR10" i="36"/>
  <c r="CR9" i="36"/>
  <c r="CR8" i="36"/>
  <c r="CR7" i="36"/>
  <c r="Q11" i="36"/>
  <c r="P11" i="36"/>
  <c r="O11" i="36"/>
  <c r="N11" i="36"/>
  <c r="M11" i="36"/>
  <c r="L11" i="36"/>
  <c r="K11" i="36"/>
  <c r="J11" i="36"/>
  <c r="I11" i="36"/>
  <c r="H11" i="36"/>
  <c r="G11" i="36"/>
  <c r="F11" i="36"/>
  <c r="E11" i="36"/>
  <c r="D11" i="36"/>
  <c r="C11" i="36"/>
  <c r="CQ12" i="36"/>
  <c r="CQ11" i="36"/>
  <c r="CQ10" i="36"/>
  <c r="CQ9" i="36"/>
  <c r="CQ8" i="36"/>
  <c r="CQ7" i="36"/>
  <c r="Q10" i="36"/>
  <c r="P10" i="36"/>
  <c r="O10" i="36"/>
  <c r="N10" i="36"/>
  <c r="M10" i="36"/>
  <c r="L10" i="36"/>
  <c r="K10" i="36"/>
  <c r="J10" i="36"/>
  <c r="I10" i="36"/>
  <c r="H10" i="36"/>
  <c r="G10" i="36"/>
  <c r="F10" i="36"/>
  <c r="E10" i="36"/>
  <c r="D10" i="36"/>
  <c r="C10" i="36"/>
  <c r="CP12" i="36"/>
  <c r="CP11" i="36"/>
  <c r="CP10" i="36"/>
  <c r="CP9" i="36"/>
  <c r="CP8" i="36"/>
  <c r="CP7" i="36"/>
  <c r="Q9" i="36"/>
  <c r="P9" i="36"/>
  <c r="O9" i="36"/>
  <c r="N9" i="36"/>
  <c r="M9" i="36"/>
  <c r="L9" i="36"/>
  <c r="K9" i="36"/>
  <c r="J9" i="36"/>
  <c r="I9" i="36"/>
  <c r="H9" i="36"/>
  <c r="G9" i="36"/>
  <c r="F9" i="36"/>
  <c r="E9" i="36"/>
  <c r="D9" i="36"/>
  <c r="C9" i="36"/>
  <c r="CO12" i="36"/>
  <c r="CO11" i="36"/>
  <c r="CO10" i="36"/>
  <c r="CO9" i="36"/>
  <c r="CO8" i="36"/>
  <c r="CO7" i="36"/>
  <c r="Q8" i="36"/>
  <c r="P8" i="36"/>
  <c r="O8" i="36"/>
  <c r="N8" i="36"/>
  <c r="M8" i="36"/>
  <c r="L8" i="36"/>
  <c r="K8" i="36"/>
  <c r="J8" i="36"/>
  <c r="I8" i="36"/>
  <c r="H8" i="36"/>
  <c r="G8" i="36"/>
  <c r="F8" i="36"/>
  <c r="E8" i="36"/>
  <c r="D8" i="36"/>
  <c r="C8" i="36"/>
  <c r="AP3" i="34"/>
  <c r="AQ3" i="34"/>
  <c r="AR3" i="34"/>
  <c r="AP4" i="34"/>
  <c r="AQ4" i="34"/>
  <c r="AR4" i="34"/>
  <c r="AP5" i="34"/>
  <c r="AQ5" i="34"/>
  <c r="AR5" i="34"/>
  <c r="AP6" i="34"/>
  <c r="AQ6" i="34"/>
  <c r="AR6" i="34"/>
  <c r="AP7" i="34"/>
  <c r="AQ7" i="34"/>
  <c r="AR7" i="34"/>
  <c r="AP8" i="34"/>
  <c r="AQ8" i="34"/>
  <c r="AR8" i="34"/>
  <c r="AP9" i="34"/>
  <c r="AQ9" i="34"/>
  <c r="AR9" i="34"/>
  <c r="AP10" i="34"/>
  <c r="AQ10" i="34"/>
  <c r="AR10" i="34"/>
  <c r="AP11" i="34"/>
  <c r="AQ11" i="34"/>
  <c r="AR11" i="34"/>
  <c r="AP12" i="34"/>
  <c r="AQ12" i="34"/>
  <c r="AR12" i="34"/>
  <c r="AP13" i="34"/>
  <c r="AQ13" i="34"/>
  <c r="AR13" i="34"/>
  <c r="AP14" i="34"/>
  <c r="AQ14" i="34"/>
  <c r="AR14" i="34"/>
  <c r="AP15" i="34"/>
  <c r="AQ15" i="34"/>
  <c r="AR15" i="34"/>
  <c r="AP16" i="34"/>
  <c r="AQ16" i="34"/>
  <c r="AR16" i="34"/>
  <c r="AP17" i="34"/>
  <c r="AQ17" i="34"/>
  <c r="AR17" i="34"/>
  <c r="AP18" i="34"/>
  <c r="AQ18" i="34"/>
  <c r="AR18" i="34"/>
  <c r="AP19" i="34"/>
  <c r="AQ19" i="34"/>
  <c r="AR19" i="34"/>
  <c r="AP20" i="34"/>
  <c r="AQ20" i="34"/>
  <c r="AR20" i="34"/>
  <c r="AP21" i="34"/>
  <c r="AQ21" i="34"/>
  <c r="AR21" i="34"/>
  <c r="AP22" i="34"/>
  <c r="AQ22" i="34"/>
  <c r="AR22" i="34"/>
  <c r="AP23" i="34"/>
  <c r="AQ23" i="34"/>
  <c r="AR23" i="34"/>
  <c r="AR2" i="34"/>
  <c r="AQ2" i="34"/>
  <c r="AP2" i="34"/>
  <c r="AP86" i="34"/>
  <c r="AQ86" i="34"/>
  <c r="AR86" i="34"/>
  <c r="AP87" i="34"/>
  <c r="AQ87" i="34"/>
  <c r="AR87" i="34"/>
  <c r="AP88" i="34"/>
  <c r="AQ88" i="34"/>
  <c r="AR88" i="34"/>
  <c r="AP89" i="34"/>
  <c r="AQ89" i="34"/>
  <c r="AR89" i="34"/>
  <c r="AP90" i="34"/>
  <c r="AQ90" i="34"/>
  <c r="AR90" i="34"/>
  <c r="AP91" i="34"/>
  <c r="AQ91" i="34"/>
  <c r="AR91" i="34"/>
  <c r="AP92" i="34"/>
  <c r="AQ92" i="34"/>
  <c r="AR92" i="34"/>
  <c r="AP93" i="34"/>
  <c r="AQ93" i="34"/>
  <c r="AR93" i="34"/>
  <c r="AP94" i="34"/>
  <c r="AQ94" i="34"/>
  <c r="AR94" i="34"/>
  <c r="AP95" i="34"/>
  <c r="AQ95" i="34"/>
  <c r="AR95" i="34"/>
  <c r="AP96" i="34"/>
  <c r="AQ96" i="34"/>
  <c r="AR96" i="34"/>
  <c r="AP97" i="34"/>
  <c r="AQ97" i="34"/>
  <c r="AR97" i="34"/>
  <c r="AP98" i="34"/>
  <c r="AQ98" i="34"/>
  <c r="AR98" i="34"/>
  <c r="AP99" i="34"/>
  <c r="AQ99" i="34"/>
  <c r="AR99" i="34"/>
  <c r="AP100" i="34"/>
  <c r="AQ100" i="34"/>
  <c r="AR100" i="34"/>
  <c r="AP101" i="34"/>
  <c r="AQ101" i="34"/>
  <c r="AR101" i="34"/>
  <c r="AP102" i="34"/>
  <c r="AQ102" i="34"/>
  <c r="AR102" i="34"/>
  <c r="AP103" i="34"/>
  <c r="AQ103" i="34"/>
  <c r="AR103" i="34"/>
  <c r="AP104" i="34"/>
  <c r="AQ104" i="34"/>
  <c r="AR104" i="34"/>
  <c r="AP105" i="34"/>
  <c r="AQ105" i="34"/>
  <c r="AR105" i="34"/>
  <c r="AP106" i="34"/>
  <c r="AQ106" i="34"/>
  <c r="AR106" i="34"/>
  <c r="AP107" i="34"/>
  <c r="AQ107" i="34"/>
  <c r="AR107" i="34"/>
  <c r="AP108" i="34"/>
  <c r="AQ108" i="34"/>
  <c r="AR108" i="34"/>
  <c r="AP109" i="34"/>
  <c r="AQ109" i="34"/>
  <c r="AR109" i="34"/>
  <c r="AP110" i="34"/>
  <c r="AQ110" i="34"/>
  <c r="AR110" i="34"/>
  <c r="AP111" i="34"/>
  <c r="AQ111" i="34"/>
  <c r="AR111" i="34"/>
  <c r="AP112" i="34"/>
  <c r="AQ112" i="34"/>
  <c r="AR112" i="34"/>
  <c r="AP113" i="34"/>
  <c r="AQ113" i="34"/>
  <c r="AR113" i="34"/>
  <c r="AP114" i="34"/>
  <c r="AQ114" i="34"/>
  <c r="AR114" i="34"/>
  <c r="AP115" i="34"/>
  <c r="AQ115" i="34"/>
  <c r="AR115" i="34"/>
  <c r="AP116" i="34"/>
  <c r="AQ116" i="34"/>
  <c r="AR116" i="34"/>
  <c r="AP117" i="34"/>
  <c r="AQ117" i="34"/>
  <c r="AR117" i="34"/>
  <c r="AP118" i="34"/>
  <c r="AQ118" i="34"/>
  <c r="AR118" i="34"/>
  <c r="AP119" i="34"/>
  <c r="AQ119" i="34"/>
  <c r="AR119" i="34"/>
  <c r="AR85" i="34"/>
  <c r="AQ85" i="34"/>
  <c r="AP85" i="34"/>
  <c r="AR160" i="34"/>
  <c r="AR161" i="34"/>
  <c r="AR162" i="34"/>
  <c r="AR163" i="34"/>
  <c r="AR121" i="34"/>
  <c r="AR122" i="34"/>
  <c r="AR123" i="34"/>
  <c r="AR124" i="34"/>
  <c r="AR125" i="34"/>
  <c r="AR126" i="34"/>
  <c r="AR127" i="34"/>
  <c r="AR128" i="34"/>
  <c r="AR129" i="34"/>
  <c r="AR130" i="34"/>
  <c r="AR131" i="34"/>
  <c r="AR132" i="34"/>
  <c r="AR133" i="34"/>
  <c r="AR134" i="34"/>
  <c r="AR135" i="34"/>
  <c r="AR136" i="34"/>
  <c r="AR137" i="34"/>
  <c r="AR138" i="34"/>
  <c r="AR139" i="34"/>
  <c r="AR140" i="34"/>
  <c r="AR141" i="34"/>
  <c r="AR142" i="34"/>
  <c r="AR143" i="34"/>
  <c r="AR144" i="34"/>
  <c r="AR145" i="34"/>
  <c r="AR146" i="34"/>
  <c r="AR147" i="34"/>
  <c r="AR148" i="34"/>
  <c r="AR149" i="34"/>
  <c r="AR150" i="34"/>
  <c r="AR151" i="34"/>
  <c r="AR152" i="34"/>
  <c r="AR153" i="34"/>
  <c r="AR154" i="34"/>
  <c r="AR155" i="34"/>
  <c r="AR156" i="34"/>
  <c r="AR157" i="34"/>
  <c r="AR158" i="34"/>
  <c r="AR159" i="34"/>
  <c r="AR120" i="34"/>
  <c r="AQ121" i="34"/>
  <c r="AQ122" i="34"/>
  <c r="AQ123" i="34"/>
  <c r="AQ124" i="34"/>
  <c r="AQ125" i="34"/>
  <c r="AQ126" i="34"/>
  <c r="AQ127" i="34"/>
  <c r="AQ128" i="34"/>
  <c r="AQ129" i="34"/>
  <c r="AQ130" i="34"/>
  <c r="AQ131" i="34"/>
  <c r="AQ132" i="34"/>
  <c r="AQ133" i="34"/>
  <c r="AQ134" i="34"/>
  <c r="AQ135" i="34"/>
  <c r="AQ136" i="34"/>
  <c r="AQ137" i="34"/>
  <c r="AQ138" i="34"/>
  <c r="AQ139" i="34"/>
  <c r="AQ140" i="34"/>
  <c r="AQ141" i="34"/>
  <c r="AQ142" i="34"/>
  <c r="AQ143" i="34"/>
  <c r="AQ144" i="34"/>
  <c r="AQ145" i="34"/>
  <c r="AQ146" i="34"/>
  <c r="AQ147" i="34"/>
  <c r="AQ148" i="34"/>
  <c r="AQ149" i="34"/>
  <c r="AQ150" i="34"/>
  <c r="AQ151" i="34"/>
  <c r="AQ152" i="34"/>
  <c r="AQ153" i="34"/>
  <c r="AQ154" i="34"/>
  <c r="AQ155" i="34"/>
  <c r="AQ156" i="34"/>
  <c r="AQ157" i="34"/>
  <c r="AQ158" i="34"/>
  <c r="AQ159" i="34"/>
  <c r="AQ160" i="34"/>
  <c r="AQ161" i="34"/>
  <c r="AQ162" i="34"/>
  <c r="AQ163" i="34"/>
  <c r="AQ120" i="34"/>
  <c r="AP121" i="34"/>
  <c r="AP122" i="34"/>
  <c r="AP123" i="34"/>
  <c r="AP124" i="34"/>
  <c r="AP125" i="34"/>
  <c r="AP126" i="34"/>
  <c r="AP127" i="34"/>
  <c r="AP128" i="34"/>
  <c r="AP129" i="34"/>
  <c r="AP130" i="34"/>
  <c r="AP131" i="34"/>
  <c r="AP132" i="34"/>
  <c r="AP133" i="34"/>
  <c r="AP134" i="34"/>
  <c r="AP135" i="34"/>
  <c r="AP136" i="34"/>
  <c r="AP137" i="34"/>
  <c r="AP138" i="34"/>
  <c r="AP139" i="34"/>
  <c r="AP140" i="34"/>
  <c r="AP141" i="34"/>
  <c r="AP142" i="34"/>
  <c r="AP143" i="34"/>
  <c r="AP144" i="34"/>
  <c r="AP145" i="34"/>
  <c r="AP146" i="34"/>
  <c r="AP147" i="34"/>
  <c r="AP148" i="34"/>
  <c r="AP149" i="34"/>
  <c r="AP150" i="34"/>
  <c r="AP151" i="34"/>
  <c r="AP152" i="34"/>
  <c r="AP153" i="34"/>
  <c r="AP154" i="34"/>
  <c r="AP155" i="34"/>
  <c r="AP156" i="34"/>
  <c r="AP157" i="34"/>
  <c r="AP158" i="34"/>
  <c r="AP159" i="34"/>
  <c r="AP160" i="34"/>
  <c r="AP161" i="34"/>
  <c r="AP162" i="34"/>
  <c r="AP163" i="34"/>
  <c r="AP120" i="34"/>
  <c r="AO163" i="34"/>
  <c r="FS120" i="34" s="1"/>
  <c r="AK162" i="34"/>
  <c r="AJ163" i="34"/>
  <c r="AJ162" i="34"/>
  <c r="AL161" i="34"/>
  <c r="AM161" i="34"/>
  <c r="AN161" i="34"/>
  <c r="FQ120" i="34" s="1"/>
  <c r="AO161" i="34"/>
  <c r="FR120" i="34" s="1"/>
  <c r="AK161" i="34"/>
  <c r="AJ161" i="34"/>
  <c r="AK160" i="34"/>
  <c r="AJ160" i="34"/>
  <c r="AE158" i="34"/>
  <c r="AE159" i="34"/>
  <c r="AE160" i="34"/>
  <c r="AE161" i="34"/>
  <c r="AE162" i="34"/>
  <c r="AE163" i="34"/>
  <c r="AD158" i="34"/>
  <c r="AD159" i="34"/>
  <c r="AD160" i="34"/>
  <c r="AD161" i="34"/>
  <c r="AD162" i="34"/>
  <c r="AD163" i="34"/>
  <c r="AC157" i="34"/>
  <c r="AC158" i="34"/>
  <c r="AC159" i="34"/>
  <c r="AC160" i="34"/>
  <c r="AC161" i="34"/>
  <c r="AC162" i="34"/>
  <c r="AC163" i="34"/>
  <c r="AB157" i="34"/>
  <c r="AB158" i="34"/>
  <c r="AB159" i="34"/>
  <c r="AB160" i="34"/>
  <c r="AB161" i="34"/>
  <c r="AB162" i="34"/>
  <c r="AB163" i="34"/>
  <c r="AA156" i="34"/>
  <c r="AA157" i="34"/>
  <c r="AA158" i="34"/>
  <c r="AA159" i="34"/>
  <c r="AA160" i="34"/>
  <c r="AA161" i="34"/>
  <c r="AA162" i="34"/>
  <c r="AA163" i="34"/>
  <c r="Z156" i="34"/>
  <c r="Z157" i="34"/>
  <c r="Z158" i="34"/>
  <c r="Z159" i="34"/>
  <c r="Z160" i="34"/>
  <c r="Z161" i="34"/>
  <c r="Z162" i="34"/>
  <c r="Z163" i="34"/>
  <c r="Y154" i="34"/>
  <c r="Y155" i="34"/>
  <c r="Y156" i="34"/>
  <c r="Y157" i="34"/>
  <c r="Y158" i="34"/>
  <c r="Y159" i="34"/>
  <c r="Y160" i="34"/>
  <c r="Y161" i="34"/>
  <c r="Y162" i="34"/>
  <c r="Y163" i="34"/>
  <c r="X158" i="34"/>
  <c r="X159" i="34"/>
  <c r="X160" i="34"/>
  <c r="X161" i="34"/>
  <c r="X162" i="34"/>
  <c r="X163" i="34"/>
  <c r="W158" i="34"/>
  <c r="W159" i="34"/>
  <c r="W160" i="34"/>
  <c r="W161" i="34"/>
  <c r="W162" i="34"/>
  <c r="W163" i="34"/>
  <c r="V157" i="34"/>
  <c r="V158" i="34"/>
  <c r="V159" i="34"/>
  <c r="V160" i="34"/>
  <c r="V161" i="34"/>
  <c r="V162" i="34"/>
  <c r="V163" i="34"/>
  <c r="P144" i="34"/>
  <c r="P145" i="34"/>
  <c r="P146" i="34"/>
  <c r="P147" i="34"/>
  <c r="P148" i="34"/>
  <c r="P149" i="34"/>
  <c r="P150" i="34"/>
  <c r="P151" i="34"/>
  <c r="P152" i="34"/>
  <c r="P153" i="34"/>
  <c r="P154" i="34"/>
  <c r="P155" i="34"/>
  <c r="P156" i="34"/>
  <c r="P157" i="34"/>
  <c r="P158" i="34"/>
  <c r="P159" i="34"/>
  <c r="P160" i="34"/>
  <c r="P161" i="34"/>
  <c r="P162" i="34"/>
  <c r="P163" i="34"/>
  <c r="E160" i="34"/>
  <c r="E161" i="34"/>
  <c r="E162" i="34"/>
  <c r="E163" i="34"/>
  <c r="B151" i="34"/>
  <c r="B152" i="34"/>
  <c r="B153" i="34"/>
  <c r="B154" i="34"/>
  <c r="B155" i="34"/>
  <c r="B156" i="34"/>
  <c r="B157" i="34"/>
  <c r="B158" i="34"/>
  <c r="B159" i="34"/>
  <c r="B160" i="34"/>
  <c r="O160" i="34" s="1"/>
  <c r="B161" i="34"/>
  <c r="A161" i="34" s="1"/>
  <c r="B162" i="34"/>
  <c r="A162" i="34" s="1"/>
  <c r="B163" i="34"/>
  <c r="O163" i="34"/>
  <c r="C160" i="34"/>
  <c r="C161" i="34"/>
  <c r="C162" i="34"/>
  <c r="C163" i="34"/>
  <c r="D160" i="34"/>
  <c r="D161" i="34"/>
  <c r="D162" i="34"/>
  <c r="D163" i="34"/>
  <c r="F160" i="34"/>
  <c r="F161" i="34"/>
  <c r="F162" i="34"/>
  <c r="F163" i="34"/>
  <c r="G160" i="34"/>
  <c r="G161" i="34"/>
  <c r="G162" i="34"/>
  <c r="G163" i="34"/>
  <c r="H160" i="34"/>
  <c r="H161" i="34"/>
  <c r="H162" i="34"/>
  <c r="H163" i="34"/>
  <c r="I160" i="34"/>
  <c r="I161" i="34"/>
  <c r="I162" i="34"/>
  <c r="I163" i="34"/>
  <c r="J160" i="34"/>
  <c r="J161" i="34"/>
  <c r="J162" i="34"/>
  <c r="J163" i="34"/>
  <c r="K160" i="34"/>
  <c r="K161" i="34"/>
  <c r="K162" i="34"/>
  <c r="K163" i="34"/>
  <c r="L160" i="34"/>
  <c r="L161" i="34"/>
  <c r="L162" i="34"/>
  <c r="L163" i="34"/>
  <c r="M160" i="34"/>
  <c r="M161" i="34"/>
  <c r="M162" i="34"/>
  <c r="M163" i="34"/>
  <c r="N160" i="34"/>
  <c r="N161" i="34"/>
  <c r="N162" i="34"/>
  <c r="N163" i="34"/>
  <c r="S160" i="34"/>
  <c r="S161" i="34"/>
  <c r="S162" i="34"/>
  <c r="S163" i="34"/>
  <c r="T160" i="34"/>
  <c r="T161" i="34"/>
  <c r="T162" i="34"/>
  <c r="T163" i="34"/>
  <c r="A160" i="34"/>
  <c r="AO159" i="34"/>
  <c r="DN120" i="34" s="1"/>
  <c r="AO158" i="34"/>
  <c r="DL120" i="34" s="1"/>
  <c r="AO156" i="34"/>
  <c r="DH120" i="34" s="1"/>
  <c r="AO152" i="34"/>
  <c r="CZ120" i="34" s="1"/>
  <c r="AN159" i="34"/>
  <c r="DM120" i="34" s="1"/>
  <c r="AN158" i="34"/>
  <c r="DK120" i="34" s="1"/>
  <c r="AN157" i="34"/>
  <c r="DI120" i="34" s="1"/>
  <c r="AN156" i="34"/>
  <c r="DG120" i="34" s="1"/>
  <c r="AN155" i="34"/>
  <c r="DE120" i="34" s="1"/>
  <c r="AN154" i="34"/>
  <c r="DC120" i="34" s="1"/>
  <c r="AN153" i="34"/>
  <c r="DA120" i="34" s="1"/>
  <c r="AN152" i="34"/>
  <c r="CY120" i="34" s="1"/>
  <c r="AL152" i="34"/>
  <c r="AM152" i="34"/>
  <c r="AL153" i="34"/>
  <c r="AM153" i="34"/>
  <c r="AL154" i="34"/>
  <c r="AM154" i="34"/>
  <c r="AL155" i="34"/>
  <c r="AM155" i="34"/>
  <c r="AL156" i="34"/>
  <c r="AM156" i="34"/>
  <c r="AL157" i="34"/>
  <c r="AM157" i="34"/>
  <c r="AL158" i="34"/>
  <c r="AM158" i="34"/>
  <c r="AL159" i="34"/>
  <c r="AM159" i="34"/>
  <c r="AK156" i="34"/>
  <c r="AK158" i="34"/>
  <c r="AK159" i="34"/>
  <c r="AJ152" i="34"/>
  <c r="AJ153" i="34"/>
  <c r="AJ154" i="34"/>
  <c r="AJ155" i="34"/>
  <c r="AJ156" i="34"/>
  <c r="AJ157" i="34"/>
  <c r="AJ158" i="34"/>
  <c r="AJ159" i="34"/>
  <c r="AJ151" i="34"/>
  <c r="AN147" i="34"/>
  <c r="IH120" i="34" s="1"/>
  <c r="AO147" i="34"/>
  <c r="II120" i="34" s="1"/>
  <c r="AO141" i="34"/>
  <c r="HW120" i="34" s="1"/>
  <c r="AN141" i="34"/>
  <c r="HV120" i="34" s="1"/>
  <c r="AM140" i="34"/>
  <c r="AM141" i="34"/>
  <c r="AM142" i="34"/>
  <c r="AM143" i="34"/>
  <c r="AM144" i="34"/>
  <c r="AM145" i="34"/>
  <c r="AM146" i="34"/>
  <c r="AM147" i="34"/>
  <c r="AM148" i="34"/>
  <c r="AM149" i="34"/>
  <c r="AM150" i="34"/>
  <c r="AL140" i="34"/>
  <c r="AL141" i="34"/>
  <c r="AL142" i="34"/>
  <c r="AL143" i="34"/>
  <c r="AL144" i="34"/>
  <c r="AL145" i="34"/>
  <c r="AL146" i="34"/>
  <c r="AL147" i="34"/>
  <c r="AL148" i="34"/>
  <c r="AL149" i="34"/>
  <c r="AL150" i="34"/>
  <c r="AK140" i="34"/>
  <c r="AK141" i="34"/>
  <c r="AK142" i="34"/>
  <c r="AK143" i="34"/>
  <c r="AK144" i="34"/>
  <c r="AK145" i="34"/>
  <c r="AK146" i="34"/>
  <c r="AK147" i="34"/>
  <c r="AK148" i="34"/>
  <c r="AK149" i="34"/>
  <c r="AK150" i="34"/>
  <c r="AJ139" i="34"/>
  <c r="AJ140" i="34"/>
  <c r="AJ141" i="34"/>
  <c r="AJ142" i="34"/>
  <c r="AJ143" i="34"/>
  <c r="AJ144" i="34"/>
  <c r="AJ145" i="34"/>
  <c r="AJ146" i="34"/>
  <c r="AJ147" i="34"/>
  <c r="AJ148" i="34"/>
  <c r="AJ149" i="34"/>
  <c r="AJ150" i="34"/>
  <c r="AJ138" i="34"/>
  <c r="AO157" i="34"/>
  <c r="DJ120" i="34" s="1"/>
  <c r="AK157" i="34"/>
  <c r="AE157" i="34"/>
  <c r="AD157" i="34"/>
  <c r="X157" i="34"/>
  <c r="W157" i="34"/>
  <c r="AE156" i="34"/>
  <c r="AD156" i="34"/>
  <c r="AC156" i="34"/>
  <c r="AB156" i="34"/>
  <c r="X156" i="34"/>
  <c r="W156" i="34"/>
  <c r="V156" i="34"/>
  <c r="AO155" i="34"/>
  <c r="DF120" i="34" s="1"/>
  <c r="AK155" i="34"/>
  <c r="AE155" i="34"/>
  <c r="AD155" i="34"/>
  <c r="AC155" i="34"/>
  <c r="AB155" i="34"/>
  <c r="AA155" i="34"/>
  <c r="Z155" i="34"/>
  <c r="X155" i="34"/>
  <c r="W155" i="34"/>
  <c r="V155" i="34"/>
  <c r="AO154" i="34"/>
  <c r="DD120" i="34" s="1"/>
  <c r="AK154" i="34"/>
  <c r="AE154" i="34"/>
  <c r="AD154" i="34"/>
  <c r="AC154" i="34"/>
  <c r="AB154" i="34"/>
  <c r="AA154" i="34"/>
  <c r="Z154" i="34"/>
  <c r="X154" i="34"/>
  <c r="W154" i="34"/>
  <c r="V154" i="34"/>
  <c r="AO153" i="34"/>
  <c r="DB120" i="34" s="1"/>
  <c r="AK153" i="34"/>
  <c r="AE153" i="34"/>
  <c r="AD153" i="34"/>
  <c r="AC153" i="34"/>
  <c r="AB153" i="34"/>
  <c r="AA153" i="34"/>
  <c r="Z153" i="34"/>
  <c r="Y153" i="34"/>
  <c r="X153" i="34"/>
  <c r="W153" i="34"/>
  <c r="V153" i="34"/>
  <c r="AK152" i="34"/>
  <c r="AE152" i="34"/>
  <c r="AD152" i="34"/>
  <c r="AC152" i="34"/>
  <c r="AB152" i="34"/>
  <c r="AA152" i="34"/>
  <c r="Z152" i="34"/>
  <c r="Y152" i="34"/>
  <c r="X152" i="34"/>
  <c r="W152" i="34"/>
  <c r="V152" i="34"/>
  <c r="AK151" i="34"/>
  <c r="AE151" i="34"/>
  <c r="AD151" i="34"/>
  <c r="AC151" i="34"/>
  <c r="AB151" i="34"/>
  <c r="AA151" i="34"/>
  <c r="Z151" i="34"/>
  <c r="Y151" i="34"/>
  <c r="X151" i="34"/>
  <c r="W151" i="34"/>
  <c r="V151" i="34"/>
  <c r="AO150" i="34"/>
  <c r="IO120" i="34" s="1"/>
  <c r="AN150" i="34"/>
  <c r="IN120" i="34" s="1"/>
  <c r="AE150" i="34"/>
  <c r="AD150" i="34"/>
  <c r="AC150" i="34"/>
  <c r="AB150" i="34"/>
  <c r="AA150" i="34"/>
  <c r="Z150" i="34"/>
  <c r="Y150" i="34"/>
  <c r="X150" i="34"/>
  <c r="W150" i="34"/>
  <c r="V150" i="34"/>
  <c r="B150" i="34"/>
  <c r="AO149" i="34"/>
  <c r="IM120" i="34" s="1"/>
  <c r="AN149" i="34"/>
  <c r="IL120" i="34" s="1"/>
  <c r="AE149" i="34"/>
  <c r="AD149" i="34"/>
  <c r="AC149" i="34"/>
  <c r="AB149" i="34"/>
  <c r="AA149" i="34"/>
  <c r="Z149" i="34"/>
  <c r="Y149" i="34"/>
  <c r="X149" i="34"/>
  <c r="W149" i="34"/>
  <c r="V149" i="34"/>
  <c r="B149" i="34"/>
  <c r="AO148" i="34"/>
  <c r="IK120" i="34" s="1"/>
  <c r="AN148" i="34"/>
  <c r="IJ120" i="34" s="1"/>
  <c r="AE148" i="34"/>
  <c r="AD148" i="34"/>
  <c r="AC148" i="34"/>
  <c r="AB148" i="34"/>
  <c r="AA148" i="34"/>
  <c r="Z148" i="34"/>
  <c r="Y148" i="34"/>
  <c r="X148" i="34"/>
  <c r="W148" i="34"/>
  <c r="V148" i="34"/>
  <c r="B148" i="34"/>
  <c r="AE147" i="34"/>
  <c r="AD147" i="34"/>
  <c r="AC147" i="34"/>
  <c r="AB147" i="34"/>
  <c r="AA147" i="34"/>
  <c r="Z147" i="34"/>
  <c r="Y147" i="34"/>
  <c r="X147" i="34"/>
  <c r="W147" i="34"/>
  <c r="V147" i="34"/>
  <c r="B147" i="34"/>
  <c r="AO146" i="34"/>
  <c r="IG120" i="34" s="1"/>
  <c r="AN146" i="34"/>
  <c r="IF120" i="34" s="1"/>
  <c r="AE146" i="34"/>
  <c r="AD146" i="34"/>
  <c r="AC146" i="34"/>
  <c r="AB146" i="34"/>
  <c r="AA146" i="34"/>
  <c r="Z146" i="34"/>
  <c r="Y146" i="34"/>
  <c r="X146" i="34"/>
  <c r="W146" i="34"/>
  <c r="V146" i="34"/>
  <c r="B146" i="34"/>
  <c r="AO145" i="34"/>
  <c r="IE120" i="34" s="1"/>
  <c r="AN145" i="34"/>
  <c r="ID120" i="34" s="1"/>
  <c r="AE145" i="34"/>
  <c r="AD145" i="34"/>
  <c r="AC145" i="34"/>
  <c r="AB145" i="34"/>
  <c r="AA145" i="34"/>
  <c r="Z145" i="34"/>
  <c r="Y145" i="34"/>
  <c r="X145" i="34"/>
  <c r="W145" i="34"/>
  <c r="V145" i="34"/>
  <c r="B145" i="34"/>
  <c r="AO144" i="34"/>
  <c r="IC120" i="34" s="1"/>
  <c r="AN144" i="34"/>
  <c r="IB120" i="34" s="1"/>
  <c r="AE144" i="34"/>
  <c r="AD144" i="34"/>
  <c r="AC144" i="34"/>
  <c r="AB144" i="34"/>
  <c r="AA144" i="34"/>
  <c r="Z144" i="34"/>
  <c r="Y144" i="34"/>
  <c r="X144" i="34"/>
  <c r="W144" i="34"/>
  <c r="V144" i="34"/>
  <c r="B144" i="34"/>
  <c r="AO143" i="34"/>
  <c r="IA120" i="34" s="1"/>
  <c r="AN143" i="34"/>
  <c r="HZ120" i="34" s="1"/>
  <c r="AE143" i="34"/>
  <c r="AD143" i="34"/>
  <c r="AC143" i="34"/>
  <c r="AB143" i="34"/>
  <c r="AA143" i="34"/>
  <c r="Z143" i="34"/>
  <c r="Y143" i="34"/>
  <c r="X143" i="34"/>
  <c r="W143" i="34"/>
  <c r="V143" i="34"/>
  <c r="P143" i="34"/>
  <c r="B143" i="34"/>
  <c r="AO142" i="34"/>
  <c r="HY120" i="34" s="1"/>
  <c r="AN142" i="34"/>
  <c r="HX120" i="34" s="1"/>
  <c r="AE142" i="34"/>
  <c r="AD142" i="34"/>
  <c r="AC142" i="34"/>
  <c r="AB142" i="34"/>
  <c r="AA142" i="34"/>
  <c r="Z142" i="34"/>
  <c r="Y142" i="34"/>
  <c r="X142" i="34"/>
  <c r="W142" i="34"/>
  <c r="V142" i="34"/>
  <c r="P142" i="34"/>
  <c r="B142" i="34"/>
  <c r="AE141" i="34"/>
  <c r="AD141" i="34"/>
  <c r="AC141" i="34"/>
  <c r="AB141" i="34"/>
  <c r="AA141" i="34"/>
  <c r="Z141" i="34"/>
  <c r="Y141" i="34"/>
  <c r="X141" i="34"/>
  <c r="W141" i="34"/>
  <c r="V141" i="34"/>
  <c r="P141" i="34"/>
  <c r="B141" i="34"/>
  <c r="AO140" i="34"/>
  <c r="HU120" i="34" s="1"/>
  <c r="AN140" i="34"/>
  <c r="HT120" i="34" s="1"/>
  <c r="AE140" i="34"/>
  <c r="AD140" i="34"/>
  <c r="AC140" i="34"/>
  <c r="AB140" i="34"/>
  <c r="AA140" i="34"/>
  <c r="Z140" i="34"/>
  <c r="Y140" i="34"/>
  <c r="X140" i="34"/>
  <c r="W140" i="34"/>
  <c r="V140" i="34"/>
  <c r="P140" i="34"/>
  <c r="B140" i="34"/>
  <c r="AO139" i="34"/>
  <c r="HS120" i="34" s="1"/>
  <c r="AN139" i="34"/>
  <c r="HR120" i="34" s="1"/>
  <c r="AM139" i="34"/>
  <c r="AL139" i="34"/>
  <c r="AK139" i="34"/>
  <c r="AE139" i="34"/>
  <c r="AD139" i="34"/>
  <c r="AC139" i="34"/>
  <c r="AB139" i="34"/>
  <c r="AA139" i="34"/>
  <c r="Z139" i="34"/>
  <c r="Y139" i="34"/>
  <c r="X139" i="34"/>
  <c r="W139" i="34"/>
  <c r="V139" i="34"/>
  <c r="P139" i="34"/>
  <c r="B139" i="34"/>
  <c r="AK138" i="34"/>
  <c r="AE138" i="34"/>
  <c r="AD138" i="34"/>
  <c r="AC138" i="34"/>
  <c r="AB138" i="34"/>
  <c r="AA138" i="34"/>
  <c r="Z138" i="34"/>
  <c r="Y138" i="34"/>
  <c r="X138" i="34"/>
  <c r="W138" i="34"/>
  <c r="V138" i="34"/>
  <c r="P138" i="34"/>
  <c r="B138" i="34"/>
  <c r="AO137" i="34"/>
  <c r="AN137" i="34"/>
  <c r="AM137" i="34"/>
  <c r="AL137" i="34"/>
  <c r="AK137" i="34"/>
  <c r="AJ137" i="34"/>
  <c r="AE137" i="34"/>
  <c r="AD137" i="34"/>
  <c r="AC137" i="34"/>
  <c r="AB137" i="34"/>
  <c r="AA137" i="34"/>
  <c r="Z137" i="34"/>
  <c r="Y137" i="34"/>
  <c r="X137" i="34"/>
  <c r="W137" i="34"/>
  <c r="V137" i="34"/>
  <c r="P137" i="34"/>
  <c r="B137" i="34"/>
  <c r="AO136" i="34"/>
  <c r="AN136" i="34"/>
  <c r="AM136" i="34"/>
  <c r="AL136" i="34"/>
  <c r="AK136" i="34"/>
  <c r="AJ136" i="34"/>
  <c r="AE136" i="34"/>
  <c r="AD136" i="34"/>
  <c r="AC136" i="34"/>
  <c r="AB136" i="34"/>
  <c r="AA136" i="34"/>
  <c r="Z136" i="34"/>
  <c r="Y136" i="34"/>
  <c r="X136" i="34"/>
  <c r="W136" i="34"/>
  <c r="V136" i="34"/>
  <c r="P136" i="34"/>
  <c r="B136" i="34"/>
  <c r="AO135" i="34"/>
  <c r="AN135" i="34"/>
  <c r="AM135" i="34"/>
  <c r="AL135" i="34"/>
  <c r="AK135" i="34"/>
  <c r="AJ135" i="34"/>
  <c r="AE135" i="34"/>
  <c r="AD135" i="34"/>
  <c r="AC135" i="34"/>
  <c r="AB135" i="34"/>
  <c r="AA135" i="34"/>
  <c r="Z135" i="34"/>
  <c r="Y135" i="34"/>
  <c r="X135" i="34"/>
  <c r="W135" i="34"/>
  <c r="V135" i="34"/>
  <c r="P135" i="34"/>
  <c r="B135" i="34"/>
  <c r="AO134" i="34"/>
  <c r="AN134" i="34"/>
  <c r="AM134" i="34"/>
  <c r="AL134" i="34"/>
  <c r="AK134" i="34"/>
  <c r="AJ134" i="34"/>
  <c r="AE134" i="34"/>
  <c r="AD134" i="34"/>
  <c r="AC134" i="34"/>
  <c r="AB134" i="34"/>
  <c r="AA134" i="34"/>
  <c r="Z134" i="34"/>
  <c r="Y134" i="34"/>
  <c r="X134" i="34"/>
  <c r="W134" i="34"/>
  <c r="V134" i="34"/>
  <c r="P134" i="34"/>
  <c r="B134" i="34"/>
  <c r="AO133" i="34"/>
  <c r="AN133" i="34"/>
  <c r="AM133" i="34"/>
  <c r="AL133" i="34"/>
  <c r="AK133" i="34"/>
  <c r="AJ133" i="34"/>
  <c r="AE133" i="34"/>
  <c r="AD133" i="34"/>
  <c r="AC133" i="34"/>
  <c r="AB133" i="34"/>
  <c r="AA133" i="34"/>
  <c r="Z133" i="34"/>
  <c r="Y133" i="34"/>
  <c r="X133" i="34"/>
  <c r="W133" i="34"/>
  <c r="V133" i="34"/>
  <c r="P133" i="34"/>
  <c r="B133" i="34"/>
  <c r="AO132" i="34"/>
  <c r="AN132" i="34"/>
  <c r="AM132" i="34"/>
  <c r="AL132" i="34"/>
  <c r="AK132" i="34"/>
  <c r="AJ132" i="34"/>
  <c r="AE132" i="34"/>
  <c r="AD132" i="34"/>
  <c r="AC132" i="34"/>
  <c r="AB132" i="34"/>
  <c r="AA132" i="34"/>
  <c r="Z132" i="34"/>
  <c r="Y132" i="34"/>
  <c r="X132" i="34"/>
  <c r="W132" i="34"/>
  <c r="V132" i="34"/>
  <c r="P132" i="34"/>
  <c r="B132" i="34"/>
  <c r="AK131" i="34"/>
  <c r="AJ131" i="34"/>
  <c r="AE131" i="34"/>
  <c r="AD131" i="34"/>
  <c r="AC131" i="34"/>
  <c r="AB131" i="34"/>
  <c r="AA131" i="34"/>
  <c r="Z131" i="34"/>
  <c r="Y131" i="34"/>
  <c r="X131" i="34"/>
  <c r="W131" i="34"/>
  <c r="V131" i="34"/>
  <c r="P131" i="34"/>
  <c r="B131" i="34"/>
  <c r="AO130" i="34"/>
  <c r="AN130" i="34"/>
  <c r="AM130" i="34"/>
  <c r="AL130" i="34"/>
  <c r="AK130" i="34"/>
  <c r="AJ130" i="34"/>
  <c r="AE130" i="34"/>
  <c r="AD130" i="34"/>
  <c r="AC130" i="34"/>
  <c r="AB130" i="34"/>
  <c r="AA130" i="34"/>
  <c r="Z130" i="34"/>
  <c r="Y130" i="34"/>
  <c r="X130" i="34"/>
  <c r="W130" i="34"/>
  <c r="V130" i="34"/>
  <c r="P130" i="34"/>
  <c r="B130" i="34"/>
  <c r="AO129" i="34"/>
  <c r="AN129" i="34"/>
  <c r="AM129" i="34"/>
  <c r="AL129" i="34"/>
  <c r="AK129" i="34"/>
  <c r="AJ129" i="34"/>
  <c r="AE129" i="34"/>
  <c r="AD129" i="34"/>
  <c r="AC129" i="34"/>
  <c r="AB129" i="34"/>
  <c r="AA129" i="34"/>
  <c r="Z129" i="34"/>
  <c r="Y129" i="34"/>
  <c r="X129" i="34"/>
  <c r="W129" i="34"/>
  <c r="V129" i="34"/>
  <c r="P129" i="34"/>
  <c r="B129" i="34"/>
  <c r="AO128" i="34"/>
  <c r="AN128" i="34"/>
  <c r="AM128" i="34"/>
  <c r="AL128" i="34"/>
  <c r="AK128" i="34"/>
  <c r="AJ128" i="34"/>
  <c r="AE128" i="34"/>
  <c r="AD128" i="34"/>
  <c r="AC128" i="34"/>
  <c r="AB128" i="34"/>
  <c r="AA128" i="34"/>
  <c r="Z128" i="34"/>
  <c r="Y128" i="34"/>
  <c r="X128" i="34"/>
  <c r="W128" i="34"/>
  <c r="V128" i="34"/>
  <c r="P128" i="34"/>
  <c r="B128" i="34"/>
  <c r="AO127" i="34"/>
  <c r="AN127" i="34"/>
  <c r="AM127" i="34"/>
  <c r="AL127" i="34"/>
  <c r="AK127" i="34"/>
  <c r="AJ127" i="34"/>
  <c r="AE127" i="34"/>
  <c r="AD127" i="34"/>
  <c r="AC127" i="34"/>
  <c r="AB127" i="34"/>
  <c r="AA127" i="34"/>
  <c r="Z127" i="34"/>
  <c r="Y127" i="34"/>
  <c r="X127" i="34"/>
  <c r="W127" i="34"/>
  <c r="V127" i="34"/>
  <c r="P127" i="34"/>
  <c r="B127" i="34"/>
  <c r="AO126" i="34"/>
  <c r="AN126" i="34"/>
  <c r="AM126" i="34"/>
  <c r="AL126" i="34"/>
  <c r="AK126" i="34"/>
  <c r="AJ126" i="34"/>
  <c r="AE126" i="34"/>
  <c r="AD126" i="34"/>
  <c r="AC126" i="34"/>
  <c r="AB126" i="34"/>
  <c r="AA126" i="34"/>
  <c r="Z126" i="34"/>
  <c r="Y126" i="34"/>
  <c r="X126" i="34"/>
  <c r="W126" i="34"/>
  <c r="V126" i="34"/>
  <c r="P126" i="34"/>
  <c r="B126" i="34"/>
  <c r="AO125" i="34"/>
  <c r="AN125" i="34"/>
  <c r="AM125" i="34"/>
  <c r="AL125" i="34"/>
  <c r="AK125" i="34"/>
  <c r="AJ125" i="34"/>
  <c r="AE125" i="34"/>
  <c r="AD125" i="34"/>
  <c r="AC125" i="34"/>
  <c r="AB125" i="34"/>
  <c r="AA125" i="34"/>
  <c r="Z125" i="34"/>
  <c r="Y125" i="34"/>
  <c r="X125" i="34"/>
  <c r="W125" i="34"/>
  <c r="V125" i="34"/>
  <c r="P125" i="34"/>
  <c r="B125" i="34"/>
  <c r="AO124" i="34"/>
  <c r="AN124" i="34"/>
  <c r="AM124" i="34"/>
  <c r="AL124" i="34"/>
  <c r="AK124" i="34"/>
  <c r="AJ124" i="34"/>
  <c r="AE124" i="34"/>
  <c r="AD124" i="34"/>
  <c r="AC124" i="34"/>
  <c r="AB124" i="34"/>
  <c r="AA124" i="34"/>
  <c r="Z124" i="34"/>
  <c r="Y124" i="34"/>
  <c r="X124" i="34"/>
  <c r="W124" i="34"/>
  <c r="V124" i="34"/>
  <c r="P124" i="34"/>
  <c r="B124" i="34"/>
  <c r="AO123" i="34"/>
  <c r="AN123" i="34"/>
  <c r="AM123" i="34"/>
  <c r="AL123" i="34"/>
  <c r="AK123" i="34"/>
  <c r="AJ123" i="34"/>
  <c r="AE123" i="34"/>
  <c r="AD123" i="34"/>
  <c r="AC123" i="34"/>
  <c r="AB123" i="34"/>
  <c r="AA123" i="34"/>
  <c r="Z123" i="34"/>
  <c r="Y123" i="34"/>
  <c r="X123" i="34"/>
  <c r="W123" i="34"/>
  <c r="V123" i="34"/>
  <c r="P123" i="34"/>
  <c r="B123" i="34"/>
  <c r="AO122" i="34"/>
  <c r="AN122" i="34"/>
  <c r="AM122" i="34"/>
  <c r="AL122" i="34"/>
  <c r="AK122" i="34"/>
  <c r="AJ122" i="34"/>
  <c r="AE122" i="34"/>
  <c r="AD122" i="34"/>
  <c r="AC122" i="34"/>
  <c r="AB122" i="34"/>
  <c r="AA122" i="34"/>
  <c r="Z122" i="34"/>
  <c r="Y122" i="34"/>
  <c r="X122" i="34"/>
  <c r="W122" i="34"/>
  <c r="V122" i="34"/>
  <c r="P122" i="34"/>
  <c r="B122" i="34"/>
  <c r="AK121" i="34"/>
  <c r="AJ121" i="34"/>
  <c r="AE121" i="34"/>
  <c r="AD121" i="34"/>
  <c r="AC121" i="34"/>
  <c r="AB121" i="34"/>
  <c r="AA121" i="34"/>
  <c r="Z121" i="34"/>
  <c r="Y121" i="34"/>
  <c r="X121" i="34"/>
  <c r="W121" i="34"/>
  <c r="V121" i="34"/>
  <c r="P121" i="34"/>
  <c r="B121" i="34"/>
  <c r="AE120" i="34"/>
  <c r="AD120" i="34"/>
  <c r="AC120" i="34"/>
  <c r="AB120" i="34"/>
  <c r="AA120" i="34"/>
  <c r="Z120" i="34"/>
  <c r="Y120" i="34"/>
  <c r="X120" i="34"/>
  <c r="W120" i="34"/>
  <c r="V120" i="34"/>
  <c r="P120" i="34"/>
  <c r="B120" i="34"/>
  <c r="AO110" i="34"/>
  <c r="IE85" i="34" s="1"/>
  <c r="AN110" i="34"/>
  <c r="ID85" i="34" s="1"/>
  <c r="AO106" i="34"/>
  <c r="HW85" i="34" s="1"/>
  <c r="AN106" i="34"/>
  <c r="HV85" i="34" s="1"/>
  <c r="AM107" i="34"/>
  <c r="AM108" i="34"/>
  <c r="AM109" i="34"/>
  <c r="AM110" i="34"/>
  <c r="AM111" i="34"/>
  <c r="AM112" i="34"/>
  <c r="AM113" i="34"/>
  <c r="AM114" i="34"/>
  <c r="AM115" i="34"/>
  <c r="AM106" i="34"/>
  <c r="AN107" i="34"/>
  <c r="HX85" i="34" s="1"/>
  <c r="AO107" i="34"/>
  <c r="HY85" i="34" s="1"/>
  <c r="AN108" i="34"/>
  <c r="HZ85" i="34" s="1"/>
  <c r="AO108" i="34"/>
  <c r="IA85" i="34" s="1"/>
  <c r="AN109" i="34"/>
  <c r="IB85" i="34" s="1"/>
  <c r="AO109" i="34"/>
  <c r="IC85" i="34" s="1"/>
  <c r="AO119" i="34"/>
  <c r="FS85" i="34" s="1"/>
  <c r="AJ119" i="34"/>
  <c r="AJ118" i="34"/>
  <c r="AJ117" i="34"/>
  <c r="AJ116" i="34"/>
  <c r="AL105" i="34"/>
  <c r="AL106" i="34"/>
  <c r="AL107" i="34"/>
  <c r="AL108" i="34"/>
  <c r="AL109" i="34"/>
  <c r="AL110" i="34"/>
  <c r="AL111" i="34"/>
  <c r="AL112" i="34"/>
  <c r="AL113" i="34"/>
  <c r="AL114" i="34"/>
  <c r="AL115" i="34"/>
  <c r="AJ104" i="34"/>
  <c r="AJ105" i="34"/>
  <c r="AJ106" i="34"/>
  <c r="AJ107" i="34"/>
  <c r="AJ108" i="34"/>
  <c r="AJ109" i="34"/>
  <c r="AJ110" i="34"/>
  <c r="AJ111" i="34"/>
  <c r="AJ112" i="34"/>
  <c r="AJ113" i="34"/>
  <c r="AJ114" i="34"/>
  <c r="AJ115" i="34"/>
  <c r="AJ103" i="34"/>
  <c r="AK103" i="34"/>
  <c r="O162" i="34" l="1"/>
  <c r="O161" i="34"/>
  <c r="A163" i="34"/>
  <c r="AE119" i="34"/>
  <c r="AD119" i="34"/>
  <c r="AC119" i="34"/>
  <c r="AB119" i="34"/>
  <c r="AA119" i="34"/>
  <c r="Z119" i="34"/>
  <c r="Y119" i="34"/>
  <c r="X119" i="34"/>
  <c r="W119" i="34"/>
  <c r="V119" i="34"/>
  <c r="P119" i="34"/>
  <c r="B119" i="34"/>
  <c r="AK118" i="34"/>
  <c r="AE118" i="34"/>
  <c r="AD118" i="34"/>
  <c r="AC118" i="34"/>
  <c r="AB118" i="34"/>
  <c r="AA118" i="34"/>
  <c r="Z118" i="34"/>
  <c r="Y118" i="34"/>
  <c r="X118" i="34"/>
  <c r="W118" i="34"/>
  <c r="V118" i="34"/>
  <c r="P118" i="34"/>
  <c r="B118" i="34"/>
  <c r="AO117" i="34"/>
  <c r="FR85" i="34" s="1"/>
  <c r="AN117" i="34"/>
  <c r="FQ85" i="34" s="1"/>
  <c r="AM117" i="34"/>
  <c r="AL117" i="34"/>
  <c r="AK117" i="34"/>
  <c r="AE117" i="34"/>
  <c r="AD117" i="34"/>
  <c r="AC117" i="34"/>
  <c r="AB117" i="34"/>
  <c r="AA117" i="34"/>
  <c r="Z117" i="34"/>
  <c r="Y117" i="34"/>
  <c r="X117" i="34"/>
  <c r="W117" i="34"/>
  <c r="V117" i="34"/>
  <c r="P117" i="34"/>
  <c r="B117" i="34"/>
  <c r="AK116" i="34"/>
  <c r="AE116" i="34"/>
  <c r="AD116" i="34"/>
  <c r="AC116" i="34"/>
  <c r="AB116" i="34"/>
  <c r="AA116" i="34"/>
  <c r="Z116" i="34"/>
  <c r="Y116" i="34"/>
  <c r="X116" i="34"/>
  <c r="W116" i="34"/>
  <c r="V116" i="34"/>
  <c r="P116" i="34"/>
  <c r="B116" i="34"/>
  <c r="AO115" i="34"/>
  <c r="IO85" i="34" s="1"/>
  <c r="AN115" i="34"/>
  <c r="IN85" i="34" s="1"/>
  <c r="AK115" i="34"/>
  <c r="AE115" i="34"/>
  <c r="AD115" i="34"/>
  <c r="AC115" i="34"/>
  <c r="AB115" i="34"/>
  <c r="AA115" i="34"/>
  <c r="Z115" i="34"/>
  <c r="Y115" i="34"/>
  <c r="X115" i="34"/>
  <c r="W115" i="34"/>
  <c r="V115" i="34"/>
  <c r="P115" i="34"/>
  <c r="B115" i="34"/>
  <c r="AO114" i="34"/>
  <c r="IM85" i="34" s="1"/>
  <c r="AN114" i="34"/>
  <c r="IL85" i="34" s="1"/>
  <c r="AK114" i="34"/>
  <c r="AE114" i="34"/>
  <c r="AD114" i="34"/>
  <c r="AC114" i="34"/>
  <c r="AB114" i="34"/>
  <c r="AA114" i="34"/>
  <c r="Z114" i="34"/>
  <c r="Y114" i="34"/>
  <c r="X114" i="34"/>
  <c r="W114" i="34"/>
  <c r="V114" i="34"/>
  <c r="P114" i="34"/>
  <c r="B114" i="34"/>
  <c r="AO113" i="34"/>
  <c r="IK85" i="34" s="1"/>
  <c r="AN113" i="34"/>
  <c r="IJ85" i="34" s="1"/>
  <c r="AK113" i="34"/>
  <c r="AE113" i="34"/>
  <c r="AD113" i="34"/>
  <c r="AC113" i="34"/>
  <c r="AB113" i="34"/>
  <c r="AA113" i="34"/>
  <c r="Z113" i="34"/>
  <c r="Y113" i="34"/>
  <c r="X113" i="34"/>
  <c r="W113" i="34"/>
  <c r="V113" i="34"/>
  <c r="P113" i="34"/>
  <c r="B113" i="34"/>
  <c r="AO112" i="34"/>
  <c r="II85" i="34" s="1"/>
  <c r="AN112" i="34"/>
  <c r="IH85" i="34" s="1"/>
  <c r="AK112" i="34"/>
  <c r="AE112" i="34"/>
  <c r="AD112" i="34"/>
  <c r="AC112" i="34"/>
  <c r="AB112" i="34"/>
  <c r="AA112" i="34"/>
  <c r="Z112" i="34"/>
  <c r="Y112" i="34"/>
  <c r="X112" i="34"/>
  <c r="W112" i="34"/>
  <c r="V112" i="34"/>
  <c r="P112" i="34"/>
  <c r="B112" i="34"/>
  <c r="AO111" i="34"/>
  <c r="IG85" i="34" s="1"/>
  <c r="AN111" i="34"/>
  <c r="IF85" i="34" s="1"/>
  <c r="AK111" i="34"/>
  <c r="AE111" i="34"/>
  <c r="AD111" i="34"/>
  <c r="AC111" i="34"/>
  <c r="AB111" i="34"/>
  <c r="AA111" i="34"/>
  <c r="Z111" i="34"/>
  <c r="Y111" i="34"/>
  <c r="X111" i="34"/>
  <c r="W111" i="34"/>
  <c r="V111" i="34"/>
  <c r="P111" i="34"/>
  <c r="B111" i="34"/>
  <c r="AK110" i="34"/>
  <c r="AE110" i="34"/>
  <c r="AD110" i="34"/>
  <c r="AC110" i="34"/>
  <c r="AB110" i="34"/>
  <c r="AA110" i="34"/>
  <c r="Z110" i="34"/>
  <c r="Y110" i="34"/>
  <c r="X110" i="34"/>
  <c r="W110" i="34"/>
  <c r="V110" i="34"/>
  <c r="P110" i="34"/>
  <c r="B110" i="34"/>
  <c r="AK109" i="34"/>
  <c r="AE109" i="34"/>
  <c r="AD109" i="34"/>
  <c r="AC109" i="34"/>
  <c r="AB109" i="34"/>
  <c r="AA109" i="34"/>
  <c r="Z109" i="34"/>
  <c r="Y109" i="34"/>
  <c r="X109" i="34"/>
  <c r="W109" i="34"/>
  <c r="V109" i="34"/>
  <c r="P109" i="34"/>
  <c r="B109" i="34"/>
  <c r="AK108" i="34"/>
  <c r="AE108" i="34"/>
  <c r="AD108" i="34"/>
  <c r="AC108" i="34"/>
  <c r="AB108" i="34"/>
  <c r="AA108" i="34"/>
  <c r="Z108" i="34"/>
  <c r="Y108" i="34"/>
  <c r="X108" i="34"/>
  <c r="W108" i="34"/>
  <c r="V108" i="34"/>
  <c r="P108" i="34"/>
  <c r="B108" i="34"/>
  <c r="AK107" i="34"/>
  <c r="AE107" i="34"/>
  <c r="AD107" i="34"/>
  <c r="AC107" i="34"/>
  <c r="AB107" i="34"/>
  <c r="AA107" i="34"/>
  <c r="Z107" i="34"/>
  <c r="Y107" i="34"/>
  <c r="X107" i="34"/>
  <c r="W107" i="34"/>
  <c r="V107" i="34"/>
  <c r="P107" i="34"/>
  <c r="B107" i="34"/>
  <c r="AK106" i="34"/>
  <c r="AE106" i="34"/>
  <c r="AD106" i="34"/>
  <c r="AC106" i="34"/>
  <c r="AB106" i="34"/>
  <c r="AA106" i="34"/>
  <c r="Z106" i="34"/>
  <c r="Y106" i="34"/>
  <c r="X106" i="34"/>
  <c r="W106" i="34"/>
  <c r="V106" i="34"/>
  <c r="P106" i="34"/>
  <c r="B106" i="34"/>
  <c r="AO105" i="34"/>
  <c r="HU85" i="34" s="1"/>
  <c r="AN105" i="34"/>
  <c r="HT85" i="34" s="1"/>
  <c r="AM105" i="34"/>
  <c r="AK105" i="34"/>
  <c r="AE105" i="34"/>
  <c r="AD105" i="34"/>
  <c r="AC105" i="34"/>
  <c r="AB105" i="34"/>
  <c r="AA105" i="34"/>
  <c r="Z105" i="34"/>
  <c r="Y105" i="34"/>
  <c r="X105" i="34"/>
  <c r="W105" i="34"/>
  <c r="V105" i="34"/>
  <c r="P105" i="34"/>
  <c r="B105" i="34"/>
  <c r="AO104" i="34"/>
  <c r="HS85" i="34" s="1"/>
  <c r="AN104" i="34"/>
  <c r="HR85" i="34" s="1"/>
  <c r="AM104" i="34"/>
  <c r="AL104" i="34"/>
  <c r="AK104" i="34"/>
  <c r="AE104" i="34"/>
  <c r="AD104" i="34"/>
  <c r="AC104" i="34"/>
  <c r="AB104" i="34"/>
  <c r="AA104" i="34"/>
  <c r="Z104" i="34"/>
  <c r="Y104" i="34"/>
  <c r="X104" i="34"/>
  <c r="W104" i="34"/>
  <c r="V104" i="34"/>
  <c r="P104" i="34"/>
  <c r="B104" i="34"/>
  <c r="AE103" i="34"/>
  <c r="AD103" i="34"/>
  <c r="AC103" i="34"/>
  <c r="AB103" i="34"/>
  <c r="AA103" i="34"/>
  <c r="Z103" i="34"/>
  <c r="Y103" i="34"/>
  <c r="X103" i="34"/>
  <c r="W103" i="34"/>
  <c r="V103" i="34"/>
  <c r="P103" i="34"/>
  <c r="B103" i="34"/>
  <c r="AO102" i="34"/>
  <c r="GE85" i="34" s="1"/>
  <c r="AN102" i="34"/>
  <c r="AM102" i="34"/>
  <c r="AL102" i="34"/>
  <c r="AK102" i="34"/>
  <c r="AJ102" i="34"/>
  <c r="AE102" i="34"/>
  <c r="AD102" i="34"/>
  <c r="AC102" i="34"/>
  <c r="AB102" i="34"/>
  <c r="AA102" i="34"/>
  <c r="Z102" i="34"/>
  <c r="Y102" i="34"/>
  <c r="X102" i="34"/>
  <c r="W102" i="34"/>
  <c r="V102" i="34"/>
  <c r="P102" i="34"/>
  <c r="B102" i="34"/>
  <c r="AO101" i="34"/>
  <c r="AN101" i="34"/>
  <c r="AM101" i="34"/>
  <c r="AL101" i="34"/>
  <c r="AK101" i="34"/>
  <c r="AJ101" i="34"/>
  <c r="AE101" i="34"/>
  <c r="AD101" i="34"/>
  <c r="AC101" i="34"/>
  <c r="AB101" i="34"/>
  <c r="AA101" i="34"/>
  <c r="Z101" i="34"/>
  <c r="Y101" i="34"/>
  <c r="X101" i="34"/>
  <c r="W101" i="34"/>
  <c r="V101" i="34"/>
  <c r="P101" i="34"/>
  <c r="B101" i="34"/>
  <c r="AO100" i="34"/>
  <c r="AN100" i="34"/>
  <c r="AM100" i="34"/>
  <c r="AL100" i="34"/>
  <c r="AK100" i="34"/>
  <c r="AJ100" i="34"/>
  <c r="AE100" i="34"/>
  <c r="AD100" i="34"/>
  <c r="AC100" i="34"/>
  <c r="AB100" i="34"/>
  <c r="AA100" i="34"/>
  <c r="Z100" i="34"/>
  <c r="Y100" i="34"/>
  <c r="X100" i="34"/>
  <c r="W100" i="34"/>
  <c r="V100" i="34"/>
  <c r="P100" i="34"/>
  <c r="B100" i="34"/>
  <c r="AO99" i="34"/>
  <c r="AN99" i="34"/>
  <c r="AM99" i="34"/>
  <c r="AL99" i="34"/>
  <c r="AK99" i="34"/>
  <c r="AJ99" i="34"/>
  <c r="AE99" i="34"/>
  <c r="AD99" i="34"/>
  <c r="AC99" i="34"/>
  <c r="AB99" i="34"/>
  <c r="AA99" i="34"/>
  <c r="Z99" i="34"/>
  <c r="Y99" i="34"/>
  <c r="X99" i="34"/>
  <c r="W99" i="34"/>
  <c r="V99" i="34"/>
  <c r="P99" i="34"/>
  <c r="B99" i="34"/>
  <c r="AO98" i="34"/>
  <c r="AN98" i="34"/>
  <c r="AM98" i="34"/>
  <c r="AL98" i="34"/>
  <c r="AK98" i="34"/>
  <c r="AJ98" i="34"/>
  <c r="AE98" i="34"/>
  <c r="AD98" i="34"/>
  <c r="AC98" i="34"/>
  <c r="AB98" i="34"/>
  <c r="AA98" i="34"/>
  <c r="Z98" i="34"/>
  <c r="Y98" i="34"/>
  <c r="X98" i="34"/>
  <c r="W98" i="34"/>
  <c r="V98" i="34"/>
  <c r="P98" i="34"/>
  <c r="B98" i="34"/>
  <c r="AO97" i="34"/>
  <c r="AN97" i="34"/>
  <c r="AM97" i="34"/>
  <c r="AL97" i="34"/>
  <c r="AK97" i="34"/>
  <c r="AJ97" i="34"/>
  <c r="AE97" i="34"/>
  <c r="AD97" i="34"/>
  <c r="AC97" i="34"/>
  <c r="AB97" i="34"/>
  <c r="AA97" i="34"/>
  <c r="Z97" i="34"/>
  <c r="Y97" i="34"/>
  <c r="X97" i="34"/>
  <c r="W97" i="34"/>
  <c r="V97" i="34"/>
  <c r="P97" i="34"/>
  <c r="B97" i="34"/>
  <c r="AK96" i="34"/>
  <c r="AJ96" i="34"/>
  <c r="AE96" i="34"/>
  <c r="AD96" i="34"/>
  <c r="AC96" i="34"/>
  <c r="AB96" i="34"/>
  <c r="AA96" i="34"/>
  <c r="Z96" i="34"/>
  <c r="Y96" i="34"/>
  <c r="X96" i="34"/>
  <c r="W96" i="34"/>
  <c r="V96" i="34"/>
  <c r="P96" i="34"/>
  <c r="B96" i="34"/>
  <c r="AO95" i="34"/>
  <c r="AN95" i="34"/>
  <c r="AM95" i="34"/>
  <c r="AL95" i="34"/>
  <c r="AK95" i="34"/>
  <c r="AJ95" i="34"/>
  <c r="AE95" i="34"/>
  <c r="AD95" i="34"/>
  <c r="AC95" i="34"/>
  <c r="AB95" i="34"/>
  <c r="AA95" i="34"/>
  <c r="Z95" i="34"/>
  <c r="Y95" i="34"/>
  <c r="X95" i="34"/>
  <c r="W95" i="34"/>
  <c r="V95" i="34"/>
  <c r="P95" i="34"/>
  <c r="B95" i="34"/>
  <c r="AO94" i="34"/>
  <c r="AN94" i="34"/>
  <c r="AM94" i="34"/>
  <c r="AL94" i="34"/>
  <c r="AK94" i="34"/>
  <c r="AJ94" i="34"/>
  <c r="AE94" i="34"/>
  <c r="AD94" i="34"/>
  <c r="AC94" i="34"/>
  <c r="AB94" i="34"/>
  <c r="AA94" i="34"/>
  <c r="Z94" i="34"/>
  <c r="Y94" i="34"/>
  <c r="X94" i="34"/>
  <c r="W94" i="34"/>
  <c r="V94" i="34"/>
  <c r="P94" i="34"/>
  <c r="B94" i="34"/>
  <c r="AO93" i="34"/>
  <c r="AN93" i="34"/>
  <c r="AM93" i="34"/>
  <c r="AL93" i="34"/>
  <c r="AK93" i="34"/>
  <c r="AJ93" i="34"/>
  <c r="AE93" i="34"/>
  <c r="AD93" i="34"/>
  <c r="AC93" i="34"/>
  <c r="AB93" i="34"/>
  <c r="AA93" i="34"/>
  <c r="Z93" i="34"/>
  <c r="Y93" i="34"/>
  <c r="X93" i="34"/>
  <c r="W93" i="34"/>
  <c r="V93" i="34"/>
  <c r="P93" i="34"/>
  <c r="B93" i="34"/>
  <c r="AO92" i="34"/>
  <c r="AN92" i="34"/>
  <c r="AM92" i="34"/>
  <c r="AL92" i="34"/>
  <c r="AK92" i="34"/>
  <c r="AJ92" i="34"/>
  <c r="AE92" i="34"/>
  <c r="AD92" i="34"/>
  <c r="AC92" i="34"/>
  <c r="AB92" i="34"/>
  <c r="AA92" i="34"/>
  <c r="Z92" i="34"/>
  <c r="Y92" i="34"/>
  <c r="X92" i="34"/>
  <c r="W92" i="34"/>
  <c r="V92" i="34"/>
  <c r="P92" i="34"/>
  <c r="B92" i="34"/>
  <c r="AO91" i="34"/>
  <c r="AN91" i="34"/>
  <c r="AM91" i="34"/>
  <c r="AL91" i="34"/>
  <c r="AK91" i="34"/>
  <c r="AJ91" i="34"/>
  <c r="AE91" i="34"/>
  <c r="AD91" i="34"/>
  <c r="AC91" i="34"/>
  <c r="AB91" i="34"/>
  <c r="AA91" i="34"/>
  <c r="Z91" i="34"/>
  <c r="Y91" i="34"/>
  <c r="X91" i="34"/>
  <c r="W91" i="34"/>
  <c r="V91" i="34"/>
  <c r="P91" i="34"/>
  <c r="B91" i="34"/>
  <c r="AO90" i="34"/>
  <c r="AN90" i="34"/>
  <c r="AM90" i="34"/>
  <c r="AL90" i="34"/>
  <c r="AK90" i="34"/>
  <c r="AJ90" i="34"/>
  <c r="AE90" i="34"/>
  <c r="AD90" i="34"/>
  <c r="AC90" i="34"/>
  <c r="AB90" i="34"/>
  <c r="AA90" i="34"/>
  <c r="Z90" i="34"/>
  <c r="Y90" i="34"/>
  <c r="X90" i="34"/>
  <c r="W90" i="34"/>
  <c r="V90" i="34"/>
  <c r="P90" i="34"/>
  <c r="B90" i="34"/>
  <c r="AO89" i="34"/>
  <c r="AN89" i="34"/>
  <c r="AM89" i="34"/>
  <c r="AL89" i="34"/>
  <c r="AK89" i="34"/>
  <c r="AJ89" i="34"/>
  <c r="AE89" i="34"/>
  <c r="AD89" i="34"/>
  <c r="AC89" i="34"/>
  <c r="AB89" i="34"/>
  <c r="AA89" i="34"/>
  <c r="Z89" i="34"/>
  <c r="Y89" i="34"/>
  <c r="X89" i="34"/>
  <c r="W89" i="34"/>
  <c r="V89" i="34"/>
  <c r="P89" i="34"/>
  <c r="B89" i="34"/>
  <c r="AO88" i="34"/>
  <c r="AN88" i="34"/>
  <c r="AM88" i="34"/>
  <c r="AL88" i="34"/>
  <c r="AK88" i="34"/>
  <c r="AJ88" i="34"/>
  <c r="AE88" i="34"/>
  <c r="AD88" i="34"/>
  <c r="AC88" i="34"/>
  <c r="AB88" i="34"/>
  <c r="AA88" i="34"/>
  <c r="Z88" i="34"/>
  <c r="Y88" i="34"/>
  <c r="X88" i="34"/>
  <c r="W88" i="34"/>
  <c r="V88" i="34"/>
  <c r="P88" i="34"/>
  <c r="B88" i="34"/>
  <c r="AO87" i="34"/>
  <c r="AN87" i="34"/>
  <c r="AM87" i="34"/>
  <c r="AL87" i="34"/>
  <c r="AK87" i="34"/>
  <c r="AJ87" i="34"/>
  <c r="AE87" i="34"/>
  <c r="AD87" i="34"/>
  <c r="AC87" i="34"/>
  <c r="AB87" i="34"/>
  <c r="AA87" i="34"/>
  <c r="Z87" i="34"/>
  <c r="Y87" i="34"/>
  <c r="X87" i="34"/>
  <c r="W87" i="34"/>
  <c r="V87" i="34"/>
  <c r="P87" i="34"/>
  <c r="B87" i="34"/>
  <c r="AK86" i="34"/>
  <c r="AJ86" i="34"/>
  <c r="AE86" i="34"/>
  <c r="AD86" i="34"/>
  <c r="AC86" i="34"/>
  <c r="AB86" i="34"/>
  <c r="AA86" i="34"/>
  <c r="Z86" i="34"/>
  <c r="Y86" i="34"/>
  <c r="X86" i="34"/>
  <c r="W86" i="34"/>
  <c r="V86" i="34"/>
  <c r="P86" i="34"/>
  <c r="B86" i="34"/>
  <c r="AE85" i="34"/>
  <c r="AD85" i="34"/>
  <c r="AC85" i="34"/>
  <c r="AB85" i="34"/>
  <c r="AA85" i="34"/>
  <c r="Z85" i="34"/>
  <c r="Y85" i="34"/>
  <c r="X85" i="34"/>
  <c r="W85" i="34"/>
  <c r="V85" i="34"/>
  <c r="P85" i="34"/>
  <c r="B85" i="34"/>
  <c r="AP53" i="34"/>
  <c r="AQ53" i="34"/>
  <c r="AR53" i="34"/>
  <c r="AP54" i="34"/>
  <c r="AQ54" i="34"/>
  <c r="AR54" i="34"/>
  <c r="AP55" i="34"/>
  <c r="AQ55" i="34"/>
  <c r="AR55" i="34"/>
  <c r="AP56" i="34"/>
  <c r="AQ56" i="34"/>
  <c r="AR56" i="34"/>
  <c r="AP57" i="34"/>
  <c r="AQ57" i="34"/>
  <c r="AR57" i="34"/>
  <c r="AP58" i="34"/>
  <c r="AQ58" i="34"/>
  <c r="AR58" i="34"/>
  <c r="AP59" i="34"/>
  <c r="AQ59" i="34"/>
  <c r="AR59" i="34"/>
  <c r="AP60" i="34"/>
  <c r="AQ60" i="34"/>
  <c r="AR60" i="34"/>
  <c r="AP61" i="34"/>
  <c r="AQ61" i="34"/>
  <c r="AR61" i="34"/>
  <c r="AP62" i="34"/>
  <c r="AQ62" i="34"/>
  <c r="AR62" i="34"/>
  <c r="AP63" i="34"/>
  <c r="AQ63" i="34"/>
  <c r="AR63" i="34"/>
  <c r="AP64" i="34"/>
  <c r="AQ64" i="34"/>
  <c r="AR64" i="34"/>
  <c r="AP65" i="34"/>
  <c r="AQ65" i="34"/>
  <c r="AR65" i="34"/>
  <c r="AP66" i="34"/>
  <c r="AQ66" i="34"/>
  <c r="AR66" i="34"/>
  <c r="AP67" i="34"/>
  <c r="AQ67" i="34"/>
  <c r="AR67" i="34"/>
  <c r="AP68" i="34"/>
  <c r="AQ68" i="34"/>
  <c r="AR68" i="34"/>
  <c r="AP69" i="34"/>
  <c r="AQ69" i="34"/>
  <c r="AR69" i="34"/>
  <c r="AP70" i="34"/>
  <c r="AQ70" i="34"/>
  <c r="AR70" i="34"/>
  <c r="AP71" i="34"/>
  <c r="AQ71" i="34"/>
  <c r="AR71" i="34"/>
  <c r="AP72" i="34"/>
  <c r="AQ72" i="34"/>
  <c r="AR72" i="34"/>
  <c r="AP73" i="34"/>
  <c r="AQ73" i="34"/>
  <c r="AR73" i="34"/>
  <c r="AP74" i="34"/>
  <c r="AQ74" i="34"/>
  <c r="AR74" i="34"/>
  <c r="AP75" i="34"/>
  <c r="AQ75" i="34"/>
  <c r="AR75" i="34"/>
  <c r="AP76" i="34"/>
  <c r="AQ76" i="34"/>
  <c r="AR76" i="34"/>
  <c r="AP77" i="34"/>
  <c r="AQ77" i="34"/>
  <c r="AR77" i="34"/>
  <c r="AP78" i="34"/>
  <c r="AQ78" i="34"/>
  <c r="AR78" i="34"/>
  <c r="AP79" i="34"/>
  <c r="AQ79" i="34"/>
  <c r="AR79" i="34"/>
  <c r="AP80" i="34"/>
  <c r="AQ80" i="34"/>
  <c r="AR80" i="34"/>
  <c r="AP81" i="34"/>
  <c r="AQ81" i="34"/>
  <c r="AR81" i="34"/>
  <c r="AP82" i="34"/>
  <c r="AQ82" i="34"/>
  <c r="AR82" i="34"/>
  <c r="AP83" i="34"/>
  <c r="AQ83" i="34"/>
  <c r="AR83" i="34"/>
  <c r="AP84" i="34"/>
  <c r="AQ84" i="34"/>
  <c r="AR84" i="34"/>
  <c r="AR52" i="34"/>
  <c r="AQ52" i="34"/>
  <c r="AP52" i="34"/>
  <c r="AO84" i="34"/>
  <c r="FS52" i="34" s="1"/>
  <c r="AJ84" i="34"/>
  <c r="AJ83" i="34"/>
  <c r="AK83" i="34"/>
  <c r="AJ82" i="34"/>
  <c r="AJ81" i="34"/>
  <c r="AK81" i="34"/>
  <c r="AK72" i="34"/>
  <c r="AL72" i="34"/>
  <c r="AM72" i="34"/>
  <c r="AN72" i="34"/>
  <c r="GZ52" i="34" s="1"/>
  <c r="AO72" i="34"/>
  <c r="HA52" i="34" s="1"/>
  <c r="AK73" i="34"/>
  <c r="AL73" i="34"/>
  <c r="AM73" i="34"/>
  <c r="AN73" i="34"/>
  <c r="HB52" i="34" s="1"/>
  <c r="AO73" i="34"/>
  <c r="HC52" i="34" s="1"/>
  <c r="AK74" i="34"/>
  <c r="AL74" i="34"/>
  <c r="AM74" i="34"/>
  <c r="AN74" i="34"/>
  <c r="HD52" i="34" s="1"/>
  <c r="AO74" i="34"/>
  <c r="HE52" i="34" s="1"/>
  <c r="AK75" i="34"/>
  <c r="AL75" i="34"/>
  <c r="AM75" i="34"/>
  <c r="AN75" i="34"/>
  <c r="HF52" i="34" s="1"/>
  <c r="AO75" i="34"/>
  <c r="HG52" i="34" s="1"/>
  <c r="AK76" i="34"/>
  <c r="AL76" i="34"/>
  <c r="AM76" i="34"/>
  <c r="AN76" i="34"/>
  <c r="HH52" i="34" s="1"/>
  <c r="AO76" i="34"/>
  <c r="HI52" i="34" s="1"/>
  <c r="AK77" i="34"/>
  <c r="AL77" i="34"/>
  <c r="AM77" i="34"/>
  <c r="AN77" i="34"/>
  <c r="HJ52" i="34" s="1"/>
  <c r="AO77" i="34"/>
  <c r="HK52" i="34" s="1"/>
  <c r="AK78" i="34"/>
  <c r="AL78" i="34"/>
  <c r="AM78" i="34"/>
  <c r="AN78" i="34"/>
  <c r="HL52" i="34" s="1"/>
  <c r="AO78" i="34"/>
  <c r="HM52" i="34" s="1"/>
  <c r="AK79" i="34"/>
  <c r="AL79" i="34"/>
  <c r="AM79" i="34"/>
  <c r="AN79" i="34"/>
  <c r="HN52" i="34" s="1"/>
  <c r="AO79" i="34"/>
  <c r="HO52" i="34" s="1"/>
  <c r="AK80" i="34"/>
  <c r="AL80" i="34"/>
  <c r="AM80" i="34"/>
  <c r="AN80" i="34"/>
  <c r="HP52" i="34" s="1"/>
  <c r="AO80" i="34"/>
  <c r="HQ52" i="34" s="1"/>
  <c r="AL71" i="34"/>
  <c r="AM71" i="34"/>
  <c r="AN71" i="34"/>
  <c r="GX52" i="34" s="1"/>
  <c r="AO71" i="34"/>
  <c r="GY52" i="34" s="1"/>
  <c r="AO82" i="34"/>
  <c r="FR52" i="34" s="1"/>
  <c r="AN82" i="34"/>
  <c r="FQ52" i="34" s="1"/>
  <c r="AM82" i="34"/>
  <c r="AL82" i="34"/>
  <c r="AK82" i="34"/>
  <c r="AK71" i="34"/>
  <c r="AK70" i="34"/>
  <c r="AJ71" i="34"/>
  <c r="AJ72" i="34"/>
  <c r="AJ73" i="34"/>
  <c r="AJ74" i="34"/>
  <c r="AJ75" i="34"/>
  <c r="AJ76" i="34"/>
  <c r="AJ77" i="34"/>
  <c r="AJ78" i="34"/>
  <c r="AJ79" i="34"/>
  <c r="AJ80" i="34"/>
  <c r="AJ70" i="34"/>
  <c r="AO69" i="34"/>
  <c r="AN69" i="34"/>
  <c r="AM69" i="34"/>
  <c r="AL69" i="34"/>
  <c r="AK69" i="34"/>
  <c r="AJ69" i="34"/>
  <c r="AO68" i="34"/>
  <c r="AN68" i="34"/>
  <c r="AM68" i="34"/>
  <c r="AL68" i="34"/>
  <c r="AK68" i="34"/>
  <c r="AJ68" i="34"/>
  <c r="AO67" i="34"/>
  <c r="AN67" i="34"/>
  <c r="AM67" i="34"/>
  <c r="AL67" i="34"/>
  <c r="AK67" i="34"/>
  <c r="AJ67" i="34"/>
  <c r="AO66" i="34"/>
  <c r="AN66" i="34"/>
  <c r="AM66" i="34"/>
  <c r="AL66" i="34"/>
  <c r="AK66" i="34"/>
  <c r="AJ66" i="34"/>
  <c r="AO65" i="34"/>
  <c r="AN65" i="34"/>
  <c r="AM65" i="34"/>
  <c r="AL65" i="34"/>
  <c r="AK65" i="34"/>
  <c r="AJ65" i="34"/>
  <c r="AO64" i="34"/>
  <c r="AN64" i="34"/>
  <c r="AM64" i="34"/>
  <c r="AL64" i="34"/>
  <c r="AK64" i="34"/>
  <c r="AJ64" i="34"/>
  <c r="AK63" i="34"/>
  <c r="AJ63" i="34"/>
  <c r="AO62" i="34"/>
  <c r="AN62" i="34"/>
  <c r="AM62" i="34"/>
  <c r="AL62" i="34"/>
  <c r="AK62" i="34"/>
  <c r="AJ62" i="34"/>
  <c r="AO61" i="34"/>
  <c r="AN61" i="34"/>
  <c r="AM61" i="34"/>
  <c r="AL61" i="34"/>
  <c r="AK61" i="34"/>
  <c r="AJ61" i="34"/>
  <c r="AO60" i="34"/>
  <c r="AN60" i="34"/>
  <c r="AM60" i="34"/>
  <c r="AL60" i="34"/>
  <c r="AK60" i="34"/>
  <c r="AJ60" i="34"/>
  <c r="AO59" i="34"/>
  <c r="AN59" i="34"/>
  <c r="AM59" i="34"/>
  <c r="AL59" i="34"/>
  <c r="AK59" i="34"/>
  <c r="AJ59" i="34"/>
  <c r="AO58" i="34"/>
  <c r="AN58" i="34"/>
  <c r="AM58" i="34"/>
  <c r="AL58" i="34"/>
  <c r="AK58" i="34"/>
  <c r="AJ58" i="34"/>
  <c r="AO57" i="34"/>
  <c r="AN57" i="34"/>
  <c r="AM57" i="34"/>
  <c r="AL57" i="34"/>
  <c r="AK57" i="34"/>
  <c r="AJ57" i="34"/>
  <c r="AO56" i="34"/>
  <c r="AN56" i="34"/>
  <c r="AM56" i="34"/>
  <c r="AL56" i="34"/>
  <c r="AK56" i="34"/>
  <c r="AJ56" i="34"/>
  <c r="AO55" i="34"/>
  <c r="AN55" i="34"/>
  <c r="AM55" i="34"/>
  <c r="AL55" i="34"/>
  <c r="AK55" i="34"/>
  <c r="AJ55" i="34"/>
  <c r="AO54" i="34"/>
  <c r="AN54" i="34"/>
  <c r="AM54" i="34"/>
  <c r="AL54" i="34"/>
  <c r="AK54" i="34"/>
  <c r="AJ54" i="34"/>
  <c r="AK53" i="34"/>
  <c r="AJ53" i="34"/>
  <c r="AE84" i="34"/>
  <c r="AD84" i="34"/>
  <c r="AC84" i="34"/>
  <c r="AB84" i="34"/>
  <c r="AA84" i="34"/>
  <c r="Z84" i="34"/>
  <c r="Y84" i="34"/>
  <c r="X84" i="34"/>
  <c r="W84" i="34"/>
  <c r="V84" i="34"/>
  <c r="AE83" i="34"/>
  <c r="AD83" i="34"/>
  <c r="AC83" i="34"/>
  <c r="AB83" i="34"/>
  <c r="AA83" i="34"/>
  <c r="Z83" i="34"/>
  <c r="Y83" i="34"/>
  <c r="X83" i="34"/>
  <c r="W83" i="34"/>
  <c r="V83" i="34"/>
  <c r="AE82" i="34"/>
  <c r="AD82" i="34"/>
  <c r="AC82" i="34"/>
  <c r="AB82" i="34"/>
  <c r="AA82" i="34"/>
  <c r="Z82" i="34"/>
  <c r="Y82" i="34"/>
  <c r="X82" i="34"/>
  <c r="W82" i="34"/>
  <c r="V82" i="34"/>
  <c r="AE81" i="34"/>
  <c r="AD81" i="34"/>
  <c r="AC81" i="34"/>
  <c r="AB81" i="34"/>
  <c r="AA81" i="34"/>
  <c r="Z81" i="34"/>
  <c r="Y81" i="34"/>
  <c r="X81" i="34"/>
  <c r="W81" i="34"/>
  <c r="V81" i="34"/>
  <c r="AE80" i="34"/>
  <c r="AD80" i="34"/>
  <c r="AC80" i="34"/>
  <c r="AB80" i="34"/>
  <c r="AA80" i="34"/>
  <c r="Z80" i="34"/>
  <c r="Y80" i="34"/>
  <c r="X80" i="34"/>
  <c r="W80" i="34"/>
  <c r="V80" i="34"/>
  <c r="AE79" i="34"/>
  <c r="AD79" i="34"/>
  <c r="AC79" i="34"/>
  <c r="AB79" i="34"/>
  <c r="AA79" i="34"/>
  <c r="Z79" i="34"/>
  <c r="Y79" i="34"/>
  <c r="X79" i="34"/>
  <c r="W79" i="34"/>
  <c r="V79" i="34"/>
  <c r="AE78" i="34"/>
  <c r="AD78" i="34"/>
  <c r="AC78" i="34"/>
  <c r="AB78" i="34"/>
  <c r="AA78" i="34"/>
  <c r="Z78" i="34"/>
  <c r="Y78" i="34"/>
  <c r="X78" i="34"/>
  <c r="W78" i="34"/>
  <c r="V78" i="34"/>
  <c r="AE77" i="34"/>
  <c r="AD77" i="34"/>
  <c r="AC77" i="34"/>
  <c r="AB77" i="34"/>
  <c r="AA77" i="34"/>
  <c r="Z77" i="34"/>
  <c r="Y77" i="34"/>
  <c r="X77" i="34"/>
  <c r="W77" i="34"/>
  <c r="V77" i="34"/>
  <c r="AE76" i="34"/>
  <c r="AD76" i="34"/>
  <c r="AC76" i="34"/>
  <c r="AB76" i="34"/>
  <c r="AA76" i="34"/>
  <c r="Z76" i="34"/>
  <c r="Y76" i="34"/>
  <c r="X76" i="34"/>
  <c r="W76" i="34"/>
  <c r="V76" i="34"/>
  <c r="AE75" i="34"/>
  <c r="AD75" i="34"/>
  <c r="AC75" i="34"/>
  <c r="AB75" i="34"/>
  <c r="AA75" i="34"/>
  <c r="Z75" i="34"/>
  <c r="Y75" i="34"/>
  <c r="X75" i="34"/>
  <c r="W75" i="34"/>
  <c r="V75" i="34"/>
  <c r="AE74" i="34"/>
  <c r="AD74" i="34"/>
  <c r="AC74" i="34"/>
  <c r="AB74" i="34"/>
  <c r="AA74" i="34"/>
  <c r="Z74" i="34"/>
  <c r="Y74" i="34"/>
  <c r="X74" i="34"/>
  <c r="W74" i="34"/>
  <c r="V74" i="34"/>
  <c r="AE73" i="34"/>
  <c r="AD73" i="34"/>
  <c r="AC73" i="34"/>
  <c r="AB73" i="34"/>
  <c r="AA73" i="34"/>
  <c r="Z73" i="34"/>
  <c r="Y73" i="34"/>
  <c r="X73" i="34"/>
  <c r="W73" i="34"/>
  <c r="V73" i="34"/>
  <c r="AE72" i="34"/>
  <c r="AD72" i="34"/>
  <c r="AC72" i="34"/>
  <c r="AB72" i="34"/>
  <c r="AA72" i="34"/>
  <c r="Z72" i="34"/>
  <c r="Y72" i="34"/>
  <c r="X72" i="34"/>
  <c r="W72" i="34"/>
  <c r="V72" i="34"/>
  <c r="AE71" i="34"/>
  <c r="AD71" i="34"/>
  <c r="AC71" i="34"/>
  <c r="AB71" i="34"/>
  <c r="AA71" i="34"/>
  <c r="Z71" i="34"/>
  <c r="Y71" i="34"/>
  <c r="X71" i="34"/>
  <c r="W71" i="34"/>
  <c r="V71" i="34"/>
  <c r="AE70" i="34"/>
  <c r="AD70" i="34"/>
  <c r="AC70" i="34"/>
  <c r="AB70" i="34"/>
  <c r="AA70" i="34"/>
  <c r="Z70" i="34"/>
  <c r="Y70" i="34"/>
  <c r="X70" i="34"/>
  <c r="W70" i="34"/>
  <c r="V70" i="34"/>
  <c r="AE69" i="34"/>
  <c r="AD69" i="34"/>
  <c r="AC69" i="34"/>
  <c r="AB69" i="34"/>
  <c r="AA69" i="34"/>
  <c r="Z69" i="34"/>
  <c r="Y69" i="34"/>
  <c r="X69" i="34"/>
  <c r="W69" i="34"/>
  <c r="V69" i="34"/>
  <c r="AE68" i="34"/>
  <c r="AD68" i="34"/>
  <c r="AC68" i="34"/>
  <c r="AB68" i="34"/>
  <c r="AA68" i="34"/>
  <c r="Z68" i="34"/>
  <c r="Y68" i="34"/>
  <c r="X68" i="34"/>
  <c r="W68" i="34"/>
  <c r="V68" i="34"/>
  <c r="AE67" i="34"/>
  <c r="AD67" i="34"/>
  <c r="AC67" i="34"/>
  <c r="AB67" i="34"/>
  <c r="AA67" i="34"/>
  <c r="Z67" i="34"/>
  <c r="Y67" i="34"/>
  <c r="X67" i="34"/>
  <c r="W67" i="34"/>
  <c r="V67" i="34"/>
  <c r="AE66" i="34"/>
  <c r="AD66" i="34"/>
  <c r="AC66" i="34"/>
  <c r="AB66" i="34"/>
  <c r="AA66" i="34"/>
  <c r="Z66" i="34"/>
  <c r="Y66" i="34"/>
  <c r="X66" i="34"/>
  <c r="W66" i="34"/>
  <c r="V66" i="34"/>
  <c r="AE65" i="34"/>
  <c r="AD65" i="34"/>
  <c r="AC65" i="34"/>
  <c r="AB65" i="34"/>
  <c r="AA65" i="34"/>
  <c r="Z65" i="34"/>
  <c r="Y65" i="34"/>
  <c r="X65" i="34"/>
  <c r="W65" i="34"/>
  <c r="V65" i="34"/>
  <c r="AE64" i="34"/>
  <c r="AD64" i="34"/>
  <c r="AC64" i="34"/>
  <c r="AB64" i="34"/>
  <c r="AA64" i="34"/>
  <c r="Z64" i="34"/>
  <c r="Y64" i="34"/>
  <c r="X64" i="34"/>
  <c r="W64" i="34"/>
  <c r="V64" i="34"/>
  <c r="AE63" i="34"/>
  <c r="AD63" i="34"/>
  <c r="AC63" i="34"/>
  <c r="AB63" i="34"/>
  <c r="AA63" i="34"/>
  <c r="Z63" i="34"/>
  <c r="Y63" i="34"/>
  <c r="X63" i="34"/>
  <c r="W63" i="34"/>
  <c r="V63" i="34"/>
  <c r="AE62" i="34"/>
  <c r="AD62" i="34"/>
  <c r="AC62" i="34"/>
  <c r="AB62" i="34"/>
  <c r="AA62" i="34"/>
  <c r="Z62" i="34"/>
  <c r="Y62" i="34"/>
  <c r="X62" i="34"/>
  <c r="W62" i="34"/>
  <c r="V62" i="34"/>
  <c r="AE61" i="34"/>
  <c r="AD61" i="34"/>
  <c r="AC61" i="34"/>
  <c r="AB61" i="34"/>
  <c r="AA61" i="34"/>
  <c r="Z61" i="34"/>
  <c r="Y61" i="34"/>
  <c r="X61" i="34"/>
  <c r="W61" i="34"/>
  <c r="V61" i="34"/>
  <c r="AE60" i="34"/>
  <c r="AD60" i="34"/>
  <c r="AC60" i="34"/>
  <c r="AB60" i="34"/>
  <c r="AA60" i="34"/>
  <c r="Z60" i="34"/>
  <c r="Y60" i="34"/>
  <c r="X60" i="34"/>
  <c r="W60" i="34"/>
  <c r="V60" i="34"/>
  <c r="AE59" i="34"/>
  <c r="AD59" i="34"/>
  <c r="AC59" i="34"/>
  <c r="AB59" i="34"/>
  <c r="AA59" i="34"/>
  <c r="Z59" i="34"/>
  <c r="Y59" i="34"/>
  <c r="X59" i="34"/>
  <c r="W59" i="34"/>
  <c r="V59" i="34"/>
  <c r="AE58" i="34"/>
  <c r="AD58" i="34"/>
  <c r="AC58" i="34"/>
  <c r="AB58" i="34"/>
  <c r="AA58" i="34"/>
  <c r="Z58" i="34"/>
  <c r="Y58" i="34"/>
  <c r="X58" i="34"/>
  <c r="W58" i="34"/>
  <c r="V58" i="34"/>
  <c r="AE57" i="34"/>
  <c r="AD57" i="34"/>
  <c r="AC57" i="34"/>
  <c r="AB57" i="34"/>
  <c r="AA57" i="34"/>
  <c r="Z57" i="34"/>
  <c r="Y57" i="34"/>
  <c r="X57" i="34"/>
  <c r="W57" i="34"/>
  <c r="V57" i="34"/>
  <c r="AE56" i="34"/>
  <c r="AD56" i="34"/>
  <c r="AC56" i="34"/>
  <c r="AB56" i="34"/>
  <c r="AA56" i="34"/>
  <c r="Z56" i="34"/>
  <c r="Y56" i="34"/>
  <c r="X56" i="34"/>
  <c r="W56" i="34"/>
  <c r="V56" i="34"/>
  <c r="AE55" i="34"/>
  <c r="AD55" i="34"/>
  <c r="AC55" i="34"/>
  <c r="AB55" i="34"/>
  <c r="AA55" i="34"/>
  <c r="Z55" i="34"/>
  <c r="Y55" i="34"/>
  <c r="X55" i="34"/>
  <c r="W55" i="34"/>
  <c r="V55" i="34"/>
  <c r="AE54" i="34"/>
  <c r="AD54" i="34"/>
  <c r="AC54" i="34"/>
  <c r="AB54" i="34"/>
  <c r="AA54" i="34"/>
  <c r="Z54" i="34"/>
  <c r="Y54" i="34"/>
  <c r="X54" i="34"/>
  <c r="W54" i="34"/>
  <c r="V54" i="34"/>
  <c r="AE53" i="34"/>
  <c r="AD53" i="34"/>
  <c r="AC53" i="34"/>
  <c r="AB53" i="34"/>
  <c r="AA53" i="34"/>
  <c r="Z53" i="34"/>
  <c r="Y53" i="34"/>
  <c r="X53" i="34"/>
  <c r="W53" i="34"/>
  <c r="V53" i="34"/>
  <c r="AE52" i="34"/>
  <c r="AD52" i="34"/>
  <c r="AC52" i="34"/>
  <c r="AB52" i="34"/>
  <c r="AA52" i="34"/>
  <c r="Z52" i="34"/>
  <c r="Y52" i="34"/>
  <c r="X52" i="34"/>
  <c r="W52" i="34"/>
  <c r="V52" i="34"/>
  <c r="B84" i="34"/>
  <c r="B83" i="34"/>
  <c r="B82" i="34"/>
  <c r="B81" i="34"/>
  <c r="B80" i="34"/>
  <c r="B79" i="34"/>
  <c r="B78" i="34"/>
  <c r="B77" i="34"/>
  <c r="B76" i="34"/>
  <c r="B75" i="34"/>
  <c r="B74" i="34"/>
  <c r="B73" i="34"/>
  <c r="B72" i="34"/>
  <c r="B71" i="34"/>
  <c r="B70" i="34"/>
  <c r="B69" i="34"/>
  <c r="B68" i="34"/>
  <c r="B67" i="34"/>
  <c r="B66" i="34"/>
  <c r="B65" i="34"/>
  <c r="B64" i="34"/>
  <c r="B63" i="34"/>
  <c r="B62" i="34"/>
  <c r="B61" i="34"/>
  <c r="B60" i="34"/>
  <c r="B59" i="34"/>
  <c r="B58" i="34"/>
  <c r="B57" i="34"/>
  <c r="B56" i="34"/>
  <c r="B55" i="34"/>
  <c r="B54" i="34"/>
  <c r="B53" i="34"/>
  <c r="B52" i="34"/>
  <c r="P84" i="34"/>
  <c r="P83" i="34"/>
  <c r="P82" i="34"/>
  <c r="P81" i="34"/>
  <c r="P80" i="34"/>
  <c r="P79" i="34"/>
  <c r="P78" i="34"/>
  <c r="P77" i="34"/>
  <c r="P76" i="34"/>
  <c r="P75" i="34"/>
  <c r="P74" i="34"/>
  <c r="P73" i="34"/>
  <c r="P72" i="34"/>
  <c r="P71" i="34"/>
  <c r="P70" i="34"/>
  <c r="P69" i="34"/>
  <c r="P68" i="34"/>
  <c r="P67" i="34"/>
  <c r="P66" i="34"/>
  <c r="P65" i="34"/>
  <c r="P64" i="34"/>
  <c r="P63" i="34"/>
  <c r="P62" i="34"/>
  <c r="P61" i="34"/>
  <c r="P60" i="34"/>
  <c r="P59" i="34"/>
  <c r="P58" i="34"/>
  <c r="P57" i="34"/>
  <c r="P56" i="34"/>
  <c r="P55" i="34"/>
  <c r="P54" i="34"/>
  <c r="P53" i="34"/>
  <c r="P52" i="34"/>
  <c r="AO51" i="34"/>
  <c r="AJ51" i="34"/>
  <c r="AK50" i="34"/>
  <c r="AJ50" i="34"/>
  <c r="AO49" i="34"/>
  <c r="AN49" i="34"/>
  <c r="AM49" i="34"/>
  <c r="AL49" i="34"/>
  <c r="AK49" i="34"/>
  <c r="AJ49" i="34"/>
  <c r="AK48" i="34"/>
  <c r="AJ48" i="34"/>
  <c r="AM43" i="34"/>
  <c r="AN43" i="34"/>
  <c r="GN24" i="34" s="1"/>
  <c r="AO43" i="34"/>
  <c r="GO24" i="34" s="1"/>
  <c r="AM44" i="34"/>
  <c r="AN44" i="34"/>
  <c r="GP24" i="34" s="1"/>
  <c r="AO44" i="34"/>
  <c r="GQ24" i="34" s="1"/>
  <c r="AM45" i="34"/>
  <c r="AN45" i="34"/>
  <c r="GR24" i="34" s="1"/>
  <c r="AO45" i="34"/>
  <c r="GS24" i="34" s="1"/>
  <c r="AM46" i="34"/>
  <c r="AN46" i="34"/>
  <c r="GT24" i="34" s="1"/>
  <c r="AO46" i="34"/>
  <c r="GU24" i="34" s="1"/>
  <c r="AM47" i="34"/>
  <c r="AN47" i="34"/>
  <c r="GV24" i="34" s="1"/>
  <c r="AO47" i="34"/>
  <c r="GW24" i="34" s="1"/>
  <c r="AL43" i="34"/>
  <c r="AL44" i="34"/>
  <c r="AL45" i="34"/>
  <c r="AL46" i="34"/>
  <c r="AL47" i="34"/>
  <c r="AK44" i="34"/>
  <c r="AK45" i="34"/>
  <c r="AK46" i="34"/>
  <c r="AK47" i="34"/>
  <c r="AK43" i="34"/>
  <c r="AK42" i="34"/>
  <c r="AJ47" i="34"/>
  <c r="AJ45" i="34"/>
  <c r="AJ46" i="34"/>
  <c r="AJ43" i="34"/>
  <c r="AJ44" i="34"/>
  <c r="AJ42" i="34"/>
  <c r="AO34" i="34"/>
  <c r="AN34" i="34"/>
  <c r="AO33" i="34"/>
  <c r="AN33" i="34"/>
  <c r="AO32" i="34"/>
  <c r="AN32" i="34"/>
  <c r="AO31" i="34"/>
  <c r="AN31" i="34"/>
  <c r="AO30" i="34"/>
  <c r="AN30" i="34"/>
  <c r="AO29" i="34"/>
  <c r="AN29" i="34"/>
  <c r="AO28" i="34"/>
  <c r="AN28" i="34"/>
  <c r="AO27" i="34"/>
  <c r="AN27" i="34"/>
  <c r="AN26" i="34"/>
  <c r="AL34" i="34"/>
  <c r="AL33" i="34"/>
  <c r="AL32" i="34"/>
  <c r="AL31" i="34"/>
  <c r="AL30" i="34"/>
  <c r="AL29" i="34"/>
  <c r="AL28" i="34"/>
  <c r="AL27" i="34"/>
  <c r="AL26" i="34"/>
  <c r="AK34" i="34"/>
  <c r="AK33" i="34"/>
  <c r="AK32" i="34"/>
  <c r="AK31" i="34"/>
  <c r="AK30" i="34"/>
  <c r="AK29" i="34"/>
  <c r="AK28" i="34"/>
  <c r="AK27" i="34"/>
  <c r="AK26" i="34"/>
  <c r="AK25" i="34"/>
  <c r="AP25" i="34"/>
  <c r="AQ25" i="34"/>
  <c r="AR25" i="34"/>
  <c r="AP26" i="34"/>
  <c r="AQ26" i="34"/>
  <c r="AR26" i="34"/>
  <c r="AP27" i="34"/>
  <c r="AQ27" i="34"/>
  <c r="AR27" i="34"/>
  <c r="AP28" i="34"/>
  <c r="AQ28" i="34"/>
  <c r="AR28" i="34"/>
  <c r="AP29" i="34"/>
  <c r="AQ29" i="34"/>
  <c r="AR29" i="34"/>
  <c r="AP30" i="34"/>
  <c r="AQ30" i="34"/>
  <c r="AR30" i="34"/>
  <c r="AP31" i="34"/>
  <c r="AQ31" i="34"/>
  <c r="AR31" i="34"/>
  <c r="AP32" i="34"/>
  <c r="AQ32" i="34"/>
  <c r="AR32" i="34"/>
  <c r="AP33" i="34"/>
  <c r="AQ33" i="34"/>
  <c r="AR33" i="34"/>
  <c r="AP34" i="34"/>
  <c r="AQ34" i="34"/>
  <c r="AR34" i="34"/>
  <c r="AP35" i="34"/>
  <c r="AQ35" i="34"/>
  <c r="AR35" i="34"/>
  <c r="AP36" i="34"/>
  <c r="AQ36" i="34"/>
  <c r="AR36" i="34"/>
  <c r="AP37" i="34"/>
  <c r="AQ37" i="34"/>
  <c r="AR37" i="34"/>
  <c r="AP38" i="34"/>
  <c r="AQ38" i="34"/>
  <c r="AR38" i="34"/>
  <c r="AP39" i="34"/>
  <c r="AQ39" i="34"/>
  <c r="AR39" i="34"/>
  <c r="AP40" i="34"/>
  <c r="AQ40" i="34"/>
  <c r="AR40" i="34"/>
  <c r="AP41" i="34"/>
  <c r="AQ41" i="34"/>
  <c r="AR41" i="34"/>
  <c r="AP42" i="34"/>
  <c r="AQ42" i="34"/>
  <c r="AR42" i="34"/>
  <c r="AP43" i="34"/>
  <c r="AQ43" i="34"/>
  <c r="AR43" i="34"/>
  <c r="AP44" i="34"/>
  <c r="AQ44" i="34"/>
  <c r="AR44" i="34"/>
  <c r="AP45" i="34"/>
  <c r="AQ45" i="34"/>
  <c r="AR45" i="34"/>
  <c r="AP46" i="34"/>
  <c r="AQ46" i="34"/>
  <c r="AR46" i="34"/>
  <c r="AP47" i="34"/>
  <c r="AQ47" i="34"/>
  <c r="AR47" i="34"/>
  <c r="AP48" i="34"/>
  <c r="AQ48" i="34"/>
  <c r="AR48" i="34"/>
  <c r="AP49" i="34"/>
  <c r="AQ49" i="34"/>
  <c r="AR49" i="34"/>
  <c r="AP50" i="34"/>
  <c r="AQ50" i="34"/>
  <c r="AR50" i="34"/>
  <c r="AP51" i="34"/>
  <c r="AQ51" i="34"/>
  <c r="AR51" i="34"/>
  <c r="AR24" i="34"/>
  <c r="AQ24" i="34"/>
  <c r="AP24" i="34"/>
  <c r="AO41" i="34"/>
  <c r="GE24" i="34" s="1"/>
  <c r="AO40" i="34"/>
  <c r="GC24" i="34" s="1"/>
  <c r="AO39" i="34"/>
  <c r="GA24" i="34" s="1"/>
  <c r="AO38" i="34"/>
  <c r="FY24" i="34" s="1"/>
  <c r="AO37" i="34"/>
  <c r="FW24" i="34" s="1"/>
  <c r="AO36" i="34"/>
  <c r="FU24" i="34" s="1"/>
  <c r="AN41" i="34"/>
  <c r="GD24" i="34" s="1"/>
  <c r="AN40" i="34"/>
  <c r="GB24" i="34" s="1"/>
  <c r="AN39" i="34"/>
  <c r="FZ24" i="34" s="1"/>
  <c r="AN38" i="34"/>
  <c r="FX24" i="34" s="1"/>
  <c r="AN37" i="34"/>
  <c r="FV24" i="34" s="1"/>
  <c r="AN36" i="34"/>
  <c r="FT24" i="34" s="1"/>
  <c r="AL37" i="34"/>
  <c r="AL38" i="34"/>
  <c r="AL39" i="34"/>
  <c r="AL40" i="34"/>
  <c r="AL41" i="34"/>
  <c r="AL36" i="34"/>
  <c r="AE25" i="34"/>
  <c r="AE26" i="34"/>
  <c r="AE27" i="34"/>
  <c r="AE28" i="34"/>
  <c r="AE29" i="34"/>
  <c r="AE30" i="34"/>
  <c r="AE31" i="34"/>
  <c r="AE32" i="34"/>
  <c r="AE33" i="34"/>
  <c r="AE34" i="34"/>
  <c r="AE35" i="34"/>
  <c r="AE36" i="34"/>
  <c r="AE37" i="34"/>
  <c r="AE38" i="34"/>
  <c r="AE39" i="34"/>
  <c r="AE40" i="34"/>
  <c r="AE41" i="34"/>
  <c r="AE42" i="34"/>
  <c r="AE43" i="34"/>
  <c r="AE44" i="34"/>
  <c r="AE45" i="34"/>
  <c r="AE46" i="34"/>
  <c r="AE47" i="34"/>
  <c r="AE48" i="34"/>
  <c r="AE49" i="34"/>
  <c r="AE50" i="34"/>
  <c r="AE51" i="34"/>
  <c r="AE24" i="34"/>
  <c r="X25" i="34"/>
  <c r="Y25" i="34"/>
  <c r="Z25" i="34"/>
  <c r="AA25" i="34"/>
  <c r="AB25" i="34"/>
  <c r="AC25" i="34"/>
  <c r="AD25" i="34"/>
  <c r="X26" i="34"/>
  <c r="Y26" i="34"/>
  <c r="Z26" i="34"/>
  <c r="AA26" i="34"/>
  <c r="AB26" i="34"/>
  <c r="AC26" i="34"/>
  <c r="AD26" i="34"/>
  <c r="X27" i="34"/>
  <c r="Y27" i="34"/>
  <c r="Z27" i="34"/>
  <c r="AA27" i="34"/>
  <c r="AB27" i="34"/>
  <c r="AC27" i="34"/>
  <c r="AD27" i="34"/>
  <c r="X28" i="34"/>
  <c r="Y28" i="34"/>
  <c r="Z28" i="34"/>
  <c r="AA28" i="34"/>
  <c r="AB28" i="34"/>
  <c r="AC28" i="34"/>
  <c r="AD28" i="34"/>
  <c r="X29" i="34"/>
  <c r="Y29" i="34"/>
  <c r="Z29" i="34"/>
  <c r="AA29" i="34"/>
  <c r="AB29" i="34"/>
  <c r="AC29" i="34"/>
  <c r="AD29" i="34"/>
  <c r="X30" i="34"/>
  <c r="Y30" i="34"/>
  <c r="Z30" i="34"/>
  <c r="AA30" i="34"/>
  <c r="AB30" i="34"/>
  <c r="AC30" i="34"/>
  <c r="AD30" i="34"/>
  <c r="X31" i="34"/>
  <c r="Y31" i="34"/>
  <c r="Z31" i="34"/>
  <c r="AA31" i="34"/>
  <c r="AB31" i="34"/>
  <c r="AC31" i="34"/>
  <c r="AD31" i="34"/>
  <c r="X32" i="34"/>
  <c r="Y32" i="34"/>
  <c r="Z32" i="34"/>
  <c r="AA32" i="34"/>
  <c r="AB32" i="34"/>
  <c r="AC32" i="34"/>
  <c r="AD32" i="34"/>
  <c r="X33" i="34"/>
  <c r="Y33" i="34"/>
  <c r="Z33" i="34"/>
  <c r="AA33" i="34"/>
  <c r="AB33" i="34"/>
  <c r="AC33" i="34"/>
  <c r="AD33" i="34"/>
  <c r="X34" i="34"/>
  <c r="Y34" i="34"/>
  <c r="Z34" i="34"/>
  <c r="AA34" i="34"/>
  <c r="AB34" i="34"/>
  <c r="AC34" i="34"/>
  <c r="AD34" i="34"/>
  <c r="X35" i="34"/>
  <c r="Y35" i="34"/>
  <c r="Z35" i="34"/>
  <c r="AA35" i="34"/>
  <c r="AB35" i="34"/>
  <c r="AC35" i="34"/>
  <c r="AD35" i="34"/>
  <c r="X36" i="34"/>
  <c r="Y36" i="34"/>
  <c r="Z36" i="34"/>
  <c r="AA36" i="34"/>
  <c r="AB36" i="34"/>
  <c r="AC36" i="34"/>
  <c r="AD36" i="34"/>
  <c r="X37" i="34"/>
  <c r="Y37" i="34"/>
  <c r="Z37" i="34"/>
  <c r="AA37" i="34"/>
  <c r="AB37" i="34"/>
  <c r="AC37" i="34"/>
  <c r="AD37" i="34"/>
  <c r="X38" i="34"/>
  <c r="Y38" i="34"/>
  <c r="Z38" i="34"/>
  <c r="AA38" i="34"/>
  <c r="AB38" i="34"/>
  <c r="AC38" i="34"/>
  <c r="AD38" i="34"/>
  <c r="X39" i="34"/>
  <c r="Y39" i="34"/>
  <c r="Z39" i="34"/>
  <c r="AA39" i="34"/>
  <c r="AB39" i="34"/>
  <c r="AC39" i="34"/>
  <c r="AD39" i="34"/>
  <c r="X40" i="34"/>
  <c r="Y40" i="34"/>
  <c r="Z40" i="34"/>
  <c r="AA40" i="34"/>
  <c r="AB40" i="34"/>
  <c r="AC40" i="34"/>
  <c r="AD40" i="34"/>
  <c r="X41" i="34"/>
  <c r="Y41" i="34"/>
  <c r="Z41" i="34"/>
  <c r="AA41" i="34"/>
  <c r="AB41" i="34"/>
  <c r="AC41" i="34"/>
  <c r="AD41" i="34"/>
  <c r="X42" i="34"/>
  <c r="Y42" i="34"/>
  <c r="Z42" i="34"/>
  <c r="AA42" i="34"/>
  <c r="AB42" i="34"/>
  <c r="AC42" i="34"/>
  <c r="AD42" i="34"/>
  <c r="X43" i="34"/>
  <c r="Y43" i="34"/>
  <c r="Z43" i="34"/>
  <c r="AA43" i="34"/>
  <c r="AB43" i="34"/>
  <c r="AC43" i="34"/>
  <c r="AD43" i="34"/>
  <c r="X44" i="34"/>
  <c r="Y44" i="34"/>
  <c r="Z44" i="34"/>
  <c r="AA44" i="34"/>
  <c r="AB44" i="34"/>
  <c r="AC44" i="34"/>
  <c r="AD44" i="34"/>
  <c r="X45" i="34"/>
  <c r="Y45" i="34"/>
  <c r="Z45" i="34"/>
  <c r="AA45" i="34"/>
  <c r="AB45" i="34"/>
  <c r="AC45" i="34"/>
  <c r="AD45" i="34"/>
  <c r="X46" i="34"/>
  <c r="Y46" i="34"/>
  <c r="Z46" i="34"/>
  <c r="AA46" i="34"/>
  <c r="AB46" i="34"/>
  <c r="AC46" i="34"/>
  <c r="AD46" i="34"/>
  <c r="X47" i="34"/>
  <c r="Y47" i="34"/>
  <c r="Z47" i="34"/>
  <c r="AA47" i="34"/>
  <c r="AB47" i="34"/>
  <c r="AC47" i="34"/>
  <c r="AD47" i="34"/>
  <c r="X48" i="34"/>
  <c r="Y48" i="34"/>
  <c r="Z48" i="34"/>
  <c r="AA48" i="34"/>
  <c r="AB48" i="34"/>
  <c r="AC48" i="34"/>
  <c r="AD48" i="34"/>
  <c r="X49" i="34"/>
  <c r="Y49" i="34"/>
  <c r="Z49" i="34"/>
  <c r="AA49" i="34"/>
  <c r="AB49" i="34"/>
  <c r="AC49" i="34"/>
  <c r="AD49" i="34"/>
  <c r="X50" i="34"/>
  <c r="Y50" i="34"/>
  <c r="Z50" i="34"/>
  <c r="AA50" i="34"/>
  <c r="AB50" i="34"/>
  <c r="AC50" i="34"/>
  <c r="AD50" i="34"/>
  <c r="X51" i="34"/>
  <c r="Y51" i="34"/>
  <c r="Z51" i="34"/>
  <c r="AA51" i="34"/>
  <c r="AB51" i="34"/>
  <c r="AC51" i="34"/>
  <c r="AD51" i="34"/>
  <c r="AD24" i="34"/>
  <c r="AC24" i="34"/>
  <c r="AB24" i="34"/>
  <c r="AA24" i="34"/>
  <c r="Z24" i="34"/>
  <c r="Y24" i="34"/>
  <c r="X24" i="34"/>
  <c r="W25" i="34"/>
  <c r="W26" i="34"/>
  <c r="W27" i="34"/>
  <c r="W28" i="34"/>
  <c r="W29" i="34"/>
  <c r="W30" i="34"/>
  <c r="W31" i="34"/>
  <c r="W32" i="34"/>
  <c r="W33" i="34"/>
  <c r="W34" i="34"/>
  <c r="W35" i="34"/>
  <c r="W36" i="34"/>
  <c r="W37" i="34"/>
  <c r="W38" i="34"/>
  <c r="W39" i="34"/>
  <c r="W40" i="34"/>
  <c r="W41" i="34"/>
  <c r="W42" i="34"/>
  <c r="W43" i="34"/>
  <c r="W44" i="34"/>
  <c r="W45" i="34"/>
  <c r="W46" i="34"/>
  <c r="W47" i="34"/>
  <c r="W48" i="34"/>
  <c r="W49" i="34"/>
  <c r="W50" i="34"/>
  <c r="W51" i="34"/>
  <c r="W24" i="34"/>
  <c r="P25" i="34"/>
  <c r="P26" i="34"/>
  <c r="P27" i="34"/>
  <c r="P28" i="34"/>
  <c r="P29" i="34"/>
  <c r="P30" i="34"/>
  <c r="P31" i="34"/>
  <c r="P32" i="34"/>
  <c r="P33" i="34"/>
  <c r="P34" i="34"/>
  <c r="P35" i="34"/>
  <c r="P36" i="34"/>
  <c r="P37" i="34"/>
  <c r="P38" i="34"/>
  <c r="P39" i="34"/>
  <c r="P40" i="34"/>
  <c r="P41" i="34"/>
  <c r="P42" i="34"/>
  <c r="P43" i="34"/>
  <c r="P44" i="34"/>
  <c r="P45" i="34"/>
  <c r="P46" i="34"/>
  <c r="P47" i="34"/>
  <c r="P48" i="34"/>
  <c r="P49" i="34"/>
  <c r="P50" i="34"/>
  <c r="P51" i="34"/>
  <c r="P24" i="34"/>
  <c r="V25" i="34"/>
  <c r="V26" i="34"/>
  <c r="V27" i="34"/>
  <c r="V28" i="34"/>
  <c r="V29" i="34"/>
  <c r="V30" i="34"/>
  <c r="V31" i="34"/>
  <c r="V32" i="34"/>
  <c r="V33" i="34"/>
  <c r="V34" i="34"/>
  <c r="V35" i="34"/>
  <c r="V36" i="34"/>
  <c r="V37" i="34"/>
  <c r="V38" i="34"/>
  <c r="V39" i="34"/>
  <c r="V40" i="34"/>
  <c r="V41" i="34"/>
  <c r="V42" i="34"/>
  <c r="V43" i="34"/>
  <c r="V44" i="34"/>
  <c r="V45" i="34"/>
  <c r="V46" i="34"/>
  <c r="V47" i="34"/>
  <c r="V48" i="34"/>
  <c r="V49" i="34"/>
  <c r="V50" i="34"/>
  <c r="V51" i="34"/>
  <c r="V24" i="34"/>
  <c r="B25" i="34"/>
  <c r="B26" i="34"/>
  <c r="B27" i="34"/>
  <c r="B28" i="34"/>
  <c r="B29" i="34"/>
  <c r="B30" i="34"/>
  <c r="B31" i="34"/>
  <c r="B32" i="34"/>
  <c r="B33" i="34"/>
  <c r="B34" i="34"/>
  <c r="B35" i="34"/>
  <c r="B36" i="34"/>
  <c r="B37" i="34"/>
  <c r="B38" i="34"/>
  <c r="B39" i="34"/>
  <c r="B40" i="34"/>
  <c r="B41" i="34"/>
  <c r="B42" i="34"/>
  <c r="B43" i="34"/>
  <c r="B44" i="34"/>
  <c r="B45" i="34"/>
  <c r="B46" i="34"/>
  <c r="B47" i="34"/>
  <c r="B48" i="34"/>
  <c r="B49" i="34"/>
  <c r="B50" i="34"/>
  <c r="B51" i="34"/>
  <c r="B24" i="34"/>
  <c r="B3" i="34"/>
  <c r="B4" i="34"/>
  <c r="B5" i="34"/>
  <c r="B6" i="34"/>
  <c r="B7" i="34"/>
  <c r="B8" i="34"/>
  <c r="B9" i="34"/>
  <c r="B10" i="34"/>
  <c r="B11" i="34"/>
  <c r="B12" i="34"/>
  <c r="B13" i="34"/>
  <c r="B14" i="34"/>
  <c r="B15" i="34"/>
  <c r="B16" i="34"/>
  <c r="B17" i="34"/>
  <c r="B18" i="34"/>
  <c r="B19" i="34"/>
  <c r="B20" i="34"/>
  <c r="B21" i="34"/>
  <c r="B22" i="34"/>
  <c r="B23" i="34"/>
  <c r="B2" i="34"/>
  <c r="P3" i="34"/>
  <c r="P4" i="34"/>
  <c r="P5" i="34"/>
  <c r="P6" i="34"/>
  <c r="P7" i="34"/>
  <c r="P8" i="34"/>
  <c r="P9" i="34"/>
  <c r="P10" i="34"/>
  <c r="P11" i="34"/>
  <c r="P12" i="34"/>
  <c r="P13" i="34"/>
  <c r="P14" i="34"/>
  <c r="P15" i="34"/>
  <c r="P16" i="34"/>
  <c r="P17" i="34"/>
  <c r="P18" i="34"/>
  <c r="P19" i="34"/>
  <c r="P20" i="34"/>
  <c r="P21" i="34"/>
  <c r="P22" i="34"/>
  <c r="P23" i="34"/>
  <c r="P2" i="34"/>
  <c r="AO23" i="34"/>
  <c r="FS2" i="34" s="1"/>
  <c r="AK22" i="34"/>
  <c r="AJ23" i="34"/>
  <c r="AJ22" i="34"/>
  <c r="AN21" i="34"/>
  <c r="AO21" i="34"/>
  <c r="AL21" i="34"/>
  <c r="AM21" i="34"/>
  <c r="AK21" i="34"/>
  <c r="AJ21" i="34"/>
  <c r="AK20" i="34"/>
  <c r="AJ20" i="34"/>
  <c r="AE23" i="34" l="1"/>
  <c r="AC23" i="34"/>
  <c r="AB23" i="34"/>
  <c r="AA23" i="34"/>
  <c r="Z23" i="34"/>
  <c r="Y23" i="34"/>
  <c r="X23" i="34"/>
  <c r="W23" i="34"/>
  <c r="V23" i="34"/>
  <c r="AE22" i="34"/>
  <c r="AC22" i="34"/>
  <c r="AB22" i="34"/>
  <c r="AA22" i="34"/>
  <c r="Z22" i="34"/>
  <c r="Y22" i="34"/>
  <c r="X22" i="34"/>
  <c r="W22" i="34"/>
  <c r="V22" i="34"/>
  <c r="AE21" i="34"/>
  <c r="AC21" i="34"/>
  <c r="AB21" i="34"/>
  <c r="AA21" i="34"/>
  <c r="Z21" i="34"/>
  <c r="Y21" i="34"/>
  <c r="X21" i="34"/>
  <c r="W21" i="34"/>
  <c r="V21" i="34"/>
  <c r="AE20" i="34"/>
  <c r="AC20" i="34"/>
  <c r="AB20" i="34"/>
  <c r="AA20" i="34"/>
  <c r="Z20" i="34"/>
  <c r="Y20" i="34"/>
  <c r="X20" i="34"/>
  <c r="W20" i="34"/>
  <c r="V20" i="34"/>
  <c r="AO19" i="34"/>
  <c r="GE2" i="34" s="1"/>
  <c r="AN19" i="34"/>
  <c r="GD2" i="34" s="1"/>
  <c r="AM19" i="34"/>
  <c r="AK19" i="34"/>
  <c r="AE19" i="34"/>
  <c r="AC19" i="34"/>
  <c r="AB19" i="34"/>
  <c r="AA19" i="34"/>
  <c r="Z19" i="34"/>
  <c r="Y19" i="34"/>
  <c r="X19" i="34"/>
  <c r="W19" i="34"/>
  <c r="V19" i="34"/>
  <c r="AO18" i="34"/>
  <c r="GC2" i="34" s="1"/>
  <c r="AN18" i="34"/>
  <c r="GB2" i="34" s="1"/>
  <c r="AM18" i="34"/>
  <c r="AK18" i="34"/>
  <c r="AE18" i="34"/>
  <c r="AC18" i="34"/>
  <c r="AB18" i="34"/>
  <c r="AA18" i="34"/>
  <c r="Z18" i="34"/>
  <c r="Y18" i="34"/>
  <c r="X18" i="34"/>
  <c r="W18" i="34"/>
  <c r="V18" i="34"/>
  <c r="AO17" i="34"/>
  <c r="GA2" i="34" s="1"/>
  <c r="AN17" i="34"/>
  <c r="FZ2" i="34" s="1"/>
  <c r="AM17" i="34"/>
  <c r="AK17" i="34"/>
  <c r="AE17" i="34"/>
  <c r="AC17" i="34"/>
  <c r="AB17" i="34"/>
  <c r="AA17" i="34"/>
  <c r="Z17" i="34"/>
  <c r="Y17" i="34"/>
  <c r="X17" i="34"/>
  <c r="W17" i="34"/>
  <c r="V17" i="34"/>
  <c r="AO16" i="34"/>
  <c r="FY2" i="34" s="1"/>
  <c r="AN16" i="34"/>
  <c r="FX2" i="34" s="1"/>
  <c r="AM16" i="34"/>
  <c r="AK16" i="34"/>
  <c r="AE16" i="34"/>
  <c r="AC16" i="34"/>
  <c r="AB16" i="34"/>
  <c r="AA16" i="34"/>
  <c r="Z16" i="34"/>
  <c r="Y16" i="34"/>
  <c r="X16" i="34"/>
  <c r="W16" i="34"/>
  <c r="V16" i="34"/>
  <c r="AO15" i="34"/>
  <c r="FW2" i="34" s="1"/>
  <c r="AN15" i="34"/>
  <c r="FV2" i="34" s="1"/>
  <c r="AM15" i="34"/>
  <c r="AK15" i="34"/>
  <c r="AE15" i="34"/>
  <c r="AC15" i="34"/>
  <c r="AB15" i="34"/>
  <c r="AA15" i="34"/>
  <c r="Z15" i="34"/>
  <c r="Y15" i="34"/>
  <c r="X15" i="34"/>
  <c r="W15" i="34"/>
  <c r="V15" i="34"/>
  <c r="AO14" i="34"/>
  <c r="FU2" i="34" s="1"/>
  <c r="AN14" i="34"/>
  <c r="FT2" i="34" s="1"/>
  <c r="AM14" i="34"/>
  <c r="AK14" i="34"/>
  <c r="AE14" i="34"/>
  <c r="AC14" i="34"/>
  <c r="AB14" i="34"/>
  <c r="AA14" i="34"/>
  <c r="Z14" i="34"/>
  <c r="Y14" i="34"/>
  <c r="X14" i="34"/>
  <c r="W14" i="34"/>
  <c r="V14" i="34"/>
  <c r="AE13" i="34"/>
  <c r="AC13" i="34"/>
  <c r="AB13" i="34"/>
  <c r="AA13" i="34"/>
  <c r="Z13" i="34"/>
  <c r="Y13" i="34"/>
  <c r="X13" i="34"/>
  <c r="W13" i="34"/>
  <c r="V13" i="34"/>
  <c r="AO12" i="34"/>
  <c r="AN12" i="34"/>
  <c r="AM12" i="34"/>
  <c r="AL12" i="34"/>
  <c r="AK12" i="34"/>
  <c r="AJ12" i="34"/>
  <c r="AE12" i="34"/>
  <c r="AC12" i="34"/>
  <c r="AB12" i="34"/>
  <c r="AA12" i="34"/>
  <c r="Z12" i="34"/>
  <c r="Y12" i="34"/>
  <c r="X12" i="34"/>
  <c r="W12" i="34"/>
  <c r="V12" i="34"/>
  <c r="AO11" i="34"/>
  <c r="AN11" i="34"/>
  <c r="AM11" i="34"/>
  <c r="AL11" i="34"/>
  <c r="AK11" i="34"/>
  <c r="AJ11" i="34"/>
  <c r="AE11" i="34"/>
  <c r="AC11" i="34"/>
  <c r="AB11" i="34"/>
  <c r="AA11" i="34"/>
  <c r="Z11" i="34"/>
  <c r="Y11" i="34"/>
  <c r="X11" i="34"/>
  <c r="W11" i="34"/>
  <c r="V11" i="34"/>
  <c r="AO10" i="34"/>
  <c r="AN10" i="34"/>
  <c r="AM10" i="34"/>
  <c r="AL10" i="34"/>
  <c r="AK10" i="34"/>
  <c r="AJ10" i="34"/>
  <c r="AE10" i="34"/>
  <c r="AC10" i="34"/>
  <c r="AB10" i="34"/>
  <c r="AA10" i="34"/>
  <c r="Z10" i="34"/>
  <c r="Y10" i="34"/>
  <c r="X10" i="34"/>
  <c r="W10" i="34"/>
  <c r="V10" i="34"/>
  <c r="AO9" i="34"/>
  <c r="AN9" i="34"/>
  <c r="AM9" i="34"/>
  <c r="AL9" i="34"/>
  <c r="AK9" i="34"/>
  <c r="AJ9" i="34"/>
  <c r="AE9" i="34"/>
  <c r="AC9" i="34"/>
  <c r="AB9" i="34"/>
  <c r="AA9" i="34"/>
  <c r="Z9" i="34"/>
  <c r="Y9" i="34"/>
  <c r="X9" i="34"/>
  <c r="W9" i="34"/>
  <c r="V9" i="34"/>
  <c r="AO8" i="34"/>
  <c r="AN8" i="34"/>
  <c r="AM8" i="34"/>
  <c r="AL8" i="34"/>
  <c r="AK8" i="34"/>
  <c r="AJ8" i="34"/>
  <c r="AE8" i="34"/>
  <c r="AC8" i="34"/>
  <c r="AB8" i="34"/>
  <c r="AA8" i="34"/>
  <c r="Z8" i="34"/>
  <c r="Y8" i="34"/>
  <c r="X8" i="34"/>
  <c r="W8" i="34"/>
  <c r="V8" i="34"/>
  <c r="AO7" i="34"/>
  <c r="AN7" i="34"/>
  <c r="AM7" i="34"/>
  <c r="AL7" i="34"/>
  <c r="AK7" i="34"/>
  <c r="AJ7" i="34"/>
  <c r="AE7" i="34"/>
  <c r="AC7" i="34"/>
  <c r="AB7" i="34"/>
  <c r="AA7" i="34"/>
  <c r="Z7" i="34"/>
  <c r="Y7" i="34"/>
  <c r="X7" i="34"/>
  <c r="W7" i="34"/>
  <c r="V7" i="34"/>
  <c r="AO6" i="34"/>
  <c r="AN6" i="34"/>
  <c r="AM6" i="34"/>
  <c r="AL6" i="34"/>
  <c r="AK6" i="34"/>
  <c r="AJ6" i="34"/>
  <c r="AE6" i="34"/>
  <c r="AC6" i="34"/>
  <c r="AB6" i="34"/>
  <c r="AA6" i="34"/>
  <c r="Z6" i="34"/>
  <c r="Y6" i="34"/>
  <c r="X6" i="34"/>
  <c r="W6" i="34"/>
  <c r="V6" i="34"/>
  <c r="AO5" i="34"/>
  <c r="AV2" i="34" s="1"/>
  <c r="AN5" i="34"/>
  <c r="AU2" i="34" s="1"/>
  <c r="AM5" i="34"/>
  <c r="AL5" i="34"/>
  <c r="AK5" i="34"/>
  <c r="AJ5" i="34"/>
  <c r="AE5" i="34"/>
  <c r="AC5" i="34"/>
  <c r="AB5" i="34"/>
  <c r="AA5" i="34"/>
  <c r="Z5" i="34"/>
  <c r="Y5" i="34"/>
  <c r="X5" i="34"/>
  <c r="W5" i="34"/>
  <c r="V5" i="34"/>
  <c r="AO4" i="34"/>
  <c r="AT2" i="34" s="1"/>
  <c r="AN4" i="34"/>
  <c r="AS2" i="34" s="1"/>
  <c r="AM4" i="34"/>
  <c r="AL4" i="34"/>
  <c r="AK4" i="34"/>
  <c r="AJ4" i="34"/>
  <c r="AE4" i="34"/>
  <c r="AC4" i="34"/>
  <c r="AB4" i="34"/>
  <c r="AA4" i="34"/>
  <c r="Z4" i="34"/>
  <c r="Y4" i="34"/>
  <c r="X4" i="34"/>
  <c r="W4" i="34"/>
  <c r="V4" i="34"/>
  <c r="AJ3" i="34"/>
  <c r="AE3" i="34"/>
  <c r="AC3" i="34"/>
  <c r="AB3" i="34"/>
  <c r="AA3" i="34"/>
  <c r="Z3" i="34"/>
  <c r="Y3" i="34"/>
  <c r="X3" i="34"/>
  <c r="W3" i="34"/>
  <c r="V3" i="34"/>
  <c r="AE2" i="34"/>
  <c r="AD2" i="34"/>
  <c r="AC2" i="34"/>
  <c r="AB2" i="34"/>
  <c r="AA2" i="34"/>
  <c r="Z2" i="34"/>
  <c r="Y2" i="34"/>
  <c r="X2" i="34"/>
  <c r="W2" i="34"/>
  <c r="V2" i="34"/>
  <c r="AD4" i="34"/>
  <c r="AD5" i="34"/>
  <c r="AD6" i="34"/>
  <c r="AD7" i="34"/>
  <c r="AD8" i="34"/>
  <c r="AD9" i="34"/>
  <c r="AD10" i="34"/>
  <c r="AD11" i="34"/>
  <c r="AD12" i="34"/>
  <c r="AD13" i="34"/>
  <c r="AD14" i="34"/>
  <c r="AD15" i="34"/>
  <c r="AD16" i="34"/>
  <c r="AD17" i="34"/>
  <c r="AD18" i="34"/>
  <c r="AD19" i="34"/>
  <c r="AD20" i="34"/>
  <c r="AD21" i="34"/>
  <c r="AD22" i="34"/>
  <c r="AD23" i="34"/>
  <c r="AD3" i="34"/>
  <c r="AJ14" i="34"/>
  <c r="AJ15" i="34"/>
  <c r="AJ16" i="34"/>
  <c r="AJ17" i="34"/>
  <c r="AJ18" i="34"/>
  <c r="AJ19" i="34"/>
  <c r="AJ13" i="34"/>
  <c r="AK13" i="34"/>
  <c r="AK3" i="34"/>
  <c r="AL14" i="34"/>
  <c r="AL15" i="34"/>
  <c r="AL16" i="34"/>
  <c r="AL17" i="34"/>
  <c r="AL18" i="34"/>
  <c r="AL19" i="34"/>
  <c r="A25" i="47"/>
  <c r="A24" i="47"/>
  <c r="A22" i="47"/>
  <c r="A21" i="47"/>
  <c r="A20" i="47"/>
  <c r="A19" i="47"/>
  <c r="A18" i="47"/>
  <c r="A8" i="47" s="1"/>
  <c r="A17" i="47"/>
  <c r="A16" i="47"/>
  <c r="A15" i="47"/>
  <c r="A14" i="47"/>
  <c r="E11" i="47"/>
  <c r="F9" i="47"/>
  <c r="D9" i="47"/>
  <c r="A25" i="46"/>
  <c r="A24" i="46"/>
  <c r="A22" i="46"/>
  <c r="A21" i="46"/>
  <c r="A20" i="46"/>
  <c r="A19" i="46"/>
  <c r="A18" i="46"/>
  <c r="A17" i="46"/>
  <c r="A16" i="46"/>
  <c r="A15" i="46"/>
  <c r="A14" i="46"/>
  <c r="A8" i="46" s="1"/>
  <c r="E11" i="46"/>
  <c r="F9" i="46"/>
  <c r="D9" i="46"/>
  <c r="E11" i="45"/>
  <c r="F9" i="45"/>
  <c r="D9" i="45"/>
  <c r="A25" i="44"/>
  <c r="A24" i="44"/>
  <c r="A22" i="44"/>
  <c r="A21" i="44"/>
  <c r="A20" i="44"/>
  <c r="A19" i="44"/>
  <c r="A18" i="44"/>
  <c r="A17" i="44"/>
  <c r="A16" i="44"/>
  <c r="A15" i="44"/>
  <c r="A14" i="44"/>
  <c r="E11" i="44"/>
  <c r="F9" i="44"/>
  <c r="D9" i="44"/>
  <c r="A27" i="43"/>
  <c r="A24" i="43"/>
  <c r="A22" i="43"/>
  <c r="A21" i="43"/>
  <c r="A20" i="43"/>
  <c r="A19" i="43"/>
  <c r="A18" i="43"/>
  <c r="A17" i="43"/>
  <c r="A16" i="43"/>
  <c r="A15" i="43"/>
  <c r="A14" i="43"/>
  <c r="E11" i="43"/>
  <c r="F9" i="43"/>
  <c r="AG22" i="34" s="1"/>
  <c r="D9" i="43"/>
  <c r="AF23" i="34" s="1"/>
  <c r="AG3" i="34" l="1"/>
  <c r="AG155" i="34"/>
  <c r="AG148" i="34"/>
  <c r="AG139" i="34"/>
  <c r="AG125" i="34"/>
  <c r="AG156" i="34"/>
  <c r="AG154" i="34"/>
  <c r="AG145" i="34"/>
  <c r="AG136" i="34"/>
  <c r="AG126" i="34"/>
  <c r="AG157" i="34"/>
  <c r="AG150" i="34"/>
  <c r="AG158" i="34"/>
  <c r="AG147" i="34"/>
  <c r="AG140" i="34"/>
  <c r="AG137" i="34"/>
  <c r="AG127" i="34"/>
  <c r="AG120" i="34"/>
  <c r="AG159" i="34"/>
  <c r="AG153" i="34"/>
  <c r="AG135" i="34"/>
  <c r="AG160" i="34"/>
  <c r="AG142" i="34"/>
  <c r="AG138" i="34"/>
  <c r="AG132" i="34"/>
  <c r="AG128" i="34"/>
  <c r="AG122" i="34"/>
  <c r="AG161" i="34"/>
  <c r="AG144" i="34"/>
  <c r="AG151" i="34"/>
  <c r="AG131" i="34"/>
  <c r="AG121" i="34"/>
  <c r="AG162" i="34"/>
  <c r="AG152" i="34"/>
  <c r="AG149" i="34"/>
  <c r="AG133" i="34"/>
  <c r="AG129" i="34"/>
  <c r="AG123" i="34"/>
  <c r="AG141" i="34"/>
  <c r="AG134" i="34"/>
  <c r="AG124" i="34"/>
  <c r="AG143" i="34"/>
  <c r="AG163" i="34"/>
  <c r="AG146" i="34"/>
  <c r="AG130" i="34"/>
  <c r="AF159" i="34"/>
  <c r="AF143" i="34"/>
  <c r="AF135" i="34"/>
  <c r="AF131" i="34"/>
  <c r="AF125" i="34"/>
  <c r="AF121" i="34"/>
  <c r="AF156" i="34"/>
  <c r="AF130" i="34"/>
  <c r="AF160" i="34"/>
  <c r="AF148" i="34"/>
  <c r="AF139" i="34"/>
  <c r="AF124" i="34"/>
  <c r="AF161" i="34"/>
  <c r="AF154" i="34"/>
  <c r="AF145" i="34"/>
  <c r="AF136" i="34"/>
  <c r="AF126" i="34"/>
  <c r="AF162" i="34"/>
  <c r="AF150" i="34"/>
  <c r="AF163" i="34"/>
  <c r="AF147" i="34"/>
  <c r="AF140" i="34"/>
  <c r="AF137" i="34"/>
  <c r="AF127" i="34"/>
  <c r="AF120" i="34"/>
  <c r="AF153" i="34"/>
  <c r="AF141" i="34"/>
  <c r="AF142" i="34"/>
  <c r="AF138" i="34"/>
  <c r="AF132" i="34"/>
  <c r="AF128" i="34"/>
  <c r="AF122" i="34"/>
  <c r="AF134" i="34"/>
  <c r="AF155" i="34"/>
  <c r="AF144" i="34"/>
  <c r="AF146" i="34"/>
  <c r="AF157" i="34"/>
  <c r="AF151" i="34"/>
  <c r="AF152" i="34"/>
  <c r="AF149" i="34"/>
  <c r="AF133" i="34"/>
  <c r="AF129" i="34"/>
  <c r="AF123" i="34"/>
  <c r="AF158" i="34"/>
  <c r="AG11" i="34"/>
  <c r="AG6" i="34"/>
  <c r="AG13" i="34"/>
  <c r="AG8" i="34"/>
  <c r="AF19" i="34"/>
  <c r="AG19" i="34"/>
  <c r="AF17" i="34"/>
  <c r="AG17" i="34"/>
  <c r="AF9" i="34"/>
  <c r="AG20" i="34"/>
  <c r="AF21" i="34"/>
  <c r="AF4" i="34"/>
  <c r="AG9" i="34"/>
  <c r="AF18" i="34"/>
  <c r="AG21" i="34"/>
  <c r="AF6" i="34"/>
  <c r="AF16" i="34"/>
  <c r="AG16" i="34"/>
  <c r="AF8" i="34"/>
  <c r="AG14" i="34"/>
  <c r="AF10" i="34"/>
  <c r="AF12" i="34"/>
  <c r="AG12" i="34"/>
  <c r="AF15" i="34"/>
  <c r="AF22" i="34"/>
  <c r="AG23" i="34"/>
  <c r="AF13" i="34"/>
  <c r="AF14" i="34"/>
  <c r="AF5" i="34"/>
  <c r="AG10" i="34"/>
  <c r="AG5" i="34"/>
  <c r="AF2" i="34"/>
  <c r="AF7" i="34"/>
  <c r="AG2" i="34"/>
  <c r="AF3" i="34"/>
  <c r="AG7" i="34"/>
  <c r="AG15" i="34"/>
  <c r="AF20" i="34"/>
  <c r="AG4" i="34"/>
  <c r="AF11" i="34"/>
  <c r="AG18" i="34"/>
  <c r="AG35" i="34"/>
  <c r="AG47" i="34"/>
  <c r="AG28" i="34"/>
  <c r="AG40" i="34"/>
  <c r="AG24" i="34"/>
  <c r="AG33" i="34"/>
  <c r="AG45" i="34"/>
  <c r="AG26" i="34"/>
  <c r="AG38" i="34"/>
  <c r="AG50" i="34"/>
  <c r="AG31" i="34"/>
  <c r="AG43" i="34"/>
  <c r="AG36" i="34"/>
  <c r="AG48" i="34"/>
  <c r="AG29" i="34"/>
  <c r="AG41" i="34"/>
  <c r="AG44" i="34"/>
  <c r="AG37" i="34"/>
  <c r="AG30" i="34"/>
  <c r="AG42" i="34"/>
  <c r="AG34" i="34"/>
  <c r="AG46" i="34"/>
  <c r="AG32" i="34"/>
  <c r="AG25" i="34"/>
  <c r="AG49" i="34"/>
  <c r="AG27" i="34"/>
  <c r="AG39" i="34"/>
  <c r="AG51" i="34"/>
  <c r="AF28" i="34"/>
  <c r="AF40" i="34"/>
  <c r="AF33" i="34"/>
  <c r="AF45" i="34"/>
  <c r="AF26" i="34"/>
  <c r="AF38" i="34"/>
  <c r="AF50" i="34"/>
  <c r="AF24" i="34"/>
  <c r="AF31" i="34"/>
  <c r="AF43" i="34"/>
  <c r="AF49" i="34"/>
  <c r="AF36" i="34"/>
  <c r="AF48" i="34"/>
  <c r="AF29" i="34"/>
  <c r="AF41" i="34"/>
  <c r="AF34" i="34"/>
  <c r="AF46" i="34"/>
  <c r="AF25" i="34"/>
  <c r="AF37" i="34"/>
  <c r="AF42" i="34"/>
  <c r="AF35" i="34"/>
  <c r="AF27" i="34"/>
  <c r="AF39" i="34"/>
  <c r="AF51" i="34"/>
  <c r="AF30" i="34"/>
  <c r="AF32" i="34"/>
  <c r="AF44" i="34"/>
  <c r="AF47" i="34"/>
  <c r="AG81" i="34"/>
  <c r="AG75" i="34"/>
  <c r="AG69" i="34"/>
  <c r="AG63" i="34"/>
  <c r="AG57" i="34"/>
  <c r="AG80" i="34"/>
  <c r="AG74" i="34"/>
  <c r="AG68" i="34"/>
  <c r="AG62" i="34"/>
  <c r="AG56" i="34"/>
  <c r="AG79" i="34"/>
  <c r="AG73" i="34"/>
  <c r="AG67" i="34"/>
  <c r="AG61" i="34"/>
  <c r="AG55" i="34"/>
  <c r="AG84" i="34"/>
  <c r="AG78" i="34"/>
  <c r="AG72" i="34"/>
  <c r="AG66" i="34"/>
  <c r="AG60" i="34"/>
  <c r="AG54" i="34"/>
  <c r="AG83" i="34"/>
  <c r="AG77" i="34"/>
  <c r="AG71" i="34"/>
  <c r="AG65" i="34"/>
  <c r="AG59" i="34"/>
  <c r="AG53" i="34"/>
  <c r="AG82" i="34"/>
  <c r="AG76" i="34"/>
  <c r="AG70" i="34"/>
  <c r="AG64" i="34"/>
  <c r="AG58" i="34"/>
  <c r="AG52" i="34"/>
  <c r="D10" i="45"/>
  <c r="AF81" i="34"/>
  <c r="AF75" i="34"/>
  <c r="AF69" i="34"/>
  <c r="AF63" i="34"/>
  <c r="AF57" i="34"/>
  <c r="AF80" i="34"/>
  <c r="AF74" i="34"/>
  <c r="AF68" i="34"/>
  <c r="AF62" i="34"/>
  <c r="AF56" i="34"/>
  <c r="AF79" i="34"/>
  <c r="AF73" i="34"/>
  <c r="AF67" i="34"/>
  <c r="AF61" i="34"/>
  <c r="AF55" i="34"/>
  <c r="AF58" i="34"/>
  <c r="AF82" i="34"/>
  <c r="AF76" i="34"/>
  <c r="AF70" i="34"/>
  <c r="AF64" i="34"/>
  <c r="AF52" i="34"/>
  <c r="AF84" i="34"/>
  <c r="AF78" i="34"/>
  <c r="AF72" i="34"/>
  <c r="AF66" i="34"/>
  <c r="AF60" i="34"/>
  <c r="AF54" i="34"/>
  <c r="AF83" i="34"/>
  <c r="AF77" i="34"/>
  <c r="AF71" i="34"/>
  <c r="AF65" i="34"/>
  <c r="AF59" i="34"/>
  <c r="AF53" i="34"/>
  <c r="AG99" i="34"/>
  <c r="AG95" i="34"/>
  <c r="AG89" i="34"/>
  <c r="AG86" i="34"/>
  <c r="AG114" i="34"/>
  <c r="AG108" i="34"/>
  <c r="AG100" i="34"/>
  <c r="AG96" i="34"/>
  <c r="AG90" i="34"/>
  <c r="AG112" i="34"/>
  <c r="AG110" i="34"/>
  <c r="AG119" i="34"/>
  <c r="AG104" i="34"/>
  <c r="AG101" i="34"/>
  <c r="AG91" i="34"/>
  <c r="AG97" i="34"/>
  <c r="AG105" i="34"/>
  <c r="AG113" i="34"/>
  <c r="AG109" i="34"/>
  <c r="AG87" i="34"/>
  <c r="AG117" i="34"/>
  <c r="AG115" i="34"/>
  <c r="AG107" i="34"/>
  <c r="AG102" i="34"/>
  <c r="AG92" i="34"/>
  <c r="AG85" i="34"/>
  <c r="AG103" i="34"/>
  <c r="AG93" i="34"/>
  <c r="AG118" i="34"/>
  <c r="AG111" i="34"/>
  <c r="AG98" i="34"/>
  <c r="AG94" i="34"/>
  <c r="AG88" i="34"/>
  <c r="AG116" i="34"/>
  <c r="AG106" i="34"/>
  <c r="D10" i="46"/>
  <c r="AF116" i="34"/>
  <c r="AF106" i="34"/>
  <c r="AF99" i="34"/>
  <c r="AF95" i="34"/>
  <c r="AF89" i="34"/>
  <c r="AF114" i="34"/>
  <c r="AF108" i="34"/>
  <c r="AF100" i="34"/>
  <c r="AF96" i="34"/>
  <c r="AF90" i="34"/>
  <c r="AF86" i="34"/>
  <c r="AF112" i="34"/>
  <c r="AF110" i="34"/>
  <c r="AF119" i="34"/>
  <c r="AF104" i="34"/>
  <c r="AF101" i="34"/>
  <c r="AF91" i="34"/>
  <c r="AF117" i="34"/>
  <c r="AF115" i="34"/>
  <c r="AF102" i="34"/>
  <c r="AF107" i="34"/>
  <c r="AF92" i="34"/>
  <c r="AF85" i="34"/>
  <c r="AF105" i="34"/>
  <c r="AF113" i="34"/>
  <c r="AF109" i="34"/>
  <c r="AF103" i="34"/>
  <c r="AF97" i="34"/>
  <c r="AF93" i="34"/>
  <c r="AF87" i="34"/>
  <c r="AF118" i="34"/>
  <c r="AF111" i="34"/>
  <c r="AF98" i="34"/>
  <c r="AF94" i="34"/>
  <c r="AF88" i="34"/>
  <c r="D10" i="47"/>
  <c r="D10" i="43"/>
  <c r="CJ8" i="36" s="1"/>
  <c r="A8" i="43"/>
  <c r="D10" i="44"/>
  <c r="A8" i="44"/>
  <c r="F10" i="47" l="1"/>
  <c r="AH154" i="34"/>
  <c r="AH145" i="34"/>
  <c r="AH136" i="34"/>
  <c r="AH126" i="34"/>
  <c r="CS92" i="36"/>
  <c r="AH150" i="34"/>
  <c r="AH155" i="34"/>
  <c r="AH143" i="34"/>
  <c r="AH147" i="34"/>
  <c r="AH140" i="34"/>
  <c r="AH137" i="34"/>
  <c r="AH127" i="34"/>
  <c r="AH120" i="34"/>
  <c r="AH151" i="34"/>
  <c r="AH148" i="34"/>
  <c r="AH153" i="34"/>
  <c r="AH161" i="34"/>
  <c r="AH121" i="34"/>
  <c r="AH156" i="34"/>
  <c r="AH142" i="34"/>
  <c r="AH138" i="34"/>
  <c r="AH132" i="34"/>
  <c r="AH128" i="34"/>
  <c r="AH122" i="34"/>
  <c r="AH135" i="34"/>
  <c r="AH157" i="34"/>
  <c r="AH144" i="34"/>
  <c r="AH158" i="34"/>
  <c r="AH152" i="34"/>
  <c r="AH149" i="34"/>
  <c r="AH133" i="34"/>
  <c r="AH129" i="34"/>
  <c r="AH123" i="34"/>
  <c r="CJ12" i="36"/>
  <c r="AH125" i="34"/>
  <c r="AH139" i="34"/>
  <c r="AH159" i="34"/>
  <c r="AH146" i="34"/>
  <c r="AH162" i="34"/>
  <c r="AH131" i="34"/>
  <c r="AH163" i="34"/>
  <c r="AH160" i="34"/>
  <c r="AH141" i="34"/>
  <c r="AH134" i="34"/>
  <c r="AH130" i="34"/>
  <c r="AH124" i="34"/>
  <c r="F10" i="43"/>
  <c r="CK8" i="36" s="1"/>
  <c r="CO92" i="36"/>
  <c r="AH21" i="34"/>
  <c r="AH9" i="34"/>
  <c r="AH12" i="34"/>
  <c r="AH5" i="34"/>
  <c r="AH10" i="34"/>
  <c r="AH19" i="34"/>
  <c r="AH23" i="34"/>
  <c r="AH3" i="34"/>
  <c r="AH17" i="34"/>
  <c r="AH6" i="34"/>
  <c r="AH11" i="34"/>
  <c r="AH22" i="34"/>
  <c r="AH20" i="34"/>
  <c r="AH15" i="34"/>
  <c r="AH7" i="34"/>
  <c r="AH2" i="34"/>
  <c r="AH14" i="34"/>
  <c r="AH8" i="34"/>
  <c r="AH13" i="34"/>
  <c r="AH16" i="34"/>
  <c r="AH18" i="34"/>
  <c r="AH4" i="34"/>
  <c r="F10" i="44"/>
  <c r="CJ9" i="36"/>
  <c r="CP92" i="36"/>
  <c r="AH30" i="34"/>
  <c r="AH42" i="34"/>
  <c r="AH24" i="34"/>
  <c r="AH35" i="34"/>
  <c r="AH47" i="34"/>
  <c r="AH28" i="34"/>
  <c r="AH40" i="34"/>
  <c r="AH33" i="34"/>
  <c r="AH45" i="34"/>
  <c r="AH26" i="34"/>
  <c r="AH38" i="34"/>
  <c r="AH50" i="34"/>
  <c r="AH31" i="34"/>
  <c r="AH43" i="34"/>
  <c r="AH36" i="34"/>
  <c r="AH48" i="34"/>
  <c r="AH32" i="34"/>
  <c r="AH49" i="34"/>
  <c r="AH29" i="34"/>
  <c r="AH41" i="34"/>
  <c r="AH27" i="34"/>
  <c r="AH39" i="34"/>
  <c r="AH51" i="34"/>
  <c r="AH44" i="34"/>
  <c r="AH25" i="34"/>
  <c r="AH37" i="34"/>
  <c r="AH34" i="34"/>
  <c r="AH46" i="34"/>
  <c r="F10" i="45"/>
  <c r="CJ10" i="36"/>
  <c r="CQ92" i="36"/>
  <c r="AH80" i="34"/>
  <c r="AH74" i="34"/>
  <c r="AH68" i="34"/>
  <c r="AH62" i="34"/>
  <c r="AH56" i="34"/>
  <c r="AH81" i="34"/>
  <c r="AH57" i="34"/>
  <c r="AH79" i="34"/>
  <c r="AH73" i="34"/>
  <c r="AH67" i="34"/>
  <c r="AH61" i="34"/>
  <c r="AH55" i="34"/>
  <c r="AH69" i="34"/>
  <c r="AH84" i="34"/>
  <c r="AH78" i="34"/>
  <c r="AH72" i="34"/>
  <c r="AH66" i="34"/>
  <c r="AH60" i="34"/>
  <c r="AH54" i="34"/>
  <c r="AH75" i="34"/>
  <c r="AH83" i="34"/>
  <c r="AH77" i="34"/>
  <c r="AH71" i="34"/>
  <c r="AH65" i="34"/>
  <c r="AH59" i="34"/>
  <c r="AH53" i="34"/>
  <c r="AH82" i="34"/>
  <c r="AH76" i="34"/>
  <c r="AH70" i="34"/>
  <c r="AH64" i="34"/>
  <c r="AH58" i="34"/>
  <c r="AH52" i="34"/>
  <c r="AH63" i="34"/>
  <c r="F10" i="46"/>
  <c r="CR92" i="36"/>
  <c r="CJ11" i="36"/>
  <c r="AH114" i="34"/>
  <c r="AH108" i="34"/>
  <c r="AH100" i="34"/>
  <c r="AH96" i="34"/>
  <c r="AH90" i="34"/>
  <c r="AH86" i="34"/>
  <c r="AH112" i="34"/>
  <c r="AH110" i="34"/>
  <c r="AH119" i="34"/>
  <c r="AH104" i="34"/>
  <c r="AH101" i="34"/>
  <c r="AH91" i="34"/>
  <c r="AH117" i="34"/>
  <c r="AH115" i="34"/>
  <c r="AH107" i="34"/>
  <c r="AH102" i="34"/>
  <c r="AH92" i="34"/>
  <c r="AH85" i="34"/>
  <c r="AH109" i="34"/>
  <c r="AH103" i="34"/>
  <c r="AH87" i="34"/>
  <c r="AH118" i="34"/>
  <c r="AH105" i="34"/>
  <c r="AH113" i="34"/>
  <c r="AH97" i="34"/>
  <c r="AH93" i="34"/>
  <c r="AH111" i="34"/>
  <c r="AH98" i="34"/>
  <c r="AH94" i="34"/>
  <c r="AH88" i="34"/>
  <c r="AH116" i="34"/>
  <c r="AH106" i="34"/>
  <c r="AH99" i="34"/>
  <c r="AH95" i="34"/>
  <c r="AH89" i="34"/>
  <c r="E1" i="39"/>
  <c r="CS93" i="36" l="1"/>
  <c r="AI160" i="34"/>
  <c r="AI150" i="34"/>
  <c r="AI155" i="34"/>
  <c r="AI161" i="34"/>
  <c r="AI147" i="34"/>
  <c r="AI140" i="34"/>
  <c r="AI137" i="34"/>
  <c r="AI127" i="34"/>
  <c r="AI120" i="34"/>
  <c r="AI162" i="34"/>
  <c r="AI153" i="34"/>
  <c r="AI163" i="34"/>
  <c r="AI142" i="34"/>
  <c r="AI138" i="34"/>
  <c r="AI132" i="34"/>
  <c r="AI128" i="34"/>
  <c r="AI122" i="34"/>
  <c r="AI121" i="34"/>
  <c r="AI144" i="34"/>
  <c r="AI143" i="34"/>
  <c r="AI152" i="34"/>
  <c r="AI149" i="34"/>
  <c r="AI133" i="34"/>
  <c r="AI129" i="34"/>
  <c r="AI123" i="34"/>
  <c r="AI125" i="34"/>
  <c r="AI136" i="34"/>
  <c r="AI146" i="34"/>
  <c r="AI131" i="34"/>
  <c r="AI139" i="34"/>
  <c r="AI159" i="34"/>
  <c r="AI154" i="34"/>
  <c r="AI145" i="34"/>
  <c r="AI126" i="34"/>
  <c r="AI141" i="34"/>
  <c r="AI134" i="34"/>
  <c r="AI130" i="34"/>
  <c r="AI124" i="34"/>
  <c r="AI157" i="34"/>
  <c r="AI158" i="34"/>
  <c r="AI156" i="34"/>
  <c r="CK12" i="36"/>
  <c r="AI151" i="34"/>
  <c r="AI135" i="34"/>
  <c r="AI148" i="34"/>
  <c r="CO93" i="36"/>
  <c r="AI20" i="34"/>
  <c r="AI3" i="34"/>
  <c r="AI17" i="34"/>
  <c r="AI5" i="34"/>
  <c r="AI14" i="34"/>
  <c r="AI13" i="34"/>
  <c r="AI16" i="34"/>
  <c r="AI6" i="34"/>
  <c r="AI11" i="34"/>
  <c r="AI4" i="34"/>
  <c r="AI9" i="34"/>
  <c r="AI7" i="34"/>
  <c r="AI2" i="34"/>
  <c r="AI10" i="34"/>
  <c r="AI23" i="34"/>
  <c r="AI18" i="34"/>
  <c r="AI15" i="34"/>
  <c r="AI12" i="34"/>
  <c r="AI19" i="34"/>
  <c r="AI8" i="34"/>
  <c r="AI22" i="34"/>
  <c r="AI21" i="34"/>
  <c r="CK9" i="36"/>
  <c r="CP93" i="36"/>
  <c r="AI25" i="34"/>
  <c r="AI37" i="34"/>
  <c r="AI49" i="34"/>
  <c r="AI30" i="34"/>
  <c r="AI42" i="34"/>
  <c r="AI51" i="34"/>
  <c r="AI35" i="34"/>
  <c r="AI47" i="34"/>
  <c r="AI28" i="34"/>
  <c r="AI40" i="34"/>
  <c r="AI33" i="34"/>
  <c r="AI45" i="34"/>
  <c r="AI26" i="34"/>
  <c r="AI38" i="34"/>
  <c r="AI50" i="34"/>
  <c r="AI24" i="34"/>
  <c r="AI31" i="34"/>
  <c r="AI43" i="34"/>
  <c r="AI34" i="34"/>
  <c r="AI27" i="34"/>
  <c r="AI36" i="34"/>
  <c r="AI48" i="34"/>
  <c r="AI46" i="34"/>
  <c r="AI39" i="34"/>
  <c r="AI32" i="34"/>
  <c r="AI44" i="34"/>
  <c r="AI29" i="34"/>
  <c r="AI41" i="34"/>
  <c r="CK10" i="36"/>
  <c r="CQ93" i="36"/>
  <c r="AI80" i="34"/>
  <c r="AI74" i="34"/>
  <c r="AI68" i="34"/>
  <c r="AI62" i="34"/>
  <c r="AI56" i="34"/>
  <c r="AI79" i="34"/>
  <c r="AI73" i="34"/>
  <c r="AI67" i="34"/>
  <c r="AI61" i="34"/>
  <c r="AI55" i="34"/>
  <c r="AI84" i="34"/>
  <c r="AI78" i="34"/>
  <c r="AI72" i="34"/>
  <c r="AI66" i="34"/>
  <c r="AI60" i="34"/>
  <c r="AI54" i="34"/>
  <c r="AI83" i="34"/>
  <c r="AI77" i="34"/>
  <c r="AI71" i="34"/>
  <c r="AI65" i="34"/>
  <c r="AI59" i="34"/>
  <c r="AI53" i="34"/>
  <c r="AI82" i="34"/>
  <c r="AI76" i="34"/>
  <c r="AI70" i="34"/>
  <c r="AI64" i="34"/>
  <c r="AI58" i="34"/>
  <c r="AI52" i="34"/>
  <c r="AI81" i="34"/>
  <c r="AI75" i="34"/>
  <c r="AI69" i="34"/>
  <c r="AI63" i="34"/>
  <c r="AI57" i="34"/>
  <c r="CR93" i="36"/>
  <c r="CK11" i="36"/>
  <c r="AI100" i="34"/>
  <c r="AI96" i="34"/>
  <c r="AI90" i="34"/>
  <c r="AI86" i="34"/>
  <c r="AI91" i="34"/>
  <c r="AI112" i="34"/>
  <c r="AI110" i="34"/>
  <c r="AI119" i="34"/>
  <c r="AI104" i="34"/>
  <c r="AI101" i="34"/>
  <c r="AI117" i="34"/>
  <c r="AI115" i="34"/>
  <c r="AI107" i="34"/>
  <c r="AI102" i="34"/>
  <c r="AI92" i="34"/>
  <c r="AI85" i="34"/>
  <c r="AI105" i="34"/>
  <c r="AI118" i="34"/>
  <c r="AI98" i="34"/>
  <c r="AI94" i="34"/>
  <c r="AI113" i="34"/>
  <c r="AI109" i="34"/>
  <c r="AI103" i="34"/>
  <c r="AI97" i="34"/>
  <c r="AI93" i="34"/>
  <c r="AI87" i="34"/>
  <c r="AI111" i="34"/>
  <c r="AI88" i="34"/>
  <c r="AI116" i="34"/>
  <c r="AI106" i="34"/>
  <c r="AI99" i="34"/>
  <c r="AI95" i="34"/>
  <c r="AI89" i="34"/>
  <c r="AI114" i="34"/>
  <c r="AI108" i="34"/>
  <c r="D3" i="34"/>
  <c r="D4" i="34"/>
  <c r="D5" i="34"/>
  <c r="D6" i="34"/>
  <c r="D7" i="34"/>
  <c r="D8" i="34"/>
  <c r="D9" i="34"/>
  <c r="D10" i="34"/>
  <c r="D11" i="34"/>
  <c r="D12" i="34"/>
  <c r="D13" i="34"/>
  <c r="D14" i="34"/>
  <c r="D15" i="34"/>
  <c r="D16" i="34"/>
  <c r="D17" i="34"/>
  <c r="D18" i="34"/>
  <c r="D19" i="34"/>
  <c r="D20" i="34"/>
  <c r="D21" i="34"/>
  <c r="D22" i="34"/>
  <c r="D23" i="34"/>
  <c r="D24" i="34"/>
  <c r="D25" i="34"/>
  <c r="D26" i="34"/>
  <c r="D27" i="34"/>
  <c r="D28" i="34"/>
  <c r="D29" i="34"/>
  <c r="D30" i="34"/>
  <c r="D31" i="34"/>
  <c r="D32" i="34"/>
  <c r="D33" i="34"/>
  <c r="D34" i="34"/>
  <c r="D35" i="34"/>
  <c r="D36" i="34"/>
  <c r="D37" i="34"/>
  <c r="D38" i="34"/>
  <c r="D39" i="34"/>
  <c r="D40" i="34"/>
  <c r="D41" i="34"/>
  <c r="D42" i="34"/>
  <c r="D43" i="34"/>
  <c r="D44" i="34"/>
  <c r="D45" i="34"/>
  <c r="D46" i="34"/>
  <c r="D47" i="34"/>
  <c r="D48" i="34"/>
  <c r="D49" i="34"/>
  <c r="D50" i="34"/>
  <c r="D51" i="34"/>
  <c r="D52" i="34"/>
  <c r="D53" i="34"/>
  <c r="D54" i="34"/>
  <c r="D55" i="34"/>
  <c r="D56" i="34"/>
  <c r="D57" i="34"/>
  <c r="D58" i="34"/>
  <c r="D59" i="34"/>
  <c r="D60" i="34"/>
  <c r="D61" i="34"/>
  <c r="D62" i="34"/>
  <c r="D63" i="34"/>
  <c r="D64" i="34"/>
  <c r="D65" i="34"/>
  <c r="D66" i="34"/>
  <c r="D67" i="34"/>
  <c r="D68" i="34"/>
  <c r="D69" i="34"/>
  <c r="D70" i="34"/>
  <c r="D71" i="34"/>
  <c r="D72" i="34"/>
  <c r="D73" i="34"/>
  <c r="D74" i="34"/>
  <c r="D75" i="34"/>
  <c r="D76" i="34"/>
  <c r="D77" i="34"/>
  <c r="D78" i="34"/>
  <c r="D79" i="34"/>
  <c r="D80" i="34"/>
  <c r="D81" i="34"/>
  <c r="D82" i="34"/>
  <c r="D83" i="34"/>
  <c r="D84" i="34"/>
  <c r="D85" i="34"/>
  <c r="D86" i="34"/>
  <c r="D87" i="34"/>
  <c r="D88" i="34"/>
  <c r="D89" i="34"/>
  <c r="D90" i="34"/>
  <c r="D91" i="34"/>
  <c r="D92" i="34"/>
  <c r="D93" i="34"/>
  <c r="D94" i="34"/>
  <c r="D95" i="34"/>
  <c r="D96" i="34"/>
  <c r="D97" i="34"/>
  <c r="D98" i="34"/>
  <c r="D99" i="34"/>
  <c r="D100" i="34"/>
  <c r="D101" i="34"/>
  <c r="D102" i="34"/>
  <c r="D103" i="34"/>
  <c r="D104" i="34"/>
  <c r="D105" i="34"/>
  <c r="D106" i="34"/>
  <c r="D107" i="34"/>
  <c r="D108" i="34"/>
  <c r="D109" i="34"/>
  <c r="D110" i="34"/>
  <c r="D111" i="34"/>
  <c r="D112" i="34"/>
  <c r="D113" i="34"/>
  <c r="D114" i="34"/>
  <c r="D115" i="34"/>
  <c r="D116" i="34"/>
  <c r="D117" i="34"/>
  <c r="D118" i="34"/>
  <c r="D119" i="34"/>
  <c r="D120" i="34"/>
  <c r="D121" i="34"/>
  <c r="D122" i="34"/>
  <c r="D123" i="34"/>
  <c r="D124" i="34"/>
  <c r="D125" i="34"/>
  <c r="D126" i="34"/>
  <c r="D127" i="34"/>
  <c r="D128" i="34"/>
  <c r="D129" i="34"/>
  <c r="D130" i="34"/>
  <c r="D131" i="34"/>
  <c r="D132" i="34"/>
  <c r="D133" i="34"/>
  <c r="D134" i="34"/>
  <c r="D135" i="34"/>
  <c r="D136" i="34"/>
  <c r="D137" i="34"/>
  <c r="D138" i="34"/>
  <c r="D139" i="34"/>
  <c r="D140" i="34"/>
  <c r="D141" i="34"/>
  <c r="D142" i="34"/>
  <c r="D143" i="34"/>
  <c r="D144" i="34"/>
  <c r="D145" i="34"/>
  <c r="D146" i="34"/>
  <c r="D147" i="34"/>
  <c r="D148" i="34"/>
  <c r="D149" i="34"/>
  <c r="D150" i="34"/>
  <c r="D151" i="34"/>
  <c r="D152" i="34"/>
  <c r="D153" i="34"/>
  <c r="D154" i="34"/>
  <c r="D155" i="34"/>
  <c r="D156" i="34"/>
  <c r="D157" i="34"/>
  <c r="D158" i="34"/>
  <c r="D159" i="34"/>
  <c r="D2" i="34"/>
  <c r="I3" i="34"/>
  <c r="J3" i="34"/>
  <c r="K3" i="34"/>
  <c r="I4" i="34"/>
  <c r="J4" i="34"/>
  <c r="K4" i="34"/>
  <c r="I5" i="34"/>
  <c r="J5" i="34"/>
  <c r="K5" i="34"/>
  <c r="I6" i="34"/>
  <c r="J6" i="34"/>
  <c r="K6" i="34"/>
  <c r="I7" i="34"/>
  <c r="J7" i="34"/>
  <c r="K7" i="34"/>
  <c r="I8" i="34"/>
  <c r="J8" i="34"/>
  <c r="K8" i="34"/>
  <c r="I9" i="34"/>
  <c r="J9" i="34"/>
  <c r="K9" i="34"/>
  <c r="I10" i="34"/>
  <c r="J10" i="34"/>
  <c r="K10" i="34"/>
  <c r="I11" i="34"/>
  <c r="J11" i="34"/>
  <c r="K11" i="34"/>
  <c r="I12" i="34"/>
  <c r="J12" i="34"/>
  <c r="K12" i="34"/>
  <c r="I13" i="34"/>
  <c r="J13" i="34"/>
  <c r="K13" i="34"/>
  <c r="I14" i="34"/>
  <c r="J14" i="34"/>
  <c r="K14" i="34"/>
  <c r="I15" i="34"/>
  <c r="J15" i="34"/>
  <c r="K15" i="34"/>
  <c r="I16" i="34"/>
  <c r="J16" i="34"/>
  <c r="K16" i="34"/>
  <c r="I17" i="34"/>
  <c r="J17" i="34"/>
  <c r="K17" i="34"/>
  <c r="I18" i="34"/>
  <c r="J18" i="34"/>
  <c r="K18" i="34"/>
  <c r="I19" i="34"/>
  <c r="J19" i="34"/>
  <c r="K19" i="34"/>
  <c r="I20" i="34"/>
  <c r="J20" i="34"/>
  <c r="K20" i="34"/>
  <c r="I21" i="34"/>
  <c r="J21" i="34"/>
  <c r="K21" i="34"/>
  <c r="I22" i="34"/>
  <c r="J22" i="34"/>
  <c r="K22" i="34"/>
  <c r="I23" i="34"/>
  <c r="J23" i="34"/>
  <c r="K23" i="34"/>
  <c r="I24" i="34"/>
  <c r="J24" i="34"/>
  <c r="K24" i="34"/>
  <c r="I25" i="34"/>
  <c r="J25" i="34"/>
  <c r="K25" i="34"/>
  <c r="I26" i="34"/>
  <c r="J26" i="34"/>
  <c r="K26" i="34"/>
  <c r="I27" i="34"/>
  <c r="J27" i="34"/>
  <c r="K27" i="34"/>
  <c r="I28" i="34"/>
  <c r="J28" i="34"/>
  <c r="K28" i="34"/>
  <c r="I29" i="34"/>
  <c r="J29" i="34"/>
  <c r="K29" i="34"/>
  <c r="I30" i="34"/>
  <c r="J30" i="34"/>
  <c r="K30" i="34"/>
  <c r="I31" i="34"/>
  <c r="J31" i="34"/>
  <c r="K31" i="34"/>
  <c r="I32" i="34"/>
  <c r="J32" i="34"/>
  <c r="K32" i="34"/>
  <c r="I33" i="34"/>
  <c r="J33" i="34"/>
  <c r="K33" i="34"/>
  <c r="I34" i="34"/>
  <c r="J34" i="34"/>
  <c r="K34" i="34"/>
  <c r="I35" i="34"/>
  <c r="J35" i="34"/>
  <c r="K35" i="34"/>
  <c r="I36" i="34"/>
  <c r="J36" i="34"/>
  <c r="K36" i="34"/>
  <c r="I37" i="34"/>
  <c r="J37" i="34"/>
  <c r="K37" i="34"/>
  <c r="I38" i="34"/>
  <c r="J38" i="34"/>
  <c r="K38" i="34"/>
  <c r="I39" i="34"/>
  <c r="J39" i="34"/>
  <c r="K39" i="34"/>
  <c r="I40" i="34"/>
  <c r="J40" i="34"/>
  <c r="K40" i="34"/>
  <c r="I41" i="34"/>
  <c r="J41" i="34"/>
  <c r="K41" i="34"/>
  <c r="I42" i="34"/>
  <c r="J42" i="34"/>
  <c r="K42" i="34"/>
  <c r="I43" i="34"/>
  <c r="J43" i="34"/>
  <c r="K43" i="34"/>
  <c r="I44" i="34"/>
  <c r="J44" i="34"/>
  <c r="K44" i="34"/>
  <c r="I45" i="34"/>
  <c r="J45" i="34"/>
  <c r="K45" i="34"/>
  <c r="I46" i="34"/>
  <c r="J46" i="34"/>
  <c r="K46" i="34"/>
  <c r="I47" i="34"/>
  <c r="J47" i="34"/>
  <c r="K47" i="34"/>
  <c r="I48" i="34"/>
  <c r="J48" i="34"/>
  <c r="K48" i="34"/>
  <c r="I49" i="34"/>
  <c r="J49" i="34"/>
  <c r="K49" i="34"/>
  <c r="I50" i="34"/>
  <c r="J50" i="34"/>
  <c r="K50" i="34"/>
  <c r="I51" i="34"/>
  <c r="J51" i="34"/>
  <c r="K51" i="34"/>
  <c r="I52" i="34"/>
  <c r="J52" i="34"/>
  <c r="K52" i="34"/>
  <c r="I53" i="34"/>
  <c r="J53" i="34"/>
  <c r="K53" i="34"/>
  <c r="I54" i="34"/>
  <c r="J54" i="34"/>
  <c r="K54" i="34"/>
  <c r="I55" i="34"/>
  <c r="J55" i="34"/>
  <c r="K55" i="34"/>
  <c r="I56" i="34"/>
  <c r="J56" i="34"/>
  <c r="K56" i="34"/>
  <c r="I57" i="34"/>
  <c r="J57" i="34"/>
  <c r="K57" i="34"/>
  <c r="I58" i="34"/>
  <c r="J58" i="34"/>
  <c r="K58" i="34"/>
  <c r="I59" i="34"/>
  <c r="J59" i="34"/>
  <c r="K59" i="34"/>
  <c r="I60" i="34"/>
  <c r="J60" i="34"/>
  <c r="K60" i="34"/>
  <c r="I61" i="34"/>
  <c r="J61" i="34"/>
  <c r="K61" i="34"/>
  <c r="I62" i="34"/>
  <c r="J62" i="34"/>
  <c r="K62" i="34"/>
  <c r="I63" i="34"/>
  <c r="J63" i="34"/>
  <c r="K63" i="34"/>
  <c r="I64" i="34"/>
  <c r="J64" i="34"/>
  <c r="K64" i="34"/>
  <c r="I65" i="34"/>
  <c r="J65" i="34"/>
  <c r="K65" i="34"/>
  <c r="I66" i="34"/>
  <c r="J66" i="34"/>
  <c r="K66" i="34"/>
  <c r="I67" i="34"/>
  <c r="J67" i="34"/>
  <c r="K67" i="34"/>
  <c r="I68" i="34"/>
  <c r="J68" i="34"/>
  <c r="K68" i="34"/>
  <c r="I69" i="34"/>
  <c r="J69" i="34"/>
  <c r="K69" i="34"/>
  <c r="I70" i="34"/>
  <c r="J70" i="34"/>
  <c r="K70" i="34"/>
  <c r="I71" i="34"/>
  <c r="J71" i="34"/>
  <c r="K71" i="34"/>
  <c r="I72" i="34"/>
  <c r="J72" i="34"/>
  <c r="K72" i="34"/>
  <c r="I73" i="34"/>
  <c r="J73" i="34"/>
  <c r="K73" i="34"/>
  <c r="I74" i="34"/>
  <c r="J74" i="34"/>
  <c r="K74" i="34"/>
  <c r="I75" i="34"/>
  <c r="J75" i="34"/>
  <c r="K75" i="34"/>
  <c r="I76" i="34"/>
  <c r="J76" i="34"/>
  <c r="K76" i="34"/>
  <c r="I77" i="34"/>
  <c r="J77" i="34"/>
  <c r="K77" i="34"/>
  <c r="I78" i="34"/>
  <c r="J78" i="34"/>
  <c r="K78" i="34"/>
  <c r="I79" i="34"/>
  <c r="J79" i="34"/>
  <c r="K79" i="34"/>
  <c r="I80" i="34"/>
  <c r="J80" i="34"/>
  <c r="K80" i="34"/>
  <c r="I81" i="34"/>
  <c r="J81" i="34"/>
  <c r="K81" i="34"/>
  <c r="I82" i="34"/>
  <c r="J82" i="34"/>
  <c r="K82" i="34"/>
  <c r="I83" i="34"/>
  <c r="J83" i="34"/>
  <c r="K83" i="34"/>
  <c r="I84" i="34"/>
  <c r="J84" i="34"/>
  <c r="K84" i="34"/>
  <c r="I85" i="34"/>
  <c r="J85" i="34"/>
  <c r="K85" i="34"/>
  <c r="I86" i="34"/>
  <c r="J86" i="34"/>
  <c r="K86" i="34"/>
  <c r="I87" i="34"/>
  <c r="J87" i="34"/>
  <c r="K87" i="34"/>
  <c r="I88" i="34"/>
  <c r="J88" i="34"/>
  <c r="K88" i="34"/>
  <c r="I89" i="34"/>
  <c r="J89" i="34"/>
  <c r="K89" i="34"/>
  <c r="I90" i="34"/>
  <c r="J90" i="34"/>
  <c r="K90" i="34"/>
  <c r="I91" i="34"/>
  <c r="J91" i="34"/>
  <c r="K91" i="34"/>
  <c r="I92" i="34"/>
  <c r="J92" i="34"/>
  <c r="K92" i="34"/>
  <c r="I93" i="34"/>
  <c r="J93" i="34"/>
  <c r="K93" i="34"/>
  <c r="I94" i="34"/>
  <c r="J94" i="34"/>
  <c r="K94" i="34"/>
  <c r="I95" i="34"/>
  <c r="J95" i="34"/>
  <c r="K95" i="34"/>
  <c r="I96" i="34"/>
  <c r="J96" i="34"/>
  <c r="K96" i="34"/>
  <c r="I97" i="34"/>
  <c r="J97" i="34"/>
  <c r="K97" i="34"/>
  <c r="I98" i="34"/>
  <c r="J98" i="34"/>
  <c r="K98" i="34"/>
  <c r="I99" i="34"/>
  <c r="J99" i="34"/>
  <c r="K99" i="34"/>
  <c r="I100" i="34"/>
  <c r="J100" i="34"/>
  <c r="K100" i="34"/>
  <c r="I101" i="34"/>
  <c r="J101" i="34"/>
  <c r="K101" i="34"/>
  <c r="I102" i="34"/>
  <c r="J102" i="34"/>
  <c r="K102" i="34"/>
  <c r="I103" i="34"/>
  <c r="J103" i="34"/>
  <c r="K103" i="34"/>
  <c r="I104" i="34"/>
  <c r="J104" i="34"/>
  <c r="K104" i="34"/>
  <c r="I105" i="34"/>
  <c r="J105" i="34"/>
  <c r="K105" i="34"/>
  <c r="I106" i="34"/>
  <c r="J106" i="34"/>
  <c r="K106" i="34"/>
  <c r="I107" i="34"/>
  <c r="J107" i="34"/>
  <c r="K107" i="34"/>
  <c r="I108" i="34"/>
  <c r="J108" i="34"/>
  <c r="K108" i="34"/>
  <c r="I109" i="34"/>
  <c r="J109" i="34"/>
  <c r="K109" i="34"/>
  <c r="I110" i="34"/>
  <c r="J110" i="34"/>
  <c r="K110" i="34"/>
  <c r="I111" i="34"/>
  <c r="J111" i="34"/>
  <c r="K111" i="34"/>
  <c r="I112" i="34"/>
  <c r="J112" i="34"/>
  <c r="K112" i="34"/>
  <c r="I113" i="34"/>
  <c r="J113" i="34"/>
  <c r="K113" i="34"/>
  <c r="I114" i="34"/>
  <c r="J114" i="34"/>
  <c r="K114" i="34"/>
  <c r="I115" i="34"/>
  <c r="J115" i="34"/>
  <c r="K115" i="34"/>
  <c r="I116" i="34"/>
  <c r="J116" i="34"/>
  <c r="K116" i="34"/>
  <c r="I117" i="34"/>
  <c r="J117" i="34"/>
  <c r="K117" i="34"/>
  <c r="I118" i="34"/>
  <c r="J118" i="34"/>
  <c r="K118" i="34"/>
  <c r="I119" i="34"/>
  <c r="J119" i="34"/>
  <c r="K119" i="34"/>
  <c r="I120" i="34"/>
  <c r="J120" i="34"/>
  <c r="K120" i="34"/>
  <c r="I121" i="34"/>
  <c r="J121" i="34"/>
  <c r="K121" i="34"/>
  <c r="I122" i="34"/>
  <c r="J122" i="34"/>
  <c r="K122" i="34"/>
  <c r="I123" i="34"/>
  <c r="J123" i="34"/>
  <c r="K123" i="34"/>
  <c r="I124" i="34"/>
  <c r="J124" i="34"/>
  <c r="K124" i="34"/>
  <c r="I125" i="34"/>
  <c r="J125" i="34"/>
  <c r="K125" i="34"/>
  <c r="I126" i="34"/>
  <c r="J126" i="34"/>
  <c r="K126" i="34"/>
  <c r="I127" i="34"/>
  <c r="J127" i="34"/>
  <c r="K127" i="34"/>
  <c r="I128" i="34"/>
  <c r="J128" i="34"/>
  <c r="K128" i="34"/>
  <c r="I129" i="34"/>
  <c r="J129" i="34"/>
  <c r="K129" i="34"/>
  <c r="I130" i="34"/>
  <c r="J130" i="34"/>
  <c r="K130" i="34"/>
  <c r="I131" i="34"/>
  <c r="J131" i="34"/>
  <c r="K131" i="34"/>
  <c r="I132" i="34"/>
  <c r="J132" i="34"/>
  <c r="K132" i="34"/>
  <c r="I133" i="34"/>
  <c r="J133" i="34"/>
  <c r="K133" i="34"/>
  <c r="I134" i="34"/>
  <c r="J134" i="34"/>
  <c r="K134" i="34"/>
  <c r="I135" i="34"/>
  <c r="J135" i="34"/>
  <c r="K135" i="34"/>
  <c r="I136" i="34"/>
  <c r="J136" i="34"/>
  <c r="K136" i="34"/>
  <c r="I137" i="34"/>
  <c r="J137" i="34"/>
  <c r="K137" i="34"/>
  <c r="I138" i="34"/>
  <c r="J138" i="34"/>
  <c r="K138" i="34"/>
  <c r="I139" i="34"/>
  <c r="J139" i="34"/>
  <c r="K139" i="34"/>
  <c r="I140" i="34"/>
  <c r="J140" i="34"/>
  <c r="K140" i="34"/>
  <c r="I141" i="34"/>
  <c r="J141" i="34"/>
  <c r="K141" i="34"/>
  <c r="I142" i="34"/>
  <c r="J142" i="34"/>
  <c r="K142" i="34"/>
  <c r="I143" i="34"/>
  <c r="J143" i="34"/>
  <c r="K143" i="34"/>
  <c r="I144" i="34"/>
  <c r="J144" i="34"/>
  <c r="K144" i="34"/>
  <c r="I145" i="34"/>
  <c r="J145" i="34"/>
  <c r="K145" i="34"/>
  <c r="I146" i="34"/>
  <c r="J146" i="34"/>
  <c r="K146" i="34"/>
  <c r="I147" i="34"/>
  <c r="J147" i="34"/>
  <c r="K147" i="34"/>
  <c r="I148" i="34"/>
  <c r="J148" i="34"/>
  <c r="K148" i="34"/>
  <c r="I149" i="34"/>
  <c r="J149" i="34"/>
  <c r="K149" i="34"/>
  <c r="I150" i="34"/>
  <c r="J150" i="34"/>
  <c r="K150" i="34"/>
  <c r="I151" i="34"/>
  <c r="J151" i="34"/>
  <c r="K151" i="34"/>
  <c r="I152" i="34"/>
  <c r="J152" i="34"/>
  <c r="K152" i="34"/>
  <c r="I153" i="34"/>
  <c r="J153" i="34"/>
  <c r="K153" i="34"/>
  <c r="I154" i="34"/>
  <c r="J154" i="34"/>
  <c r="K154" i="34"/>
  <c r="I155" i="34"/>
  <c r="J155" i="34"/>
  <c r="K155" i="34"/>
  <c r="I156" i="34"/>
  <c r="J156" i="34"/>
  <c r="K156" i="34"/>
  <c r="I157" i="34"/>
  <c r="J157" i="34"/>
  <c r="K157" i="34"/>
  <c r="I158" i="34"/>
  <c r="J158" i="34"/>
  <c r="K158" i="34"/>
  <c r="I159" i="34"/>
  <c r="J159" i="34"/>
  <c r="K159" i="34"/>
  <c r="I2" i="34"/>
  <c r="J2" i="34"/>
  <c r="K2" i="34"/>
  <c r="T3" i="34" l="1"/>
  <c r="T4" i="34"/>
  <c r="T5" i="34"/>
  <c r="T6" i="34"/>
  <c r="T7" i="34"/>
  <c r="T8" i="34"/>
  <c r="T9" i="34"/>
  <c r="T10" i="34"/>
  <c r="T11" i="34"/>
  <c r="T12" i="34"/>
  <c r="T13" i="34"/>
  <c r="T14" i="34"/>
  <c r="T15" i="34"/>
  <c r="T16" i="34"/>
  <c r="T17" i="34"/>
  <c r="T18" i="34"/>
  <c r="T19" i="34"/>
  <c r="T20" i="34"/>
  <c r="T21" i="34"/>
  <c r="T22" i="34"/>
  <c r="T23" i="34"/>
  <c r="T24" i="34"/>
  <c r="T25" i="34"/>
  <c r="T26" i="34"/>
  <c r="T27" i="34"/>
  <c r="T28" i="34"/>
  <c r="T29" i="34"/>
  <c r="T30" i="34"/>
  <c r="T31" i="34"/>
  <c r="T32" i="34"/>
  <c r="T33" i="34"/>
  <c r="T34" i="34"/>
  <c r="T35" i="34"/>
  <c r="T36" i="34"/>
  <c r="T37" i="34"/>
  <c r="T38" i="34"/>
  <c r="T39" i="34"/>
  <c r="T40" i="34"/>
  <c r="T41" i="34"/>
  <c r="T42" i="34"/>
  <c r="T43" i="34"/>
  <c r="T44" i="34"/>
  <c r="T45" i="34"/>
  <c r="T46" i="34"/>
  <c r="T47" i="34"/>
  <c r="T48" i="34"/>
  <c r="T49" i="34"/>
  <c r="T50" i="34"/>
  <c r="T51" i="34"/>
  <c r="T52" i="34"/>
  <c r="T53" i="34"/>
  <c r="T54" i="34"/>
  <c r="T55" i="34"/>
  <c r="T56" i="34"/>
  <c r="T57" i="34"/>
  <c r="T58" i="34"/>
  <c r="T59" i="34"/>
  <c r="T60" i="34"/>
  <c r="T61" i="34"/>
  <c r="T62" i="34"/>
  <c r="T63" i="34"/>
  <c r="T64" i="34"/>
  <c r="T65" i="34"/>
  <c r="T66" i="34"/>
  <c r="T67" i="34"/>
  <c r="T68" i="34"/>
  <c r="T69" i="34"/>
  <c r="T70" i="34"/>
  <c r="T71" i="34"/>
  <c r="T72" i="34"/>
  <c r="T73" i="34"/>
  <c r="T74" i="34"/>
  <c r="T75" i="34"/>
  <c r="T76" i="34"/>
  <c r="T77" i="34"/>
  <c r="T78" i="34"/>
  <c r="T79" i="34"/>
  <c r="T80" i="34"/>
  <c r="T81" i="34"/>
  <c r="T82" i="34"/>
  <c r="T83" i="34"/>
  <c r="T84" i="34"/>
  <c r="T85" i="34"/>
  <c r="T86" i="34"/>
  <c r="T87" i="34"/>
  <c r="T88" i="34"/>
  <c r="T89" i="34"/>
  <c r="T90" i="34"/>
  <c r="T91" i="34"/>
  <c r="T92" i="34"/>
  <c r="T93" i="34"/>
  <c r="T94" i="34"/>
  <c r="T95" i="34"/>
  <c r="T96" i="34"/>
  <c r="T97" i="34"/>
  <c r="T98" i="34"/>
  <c r="T99" i="34"/>
  <c r="T100" i="34"/>
  <c r="T101" i="34"/>
  <c r="T102" i="34"/>
  <c r="T103" i="34"/>
  <c r="T104" i="34"/>
  <c r="T105" i="34"/>
  <c r="T106" i="34"/>
  <c r="T107" i="34"/>
  <c r="T108" i="34"/>
  <c r="T109" i="34"/>
  <c r="T110" i="34"/>
  <c r="T111" i="34"/>
  <c r="T112" i="34"/>
  <c r="T113" i="34"/>
  <c r="T114" i="34"/>
  <c r="T115" i="34"/>
  <c r="T116" i="34"/>
  <c r="T117" i="34"/>
  <c r="T118" i="34"/>
  <c r="T119" i="34"/>
  <c r="T120" i="34"/>
  <c r="T121" i="34"/>
  <c r="T122" i="34"/>
  <c r="T123" i="34"/>
  <c r="T124" i="34"/>
  <c r="T125" i="34"/>
  <c r="T126" i="34"/>
  <c r="T127" i="34"/>
  <c r="T128" i="34"/>
  <c r="T129" i="34"/>
  <c r="T130" i="34"/>
  <c r="T131" i="34"/>
  <c r="T132" i="34"/>
  <c r="T133" i="34"/>
  <c r="T134" i="34"/>
  <c r="T135" i="34"/>
  <c r="T136" i="34"/>
  <c r="T137" i="34"/>
  <c r="T138" i="34"/>
  <c r="T139" i="34"/>
  <c r="T140" i="34"/>
  <c r="T141" i="34"/>
  <c r="T142" i="34"/>
  <c r="T143" i="34"/>
  <c r="T144" i="34"/>
  <c r="T145" i="34"/>
  <c r="T146" i="34"/>
  <c r="T147" i="34"/>
  <c r="T148" i="34"/>
  <c r="T149" i="34"/>
  <c r="T150" i="34"/>
  <c r="T151" i="34"/>
  <c r="T152" i="34"/>
  <c r="T153" i="34"/>
  <c r="T154" i="34"/>
  <c r="T155" i="34"/>
  <c r="T156" i="34"/>
  <c r="T157" i="34"/>
  <c r="T158" i="34"/>
  <c r="T159" i="34"/>
  <c r="L3" i="34"/>
  <c r="M3" i="34"/>
  <c r="N3" i="34"/>
  <c r="L4" i="34"/>
  <c r="M4" i="34"/>
  <c r="N4" i="34"/>
  <c r="L5" i="34"/>
  <c r="M5" i="34"/>
  <c r="N5" i="34"/>
  <c r="L6" i="34"/>
  <c r="M6" i="34"/>
  <c r="N6" i="34"/>
  <c r="L7" i="34"/>
  <c r="M7" i="34"/>
  <c r="N7" i="34"/>
  <c r="L8" i="34"/>
  <c r="M8" i="34"/>
  <c r="N8" i="34"/>
  <c r="L9" i="34"/>
  <c r="M9" i="34"/>
  <c r="N9" i="34"/>
  <c r="L10" i="34"/>
  <c r="M10" i="34"/>
  <c r="N10" i="34"/>
  <c r="L11" i="34"/>
  <c r="M11" i="34"/>
  <c r="N11" i="34"/>
  <c r="L12" i="34"/>
  <c r="M12" i="34"/>
  <c r="N12" i="34"/>
  <c r="L13" i="34"/>
  <c r="M13" i="34"/>
  <c r="N13" i="34"/>
  <c r="L14" i="34"/>
  <c r="M14" i="34"/>
  <c r="N14" i="34"/>
  <c r="L15" i="34"/>
  <c r="M15" i="34"/>
  <c r="N15" i="34"/>
  <c r="L16" i="34"/>
  <c r="M16" i="34"/>
  <c r="N16" i="34"/>
  <c r="L17" i="34"/>
  <c r="M17" i="34"/>
  <c r="N17" i="34"/>
  <c r="L18" i="34"/>
  <c r="M18" i="34"/>
  <c r="N18" i="34"/>
  <c r="L19" i="34"/>
  <c r="M19" i="34"/>
  <c r="N19" i="34"/>
  <c r="L20" i="34"/>
  <c r="M20" i="34"/>
  <c r="N20" i="34"/>
  <c r="L21" i="34"/>
  <c r="M21" i="34"/>
  <c r="N21" i="34"/>
  <c r="L22" i="34"/>
  <c r="M22" i="34"/>
  <c r="N22" i="34"/>
  <c r="L23" i="34"/>
  <c r="M23" i="34"/>
  <c r="N23" i="34"/>
  <c r="L24" i="34"/>
  <c r="M24" i="34"/>
  <c r="N24" i="34"/>
  <c r="L25" i="34"/>
  <c r="M25" i="34"/>
  <c r="N25" i="34"/>
  <c r="L26" i="34"/>
  <c r="M26" i="34"/>
  <c r="N26" i="34"/>
  <c r="L27" i="34"/>
  <c r="M27" i="34"/>
  <c r="N27" i="34"/>
  <c r="L28" i="34"/>
  <c r="M28" i="34"/>
  <c r="N28" i="34"/>
  <c r="L29" i="34"/>
  <c r="M29" i="34"/>
  <c r="N29" i="34"/>
  <c r="L30" i="34"/>
  <c r="M30" i="34"/>
  <c r="N30" i="34"/>
  <c r="L31" i="34"/>
  <c r="M31" i="34"/>
  <c r="N31" i="34"/>
  <c r="L32" i="34"/>
  <c r="M32" i="34"/>
  <c r="N32" i="34"/>
  <c r="L33" i="34"/>
  <c r="M33" i="34"/>
  <c r="N33" i="34"/>
  <c r="L34" i="34"/>
  <c r="M34" i="34"/>
  <c r="N34" i="34"/>
  <c r="L35" i="34"/>
  <c r="M35" i="34"/>
  <c r="N35" i="34"/>
  <c r="L36" i="34"/>
  <c r="M36" i="34"/>
  <c r="N36" i="34"/>
  <c r="L37" i="34"/>
  <c r="M37" i="34"/>
  <c r="N37" i="34"/>
  <c r="L38" i="34"/>
  <c r="M38" i="34"/>
  <c r="N38" i="34"/>
  <c r="L39" i="34"/>
  <c r="M39" i="34"/>
  <c r="N39" i="34"/>
  <c r="L40" i="34"/>
  <c r="M40" i="34"/>
  <c r="N40" i="34"/>
  <c r="L41" i="34"/>
  <c r="M41" i="34"/>
  <c r="N41" i="34"/>
  <c r="L42" i="34"/>
  <c r="M42" i="34"/>
  <c r="N42" i="34"/>
  <c r="L43" i="34"/>
  <c r="M43" i="34"/>
  <c r="N43" i="34"/>
  <c r="L44" i="34"/>
  <c r="M44" i="34"/>
  <c r="N44" i="34"/>
  <c r="L45" i="34"/>
  <c r="M45" i="34"/>
  <c r="N45" i="34"/>
  <c r="L46" i="34"/>
  <c r="M46" i="34"/>
  <c r="N46" i="34"/>
  <c r="L47" i="34"/>
  <c r="M47" i="34"/>
  <c r="N47" i="34"/>
  <c r="L48" i="34"/>
  <c r="M48" i="34"/>
  <c r="N48" i="34"/>
  <c r="L49" i="34"/>
  <c r="M49" i="34"/>
  <c r="N49" i="34"/>
  <c r="L50" i="34"/>
  <c r="M50" i="34"/>
  <c r="N50" i="34"/>
  <c r="L51" i="34"/>
  <c r="M51" i="34"/>
  <c r="N51" i="34"/>
  <c r="L52" i="34"/>
  <c r="M52" i="34"/>
  <c r="N52" i="34"/>
  <c r="L53" i="34"/>
  <c r="M53" i="34"/>
  <c r="N53" i="34"/>
  <c r="L54" i="34"/>
  <c r="M54" i="34"/>
  <c r="N54" i="34"/>
  <c r="L55" i="34"/>
  <c r="M55" i="34"/>
  <c r="N55" i="34"/>
  <c r="L56" i="34"/>
  <c r="M56" i="34"/>
  <c r="N56" i="34"/>
  <c r="L57" i="34"/>
  <c r="M57" i="34"/>
  <c r="N57" i="34"/>
  <c r="L58" i="34"/>
  <c r="M58" i="34"/>
  <c r="N58" i="34"/>
  <c r="L59" i="34"/>
  <c r="M59" i="34"/>
  <c r="N59" i="34"/>
  <c r="L60" i="34"/>
  <c r="M60" i="34"/>
  <c r="N60" i="34"/>
  <c r="L61" i="34"/>
  <c r="M61" i="34"/>
  <c r="N61" i="34"/>
  <c r="L62" i="34"/>
  <c r="M62" i="34"/>
  <c r="N62" i="34"/>
  <c r="L63" i="34"/>
  <c r="M63" i="34"/>
  <c r="N63" i="34"/>
  <c r="L64" i="34"/>
  <c r="M64" i="34"/>
  <c r="N64" i="34"/>
  <c r="L65" i="34"/>
  <c r="M65" i="34"/>
  <c r="N65" i="34"/>
  <c r="L66" i="34"/>
  <c r="M66" i="34"/>
  <c r="N66" i="34"/>
  <c r="L67" i="34"/>
  <c r="M67" i="34"/>
  <c r="N67" i="34"/>
  <c r="L68" i="34"/>
  <c r="M68" i="34"/>
  <c r="N68" i="34"/>
  <c r="L69" i="34"/>
  <c r="M69" i="34"/>
  <c r="N69" i="34"/>
  <c r="L70" i="34"/>
  <c r="M70" i="34"/>
  <c r="N70" i="34"/>
  <c r="L71" i="34"/>
  <c r="M71" i="34"/>
  <c r="N71" i="34"/>
  <c r="L72" i="34"/>
  <c r="M72" i="34"/>
  <c r="N72" i="34"/>
  <c r="L73" i="34"/>
  <c r="M73" i="34"/>
  <c r="N73" i="34"/>
  <c r="L74" i="34"/>
  <c r="M74" i="34"/>
  <c r="N74" i="34"/>
  <c r="L75" i="34"/>
  <c r="M75" i="34"/>
  <c r="N75" i="34"/>
  <c r="L76" i="34"/>
  <c r="M76" i="34"/>
  <c r="N76" i="34"/>
  <c r="L77" i="34"/>
  <c r="M77" i="34"/>
  <c r="N77" i="34"/>
  <c r="L78" i="34"/>
  <c r="M78" i="34"/>
  <c r="N78" i="34"/>
  <c r="L79" i="34"/>
  <c r="M79" i="34"/>
  <c r="N79" i="34"/>
  <c r="L80" i="34"/>
  <c r="M80" i="34"/>
  <c r="N80" i="34"/>
  <c r="L81" i="34"/>
  <c r="M81" i="34"/>
  <c r="N81" i="34"/>
  <c r="L82" i="34"/>
  <c r="M82" i="34"/>
  <c r="N82" i="34"/>
  <c r="L83" i="34"/>
  <c r="M83" i="34"/>
  <c r="N83" i="34"/>
  <c r="L84" i="34"/>
  <c r="M84" i="34"/>
  <c r="N84" i="34"/>
  <c r="L85" i="34"/>
  <c r="M85" i="34"/>
  <c r="N85" i="34"/>
  <c r="L86" i="34"/>
  <c r="M86" i="34"/>
  <c r="N86" i="34"/>
  <c r="L87" i="34"/>
  <c r="M87" i="34"/>
  <c r="N87" i="34"/>
  <c r="L88" i="34"/>
  <c r="M88" i="34"/>
  <c r="N88" i="34"/>
  <c r="L89" i="34"/>
  <c r="M89" i="34"/>
  <c r="N89" i="34"/>
  <c r="L90" i="34"/>
  <c r="M90" i="34"/>
  <c r="N90" i="34"/>
  <c r="L91" i="34"/>
  <c r="M91" i="34"/>
  <c r="N91" i="34"/>
  <c r="L92" i="34"/>
  <c r="M92" i="34"/>
  <c r="N92" i="34"/>
  <c r="L93" i="34"/>
  <c r="M93" i="34"/>
  <c r="N93" i="34"/>
  <c r="L94" i="34"/>
  <c r="M94" i="34"/>
  <c r="N94" i="34"/>
  <c r="L95" i="34"/>
  <c r="M95" i="34"/>
  <c r="N95" i="34"/>
  <c r="L96" i="34"/>
  <c r="M96" i="34"/>
  <c r="N96" i="34"/>
  <c r="L97" i="34"/>
  <c r="M97" i="34"/>
  <c r="N97" i="34"/>
  <c r="L98" i="34"/>
  <c r="M98" i="34"/>
  <c r="N98" i="34"/>
  <c r="L99" i="34"/>
  <c r="M99" i="34"/>
  <c r="N99" i="34"/>
  <c r="L100" i="34"/>
  <c r="M100" i="34"/>
  <c r="N100" i="34"/>
  <c r="L101" i="34"/>
  <c r="M101" i="34"/>
  <c r="N101" i="34"/>
  <c r="L102" i="34"/>
  <c r="M102" i="34"/>
  <c r="N102" i="34"/>
  <c r="L103" i="34"/>
  <c r="M103" i="34"/>
  <c r="N103" i="34"/>
  <c r="L104" i="34"/>
  <c r="M104" i="34"/>
  <c r="N104" i="34"/>
  <c r="L105" i="34"/>
  <c r="M105" i="34"/>
  <c r="N105" i="34"/>
  <c r="L106" i="34"/>
  <c r="M106" i="34"/>
  <c r="N106" i="34"/>
  <c r="L107" i="34"/>
  <c r="M107" i="34"/>
  <c r="N107" i="34"/>
  <c r="L108" i="34"/>
  <c r="M108" i="34"/>
  <c r="N108" i="34"/>
  <c r="L109" i="34"/>
  <c r="M109" i="34"/>
  <c r="N109" i="34"/>
  <c r="L110" i="34"/>
  <c r="M110" i="34"/>
  <c r="N110" i="34"/>
  <c r="L111" i="34"/>
  <c r="M111" i="34"/>
  <c r="N111" i="34"/>
  <c r="L112" i="34"/>
  <c r="M112" i="34"/>
  <c r="N112" i="34"/>
  <c r="L113" i="34"/>
  <c r="M113" i="34"/>
  <c r="N113" i="34"/>
  <c r="L114" i="34"/>
  <c r="M114" i="34"/>
  <c r="N114" i="34"/>
  <c r="L115" i="34"/>
  <c r="M115" i="34"/>
  <c r="N115" i="34"/>
  <c r="L116" i="34"/>
  <c r="M116" i="34"/>
  <c r="N116" i="34"/>
  <c r="L117" i="34"/>
  <c r="M117" i="34"/>
  <c r="N117" i="34"/>
  <c r="L118" i="34"/>
  <c r="M118" i="34"/>
  <c r="N118" i="34"/>
  <c r="L119" i="34"/>
  <c r="M119" i="34"/>
  <c r="N119" i="34"/>
  <c r="L120" i="34"/>
  <c r="M120" i="34"/>
  <c r="N120" i="34"/>
  <c r="L121" i="34"/>
  <c r="M121" i="34"/>
  <c r="N121" i="34"/>
  <c r="L122" i="34"/>
  <c r="M122" i="34"/>
  <c r="N122" i="34"/>
  <c r="L123" i="34"/>
  <c r="M123" i="34"/>
  <c r="N123" i="34"/>
  <c r="L124" i="34"/>
  <c r="M124" i="34"/>
  <c r="N124" i="34"/>
  <c r="L125" i="34"/>
  <c r="M125" i="34"/>
  <c r="N125" i="34"/>
  <c r="L126" i="34"/>
  <c r="M126" i="34"/>
  <c r="N126" i="34"/>
  <c r="L127" i="34"/>
  <c r="M127" i="34"/>
  <c r="N127" i="34"/>
  <c r="L128" i="34"/>
  <c r="M128" i="34"/>
  <c r="N128" i="34"/>
  <c r="L129" i="34"/>
  <c r="M129" i="34"/>
  <c r="N129" i="34"/>
  <c r="L130" i="34"/>
  <c r="M130" i="34"/>
  <c r="N130" i="34"/>
  <c r="L131" i="34"/>
  <c r="M131" i="34"/>
  <c r="N131" i="34"/>
  <c r="L132" i="34"/>
  <c r="M132" i="34"/>
  <c r="N132" i="34"/>
  <c r="L133" i="34"/>
  <c r="M133" i="34"/>
  <c r="N133" i="34"/>
  <c r="L134" i="34"/>
  <c r="M134" i="34"/>
  <c r="N134" i="34"/>
  <c r="L135" i="34"/>
  <c r="M135" i="34"/>
  <c r="N135" i="34"/>
  <c r="L136" i="34"/>
  <c r="M136" i="34"/>
  <c r="N136" i="34"/>
  <c r="L137" i="34"/>
  <c r="M137" i="34"/>
  <c r="N137" i="34"/>
  <c r="L138" i="34"/>
  <c r="M138" i="34"/>
  <c r="N138" i="34"/>
  <c r="L139" i="34"/>
  <c r="M139" i="34"/>
  <c r="N139" i="34"/>
  <c r="L140" i="34"/>
  <c r="M140" i="34"/>
  <c r="N140" i="34"/>
  <c r="L141" i="34"/>
  <c r="M141" i="34"/>
  <c r="N141" i="34"/>
  <c r="L142" i="34"/>
  <c r="M142" i="34"/>
  <c r="N142" i="34"/>
  <c r="L143" i="34"/>
  <c r="M143" i="34"/>
  <c r="N143" i="34"/>
  <c r="L144" i="34"/>
  <c r="M144" i="34"/>
  <c r="N144" i="34"/>
  <c r="L145" i="34"/>
  <c r="M145" i="34"/>
  <c r="N145" i="34"/>
  <c r="L146" i="34"/>
  <c r="M146" i="34"/>
  <c r="N146" i="34"/>
  <c r="L147" i="34"/>
  <c r="M147" i="34"/>
  <c r="N147" i="34"/>
  <c r="L148" i="34"/>
  <c r="M148" i="34"/>
  <c r="N148" i="34"/>
  <c r="L149" i="34"/>
  <c r="M149" i="34"/>
  <c r="N149" i="34"/>
  <c r="L150" i="34"/>
  <c r="M150" i="34"/>
  <c r="N150" i="34"/>
  <c r="L151" i="34"/>
  <c r="M151" i="34"/>
  <c r="N151" i="34"/>
  <c r="L152" i="34"/>
  <c r="M152" i="34"/>
  <c r="N152" i="34"/>
  <c r="L153" i="34"/>
  <c r="M153" i="34"/>
  <c r="N153" i="34"/>
  <c r="L154" i="34"/>
  <c r="M154" i="34"/>
  <c r="N154" i="34"/>
  <c r="L155" i="34"/>
  <c r="M155" i="34"/>
  <c r="N155" i="34"/>
  <c r="L156" i="34"/>
  <c r="M156" i="34"/>
  <c r="N156" i="34"/>
  <c r="L157" i="34"/>
  <c r="M157" i="34"/>
  <c r="N157" i="34"/>
  <c r="L158" i="34"/>
  <c r="M158" i="34"/>
  <c r="N158" i="34"/>
  <c r="L159" i="34"/>
  <c r="M159" i="34"/>
  <c r="N159" i="34"/>
  <c r="T2" i="34"/>
  <c r="N2" i="34"/>
  <c r="M2" i="34"/>
  <c r="L2" i="34"/>
  <c r="H3" i="34"/>
  <c r="H4" i="34"/>
  <c r="H5" i="34"/>
  <c r="H6" i="34"/>
  <c r="H7" i="34"/>
  <c r="H8" i="34"/>
  <c r="H9" i="34"/>
  <c r="H10" i="34"/>
  <c r="H11" i="34"/>
  <c r="H12" i="34"/>
  <c r="H13" i="34"/>
  <c r="H14" i="34"/>
  <c r="H15" i="34"/>
  <c r="H16" i="34"/>
  <c r="H17" i="34"/>
  <c r="H18" i="34"/>
  <c r="H19" i="34"/>
  <c r="H20" i="34"/>
  <c r="H21" i="34"/>
  <c r="H22" i="34"/>
  <c r="H23" i="34"/>
  <c r="H24" i="34"/>
  <c r="H25" i="34"/>
  <c r="H26" i="34"/>
  <c r="H27" i="34"/>
  <c r="H28" i="34"/>
  <c r="H29" i="34"/>
  <c r="H30" i="34"/>
  <c r="H31" i="34"/>
  <c r="H32" i="34"/>
  <c r="H33" i="34"/>
  <c r="H34" i="34"/>
  <c r="H35" i="34"/>
  <c r="H36" i="34"/>
  <c r="H37" i="34"/>
  <c r="H38" i="34"/>
  <c r="H39" i="34"/>
  <c r="H40" i="34"/>
  <c r="H41" i="34"/>
  <c r="H42" i="34"/>
  <c r="H43" i="34"/>
  <c r="H44" i="34"/>
  <c r="H45" i="34"/>
  <c r="H46" i="34"/>
  <c r="H47" i="34"/>
  <c r="H48" i="34"/>
  <c r="H49" i="34"/>
  <c r="H50" i="34"/>
  <c r="H51" i="34"/>
  <c r="H52" i="34"/>
  <c r="H53" i="34"/>
  <c r="H54" i="34"/>
  <c r="H55" i="34"/>
  <c r="H56" i="34"/>
  <c r="H57" i="34"/>
  <c r="H58" i="34"/>
  <c r="H59" i="34"/>
  <c r="H60" i="34"/>
  <c r="H61" i="34"/>
  <c r="H62" i="34"/>
  <c r="H63" i="34"/>
  <c r="H64" i="34"/>
  <c r="H65" i="34"/>
  <c r="H66" i="34"/>
  <c r="H67" i="34"/>
  <c r="H68" i="34"/>
  <c r="H69" i="34"/>
  <c r="H70" i="34"/>
  <c r="H71" i="34"/>
  <c r="H72" i="34"/>
  <c r="H73" i="34"/>
  <c r="H74" i="34"/>
  <c r="H75" i="34"/>
  <c r="H76" i="34"/>
  <c r="H77" i="34"/>
  <c r="H78" i="34"/>
  <c r="H79" i="34"/>
  <c r="H80" i="34"/>
  <c r="H81" i="34"/>
  <c r="H82" i="34"/>
  <c r="H83" i="34"/>
  <c r="H84" i="34"/>
  <c r="H85" i="34"/>
  <c r="H86" i="34"/>
  <c r="H87" i="34"/>
  <c r="H88" i="34"/>
  <c r="H89" i="34"/>
  <c r="H90" i="34"/>
  <c r="H91" i="34"/>
  <c r="H92" i="34"/>
  <c r="H93" i="34"/>
  <c r="H94" i="34"/>
  <c r="H95" i="34"/>
  <c r="H96" i="34"/>
  <c r="H97" i="34"/>
  <c r="H98" i="34"/>
  <c r="H99" i="34"/>
  <c r="H100" i="34"/>
  <c r="H101" i="34"/>
  <c r="H102" i="34"/>
  <c r="H103" i="34"/>
  <c r="H104" i="34"/>
  <c r="H105" i="34"/>
  <c r="H106" i="34"/>
  <c r="H107" i="34"/>
  <c r="H108" i="34"/>
  <c r="H109" i="34"/>
  <c r="H110" i="34"/>
  <c r="H111" i="34"/>
  <c r="H112" i="34"/>
  <c r="H113" i="34"/>
  <c r="H114" i="34"/>
  <c r="H115" i="34"/>
  <c r="H116" i="34"/>
  <c r="H117" i="34"/>
  <c r="H118" i="34"/>
  <c r="H119" i="34"/>
  <c r="H120" i="34"/>
  <c r="H121" i="34"/>
  <c r="H122" i="34"/>
  <c r="H123" i="34"/>
  <c r="H124" i="34"/>
  <c r="H125" i="34"/>
  <c r="H126" i="34"/>
  <c r="H127" i="34"/>
  <c r="H128" i="34"/>
  <c r="H129" i="34"/>
  <c r="H130" i="34"/>
  <c r="H131" i="34"/>
  <c r="H132" i="34"/>
  <c r="H133" i="34"/>
  <c r="H134" i="34"/>
  <c r="H135" i="34"/>
  <c r="H136" i="34"/>
  <c r="H137" i="34"/>
  <c r="H138" i="34"/>
  <c r="H139" i="34"/>
  <c r="H140" i="34"/>
  <c r="H141" i="34"/>
  <c r="H142" i="34"/>
  <c r="H143" i="34"/>
  <c r="H144" i="34"/>
  <c r="H145" i="34"/>
  <c r="H146" i="34"/>
  <c r="H147" i="34"/>
  <c r="H148" i="34"/>
  <c r="H149" i="34"/>
  <c r="H150" i="34"/>
  <c r="H151" i="34"/>
  <c r="H152" i="34"/>
  <c r="H153" i="34"/>
  <c r="H154" i="34"/>
  <c r="H155" i="34"/>
  <c r="H156" i="34"/>
  <c r="H157" i="34"/>
  <c r="H158" i="34"/>
  <c r="H159" i="34"/>
  <c r="H2" i="34"/>
  <c r="G3" i="34"/>
  <c r="G4" i="34"/>
  <c r="G5" i="34"/>
  <c r="G6" i="34"/>
  <c r="G7" i="34"/>
  <c r="G8" i="34"/>
  <c r="G9" i="34"/>
  <c r="G10" i="34"/>
  <c r="G11" i="34"/>
  <c r="G12" i="34"/>
  <c r="G13" i="34"/>
  <c r="G14" i="34"/>
  <c r="G15" i="34"/>
  <c r="G16" i="34"/>
  <c r="G17" i="34"/>
  <c r="G18" i="34"/>
  <c r="G19" i="34"/>
  <c r="G20" i="34"/>
  <c r="G21" i="34"/>
  <c r="G22" i="34"/>
  <c r="G23" i="34"/>
  <c r="G24" i="34"/>
  <c r="G25" i="34"/>
  <c r="G26" i="34"/>
  <c r="G27" i="34"/>
  <c r="G28" i="34"/>
  <c r="G29" i="34"/>
  <c r="G30" i="34"/>
  <c r="G31" i="34"/>
  <c r="G32" i="34"/>
  <c r="G33" i="34"/>
  <c r="G34" i="34"/>
  <c r="G35" i="34"/>
  <c r="G36" i="34"/>
  <c r="G37" i="34"/>
  <c r="G38" i="34"/>
  <c r="G39" i="34"/>
  <c r="G40" i="34"/>
  <c r="G41" i="34"/>
  <c r="G42" i="34"/>
  <c r="G43" i="34"/>
  <c r="G44" i="34"/>
  <c r="G45" i="34"/>
  <c r="G46" i="34"/>
  <c r="G47" i="34"/>
  <c r="G48" i="34"/>
  <c r="G49" i="34"/>
  <c r="G50" i="34"/>
  <c r="G51" i="34"/>
  <c r="G52" i="34"/>
  <c r="G53" i="34"/>
  <c r="G54" i="34"/>
  <c r="G55" i="34"/>
  <c r="G56" i="34"/>
  <c r="G57" i="34"/>
  <c r="G58" i="34"/>
  <c r="G59" i="34"/>
  <c r="G60" i="34"/>
  <c r="G61" i="34"/>
  <c r="G62" i="34"/>
  <c r="G63" i="34"/>
  <c r="G64" i="34"/>
  <c r="G65" i="34"/>
  <c r="G66" i="34"/>
  <c r="G67" i="34"/>
  <c r="G68" i="34"/>
  <c r="G69" i="34"/>
  <c r="G70" i="34"/>
  <c r="G71" i="34"/>
  <c r="G72" i="34"/>
  <c r="G73" i="34"/>
  <c r="G74" i="34"/>
  <c r="G75" i="34"/>
  <c r="G76" i="34"/>
  <c r="G77" i="34"/>
  <c r="G78" i="34"/>
  <c r="G79" i="34"/>
  <c r="G80" i="34"/>
  <c r="G81" i="34"/>
  <c r="G82" i="34"/>
  <c r="G83" i="34"/>
  <c r="G84" i="34"/>
  <c r="G85" i="34"/>
  <c r="G86" i="34"/>
  <c r="G87" i="34"/>
  <c r="G88" i="34"/>
  <c r="G89" i="34"/>
  <c r="G90" i="34"/>
  <c r="G91" i="34"/>
  <c r="G92" i="34"/>
  <c r="G93" i="34"/>
  <c r="G94" i="34"/>
  <c r="G95" i="34"/>
  <c r="G96" i="34"/>
  <c r="G97" i="34"/>
  <c r="G98" i="34"/>
  <c r="G99" i="34"/>
  <c r="G100" i="34"/>
  <c r="G101" i="34"/>
  <c r="G102" i="34"/>
  <c r="G103" i="34"/>
  <c r="G104" i="34"/>
  <c r="G105" i="34"/>
  <c r="G106" i="34"/>
  <c r="G107" i="34"/>
  <c r="G108" i="34"/>
  <c r="G109" i="34"/>
  <c r="G110" i="34"/>
  <c r="G111" i="34"/>
  <c r="G112" i="34"/>
  <c r="G113" i="34"/>
  <c r="G114" i="34"/>
  <c r="G115" i="34"/>
  <c r="G116" i="34"/>
  <c r="G117" i="34"/>
  <c r="G118" i="34"/>
  <c r="G119" i="34"/>
  <c r="G120" i="34"/>
  <c r="G121" i="34"/>
  <c r="G122" i="34"/>
  <c r="G123" i="34"/>
  <c r="G124" i="34"/>
  <c r="G125" i="34"/>
  <c r="G126" i="34"/>
  <c r="G127" i="34"/>
  <c r="G128" i="34"/>
  <c r="G129" i="34"/>
  <c r="G130" i="34"/>
  <c r="G131" i="34"/>
  <c r="G132" i="34"/>
  <c r="G133" i="34"/>
  <c r="G134" i="34"/>
  <c r="G135" i="34"/>
  <c r="G136" i="34"/>
  <c r="G137" i="34"/>
  <c r="G138" i="34"/>
  <c r="G139" i="34"/>
  <c r="G140" i="34"/>
  <c r="G141" i="34"/>
  <c r="G142" i="34"/>
  <c r="G143" i="34"/>
  <c r="G144" i="34"/>
  <c r="G145" i="34"/>
  <c r="G146" i="34"/>
  <c r="G147" i="34"/>
  <c r="G148" i="34"/>
  <c r="G149" i="34"/>
  <c r="G150" i="34"/>
  <c r="G151" i="34"/>
  <c r="G152" i="34"/>
  <c r="G153" i="34"/>
  <c r="G154" i="34"/>
  <c r="G155" i="34"/>
  <c r="G156" i="34"/>
  <c r="G157" i="34"/>
  <c r="G158" i="34"/>
  <c r="G159" i="34"/>
  <c r="G2" i="34"/>
  <c r="FQ2" i="34"/>
  <c r="F3" i="34"/>
  <c r="F4" i="34"/>
  <c r="F5" i="34"/>
  <c r="F6" i="34"/>
  <c r="F7" i="34"/>
  <c r="F8" i="34"/>
  <c r="F9" i="34"/>
  <c r="F10" i="34"/>
  <c r="F11" i="34"/>
  <c r="F12" i="34"/>
  <c r="F13" i="34"/>
  <c r="F14" i="34"/>
  <c r="F15" i="34"/>
  <c r="F16" i="34"/>
  <c r="F17" i="34"/>
  <c r="F18" i="34"/>
  <c r="F19" i="34"/>
  <c r="F20" i="34"/>
  <c r="F21" i="34"/>
  <c r="F22" i="34"/>
  <c r="F23" i="34"/>
  <c r="F24" i="34"/>
  <c r="F25" i="34"/>
  <c r="F26" i="34"/>
  <c r="F27" i="34"/>
  <c r="F28" i="34"/>
  <c r="F29" i="34"/>
  <c r="F30" i="34"/>
  <c r="F31" i="34"/>
  <c r="F32" i="34"/>
  <c r="F33" i="34"/>
  <c r="F34" i="34"/>
  <c r="F35" i="34"/>
  <c r="F36" i="34"/>
  <c r="F37" i="34"/>
  <c r="F38" i="34"/>
  <c r="F39" i="34"/>
  <c r="F40" i="34"/>
  <c r="F41" i="34"/>
  <c r="F42" i="34"/>
  <c r="F43" i="34"/>
  <c r="F44" i="34"/>
  <c r="F45" i="34"/>
  <c r="F46" i="34"/>
  <c r="F47" i="34"/>
  <c r="F48" i="34"/>
  <c r="F49" i="34"/>
  <c r="F50" i="34"/>
  <c r="F51" i="34"/>
  <c r="F52" i="34"/>
  <c r="F53" i="34"/>
  <c r="F54" i="34"/>
  <c r="F55" i="34"/>
  <c r="F56" i="34"/>
  <c r="F57" i="34"/>
  <c r="F58" i="34"/>
  <c r="F59" i="34"/>
  <c r="F60" i="34"/>
  <c r="F61" i="34"/>
  <c r="F62" i="34"/>
  <c r="F63" i="34"/>
  <c r="F64" i="34"/>
  <c r="F65" i="34"/>
  <c r="F66" i="34"/>
  <c r="F67" i="34"/>
  <c r="F68" i="34"/>
  <c r="F69" i="34"/>
  <c r="F70" i="34"/>
  <c r="F71" i="34"/>
  <c r="F72" i="34"/>
  <c r="F73" i="34"/>
  <c r="F74" i="34"/>
  <c r="F75" i="34"/>
  <c r="F76" i="34"/>
  <c r="F77" i="34"/>
  <c r="F78" i="34"/>
  <c r="F79" i="34"/>
  <c r="F80" i="34"/>
  <c r="F81" i="34"/>
  <c r="F82" i="34"/>
  <c r="F83" i="34"/>
  <c r="F84" i="34"/>
  <c r="F85" i="34"/>
  <c r="F86" i="34"/>
  <c r="F87" i="34"/>
  <c r="F88" i="34"/>
  <c r="F89" i="34"/>
  <c r="F90" i="34"/>
  <c r="F91" i="34"/>
  <c r="F92" i="34"/>
  <c r="F93" i="34"/>
  <c r="F94" i="34"/>
  <c r="F95" i="34"/>
  <c r="F96" i="34"/>
  <c r="F97" i="34"/>
  <c r="F98" i="34"/>
  <c r="F99" i="34"/>
  <c r="F100" i="34"/>
  <c r="F101" i="34"/>
  <c r="F102" i="34"/>
  <c r="F103" i="34"/>
  <c r="F104" i="34"/>
  <c r="F105" i="34"/>
  <c r="F106" i="34"/>
  <c r="F107" i="34"/>
  <c r="F108" i="34"/>
  <c r="F109" i="34"/>
  <c r="F110" i="34"/>
  <c r="F111" i="34"/>
  <c r="F112" i="34"/>
  <c r="F113" i="34"/>
  <c r="F114" i="34"/>
  <c r="F115" i="34"/>
  <c r="F116" i="34"/>
  <c r="F117" i="34"/>
  <c r="F118" i="34"/>
  <c r="F119" i="34"/>
  <c r="F120" i="34"/>
  <c r="F121" i="34"/>
  <c r="F122" i="34"/>
  <c r="F123" i="34"/>
  <c r="F124" i="34"/>
  <c r="F125" i="34"/>
  <c r="F126" i="34"/>
  <c r="F127" i="34"/>
  <c r="F128" i="34"/>
  <c r="F129" i="34"/>
  <c r="F130" i="34"/>
  <c r="F131" i="34"/>
  <c r="F132" i="34"/>
  <c r="F133" i="34"/>
  <c r="F134" i="34"/>
  <c r="F135" i="34"/>
  <c r="F136" i="34"/>
  <c r="F137" i="34"/>
  <c r="F138" i="34"/>
  <c r="F139" i="34"/>
  <c r="F140" i="34"/>
  <c r="F141" i="34"/>
  <c r="F142" i="34"/>
  <c r="F143" i="34"/>
  <c r="F144" i="34"/>
  <c r="F145" i="34"/>
  <c r="F146" i="34"/>
  <c r="F147" i="34"/>
  <c r="F148" i="34"/>
  <c r="F149" i="34"/>
  <c r="F150" i="34"/>
  <c r="F151" i="34"/>
  <c r="F152" i="34"/>
  <c r="F153" i="34"/>
  <c r="F154" i="34"/>
  <c r="F155" i="34"/>
  <c r="F156" i="34"/>
  <c r="F157" i="34"/>
  <c r="F158" i="34"/>
  <c r="F159" i="34"/>
  <c r="F2" i="34"/>
  <c r="E3" i="34"/>
  <c r="E4" i="34"/>
  <c r="E5" i="34"/>
  <c r="E6" i="34"/>
  <c r="E7" i="34"/>
  <c r="E8" i="34"/>
  <c r="E9" i="34"/>
  <c r="E10" i="34"/>
  <c r="E11" i="34"/>
  <c r="E12" i="34"/>
  <c r="E13" i="34"/>
  <c r="E14" i="34"/>
  <c r="E15" i="34"/>
  <c r="E16" i="34"/>
  <c r="E17" i="34"/>
  <c r="E18" i="34"/>
  <c r="E19" i="34"/>
  <c r="E20" i="34"/>
  <c r="E21" i="34"/>
  <c r="E22" i="34"/>
  <c r="E23" i="34"/>
  <c r="E24" i="34"/>
  <c r="E25" i="34"/>
  <c r="E26" i="34"/>
  <c r="E27" i="34"/>
  <c r="E28" i="34"/>
  <c r="E29" i="34"/>
  <c r="E30" i="34"/>
  <c r="E31" i="34"/>
  <c r="E32" i="34"/>
  <c r="E33" i="34"/>
  <c r="E34" i="34"/>
  <c r="E35" i="34"/>
  <c r="E36" i="34"/>
  <c r="E37" i="34"/>
  <c r="E38" i="34"/>
  <c r="E39" i="34"/>
  <c r="E40" i="34"/>
  <c r="E41" i="34"/>
  <c r="E42" i="34"/>
  <c r="E43" i="34"/>
  <c r="E44" i="34"/>
  <c r="E45" i="34"/>
  <c r="E46" i="34"/>
  <c r="E47" i="34"/>
  <c r="E48" i="34"/>
  <c r="E49" i="34"/>
  <c r="E50" i="34"/>
  <c r="E51" i="34"/>
  <c r="E52" i="34"/>
  <c r="E53" i="34"/>
  <c r="E54" i="34"/>
  <c r="E55" i="34"/>
  <c r="E56" i="34"/>
  <c r="E57" i="34"/>
  <c r="E58" i="34"/>
  <c r="E59" i="34"/>
  <c r="E60" i="34"/>
  <c r="E61" i="34"/>
  <c r="E62" i="34"/>
  <c r="E63" i="34"/>
  <c r="E64" i="34"/>
  <c r="E65" i="34"/>
  <c r="E66" i="34"/>
  <c r="E67" i="34"/>
  <c r="E68" i="34"/>
  <c r="E69" i="34"/>
  <c r="E70" i="34"/>
  <c r="E71" i="34"/>
  <c r="E72" i="34"/>
  <c r="E73" i="34"/>
  <c r="E74" i="34"/>
  <c r="E75" i="34"/>
  <c r="E76" i="34"/>
  <c r="E77" i="34"/>
  <c r="E78" i="34"/>
  <c r="E79" i="34"/>
  <c r="E80" i="34"/>
  <c r="E81" i="34"/>
  <c r="E82" i="34"/>
  <c r="E83" i="34"/>
  <c r="E84" i="34"/>
  <c r="E85" i="34"/>
  <c r="E86" i="34"/>
  <c r="E87" i="34"/>
  <c r="E88" i="34"/>
  <c r="E89" i="34"/>
  <c r="E90" i="34"/>
  <c r="E91" i="34"/>
  <c r="E92" i="34"/>
  <c r="E93" i="34"/>
  <c r="E94" i="34"/>
  <c r="E95" i="34"/>
  <c r="E96" i="34"/>
  <c r="E97" i="34"/>
  <c r="E98" i="34"/>
  <c r="E99" i="34"/>
  <c r="E100" i="34"/>
  <c r="E101" i="34"/>
  <c r="E102" i="34"/>
  <c r="E103" i="34"/>
  <c r="E104" i="34"/>
  <c r="E105" i="34"/>
  <c r="E106" i="34"/>
  <c r="E107" i="34"/>
  <c r="E108" i="34"/>
  <c r="E109" i="34"/>
  <c r="E110" i="34"/>
  <c r="E111" i="34"/>
  <c r="E112" i="34"/>
  <c r="E113" i="34"/>
  <c r="E114" i="34"/>
  <c r="E115" i="34"/>
  <c r="E116" i="34"/>
  <c r="E117" i="34"/>
  <c r="E118" i="34"/>
  <c r="E119" i="34"/>
  <c r="E120" i="34"/>
  <c r="E121" i="34"/>
  <c r="E122" i="34"/>
  <c r="E123" i="34"/>
  <c r="E124" i="34"/>
  <c r="E125" i="34"/>
  <c r="E126" i="34"/>
  <c r="E127" i="34"/>
  <c r="E128" i="34"/>
  <c r="E129" i="34"/>
  <c r="E130" i="34"/>
  <c r="E131" i="34"/>
  <c r="E132" i="34"/>
  <c r="E133" i="34"/>
  <c r="E134" i="34"/>
  <c r="E135" i="34"/>
  <c r="E136" i="34"/>
  <c r="E137" i="34"/>
  <c r="E138" i="34"/>
  <c r="E139" i="34"/>
  <c r="E140" i="34"/>
  <c r="E141" i="34"/>
  <c r="E142" i="34"/>
  <c r="E143" i="34"/>
  <c r="E144" i="34"/>
  <c r="E145" i="34"/>
  <c r="E146" i="34"/>
  <c r="E147" i="34"/>
  <c r="E148" i="34"/>
  <c r="E149" i="34"/>
  <c r="E150" i="34"/>
  <c r="E151" i="34"/>
  <c r="E152" i="34"/>
  <c r="E153" i="34"/>
  <c r="E154" i="34"/>
  <c r="E155" i="34"/>
  <c r="E156" i="34"/>
  <c r="E157" i="34"/>
  <c r="E158" i="34"/>
  <c r="E159" i="34"/>
  <c r="E2" i="34"/>
  <c r="S3" i="34"/>
  <c r="S4" i="34"/>
  <c r="S5" i="34"/>
  <c r="S6" i="34"/>
  <c r="S7" i="34"/>
  <c r="S8" i="34"/>
  <c r="S9" i="34"/>
  <c r="S10" i="34"/>
  <c r="S11" i="34"/>
  <c r="S12" i="34"/>
  <c r="S13" i="34"/>
  <c r="S14" i="34"/>
  <c r="S15" i="34"/>
  <c r="S16" i="34"/>
  <c r="S17" i="34"/>
  <c r="S18" i="34"/>
  <c r="S19" i="34"/>
  <c r="S20" i="34"/>
  <c r="S21" i="34"/>
  <c r="S22" i="34"/>
  <c r="S23" i="34"/>
  <c r="S24" i="34"/>
  <c r="S25" i="34"/>
  <c r="S26" i="34"/>
  <c r="S27" i="34"/>
  <c r="S28" i="34"/>
  <c r="S29" i="34"/>
  <c r="S30" i="34"/>
  <c r="S31" i="34"/>
  <c r="S32" i="34"/>
  <c r="S33" i="34"/>
  <c r="S34" i="34"/>
  <c r="S35" i="34"/>
  <c r="S36" i="34"/>
  <c r="S37" i="34"/>
  <c r="S38" i="34"/>
  <c r="S39" i="34"/>
  <c r="S40" i="34"/>
  <c r="S41" i="34"/>
  <c r="S42" i="34"/>
  <c r="S43" i="34"/>
  <c r="S44" i="34"/>
  <c r="S45" i="34"/>
  <c r="S46" i="34"/>
  <c r="S47" i="34"/>
  <c r="S48" i="34"/>
  <c r="S49" i="34"/>
  <c r="S50" i="34"/>
  <c r="S51" i="34"/>
  <c r="S52" i="34"/>
  <c r="S53" i="34"/>
  <c r="S54" i="34"/>
  <c r="S55" i="34"/>
  <c r="S56" i="34"/>
  <c r="S57" i="34"/>
  <c r="S58" i="34"/>
  <c r="S59" i="34"/>
  <c r="S60" i="34"/>
  <c r="S61" i="34"/>
  <c r="S62" i="34"/>
  <c r="S63" i="34"/>
  <c r="S64" i="34"/>
  <c r="S65" i="34"/>
  <c r="S66" i="34"/>
  <c r="S67" i="34"/>
  <c r="S68" i="34"/>
  <c r="S69" i="34"/>
  <c r="S70" i="34"/>
  <c r="S71" i="34"/>
  <c r="S72" i="34"/>
  <c r="S73" i="34"/>
  <c r="S74" i="34"/>
  <c r="S75" i="34"/>
  <c r="S76" i="34"/>
  <c r="S77" i="34"/>
  <c r="S78" i="34"/>
  <c r="S79" i="34"/>
  <c r="S80" i="34"/>
  <c r="S81" i="34"/>
  <c r="S82" i="34"/>
  <c r="S83" i="34"/>
  <c r="S84" i="34"/>
  <c r="S85" i="34"/>
  <c r="S86" i="34"/>
  <c r="S87" i="34"/>
  <c r="S88" i="34"/>
  <c r="S89" i="34"/>
  <c r="S90" i="34"/>
  <c r="S91" i="34"/>
  <c r="S92" i="34"/>
  <c r="S93" i="34"/>
  <c r="S94" i="34"/>
  <c r="S95" i="34"/>
  <c r="S96" i="34"/>
  <c r="S97" i="34"/>
  <c r="S98" i="34"/>
  <c r="S99" i="34"/>
  <c r="S100" i="34"/>
  <c r="S101" i="34"/>
  <c r="S102" i="34"/>
  <c r="S103" i="34"/>
  <c r="S104" i="34"/>
  <c r="S105" i="34"/>
  <c r="S106" i="34"/>
  <c r="S107" i="34"/>
  <c r="S108" i="34"/>
  <c r="S109" i="34"/>
  <c r="S110" i="34"/>
  <c r="S111" i="34"/>
  <c r="S112" i="34"/>
  <c r="S113" i="34"/>
  <c r="S114" i="34"/>
  <c r="S115" i="34"/>
  <c r="S116" i="34"/>
  <c r="S117" i="34"/>
  <c r="S118" i="34"/>
  <c r="S119" i="34"/>
  <c r="S120" i="34"/>
  <c r="S121" i="34"/>
  <c r="S122" i="34"/>
  <c r="S123" i="34"/>
  <c r="S124" i="34"/>
  <c r="S125" i="34"/>
  <c r="S126" i="34"/>
  <c r="S127" i="34"/>
  <c r="S128" i="34"/>
  <c r="S129" i="34"/>
  <c r="S130" i="34"/>
  <c r="S131" i="34"/>
  <c r="S132" i="34"/>
  <c r="S133" i="34"/>
  <c r="S134" i="34"/>
  <c r="S135" i="34"/>
  <c r="S136" i="34"/>
  <c r="S137" i="34"/>
  <c r="S138" i="34"/>
  <c r="S139" i="34"/>
  <c r="S140" i="34"/>
  <c r="S141" i="34"/>
  <c r="S142" i="34"/>
  <c r="S143" i="34"/>
  <c r="S144" i="34"/>
  <c r="S145" i="34"/>
  <c r="S146" i="34"/>
  <c r="S147" i="34"/>
  <c r="S148" i="34"/>
  <c r="S149" i="34"/>
  <c r="S150" i="34"/>
  <c r="S151" i="34"/>
  <c r="S152" i="34"/>
  <c r="S153" i="34"/>
  <c r="S154" i="34"/>
  <c r="S155" i="34"/>
  <c r="S156" i="34"/>
  <c r="S157" i="34"/>
  <c r="S158" i="34"/>
  <c r="S159" i="34"/>
  <c r="S2" i="34"/>
  <c r="C3" i="34"/>
  <c r="C4" i="34"/>
  <c r="C5" i="34"/>
  <c r="C6" i="34"/>
  <c r="C7" i="34"/>
  <c r="C8" i="34"/>
  <c r="C9" i="34"/>
  <c r="C10" i="34"/>
  <c r="C11" i="34"/>
  <c r="C12" i="34"/>
  <c r="C13" i="34"/>
  <c r="C14" i="34"/>
  <c r="C15" i="34"/>
  <c r="C16" i="34"/>
  <c r="C17" i="34"/>
  <c r="C18" i="34"/>
  <c r="C19" i="34"/>
  <c r="C20" i="34"/>
  <c r="C21" i="34"/>
  <c r="C22" i="34"/>
  <c r="C23" i="34"/>
  <c r="C24" i="34"/>
  <c r="C25" i="34"/>
  <c r="C26" i="34"/>
  <c r="C27" i="34"/>
  <c r="C28" i="34"/>
  <c r="C29" i="34"/>
  <c r="C30" i="34"/>
  <c r="C31" i="34"/>
  <c r="C32" i="34"/>
  <c r="C33" i="34"/>
  <c r="C34" i="34"/>
  <c r="C35" i="34"/>
  <c r="C36" i="34"/>
  <c r="C37" i="34"/>
  <c r="C38" i="34"/>
  <c r="C39" i="34"/>
  <c r="C40" i="34"/>
  <c r="C41" i="34"/>
  <c r="C42" i="34"/>
  <c r="C43" i="34"/>
  <c r="C44" i="34"/>
  <c r="C45" i="34"/>
  <c r="C46" i="34"/>
  <c r="C47" i="34"/>
  <c r="C48" i="34"/>
  <c r="C49" i="34"/>
  <c r="C50" i="34"/>
  <c r="C51" i="34"/>
  <c r="C52" i="34"/>
  <c r="C53" i="34"/>
  <c r="C54" i="34"/>
  <c r="C55" i="34"/>
  <c r="C56" i="34"/>
  <c r="C57" i="34"/>
  <c r="C58" i="34"/>
  <c r="C59" i="34"/>
  <c r="C60" i="34"/>
  <c r="C61" i="34"/>
  <c r="C62" i="34"/>
  <c r="C63" i="34"/>
  <c r="C64" i="34"/>
  <c r="C65" i="34"/>
  <c r="C66" i="34"/>
  <c r="C67" i="34"/>
  <c r="C68" i="34"/>
  <c r="C69" i="34"/>
  <c r="C70" i="34"/>
  <c r="C71" i="34"/>
  <c r="C72" i="34"/>
  <c r="C73" i="34"/>
  <c r="C74" i="34"/>
  <c r="C75" i="34"/>
  <c r="C76" i="34"/>
  <c r="C77" i="34"/>
  <c r="C78" i="34"/>
  <c r="C79" i="34"/>
  <c r="C80" i="34"/>
  <c r="C81" i="34"/>
  <c r="C82" i="34"/>
  <c r="C83" i="34"/>
  <c r="C84" i="34"/>
  <c r="C85" i="34"/>
  <c r="C86" i="34"/>
  <c r="C87" i="34"/>
  <c r="C88" i="34"/>
  <c r="C89" i="34"/>
  <c r="C90" i="34"/>
  <c r="C91" i="34"/>
  <c r="C92" i="34"/>
  <c r="C93" i="34"/>
  <c r="C94" i="34"/>
  <c r="C95" i="34"/>
  <c r="C96" i="34"/>
  <c r="C97" i="34"/>
  <c r="C98" i="34"/>
  <c r="C99" i="34"/>
  <c r="C100" i="34"/>
  <c r="C101" i="34"/>
  <c r="C102" i="34"/>
  <c r="C103" i="34"/>
  <c r="C104" i="34"/>
  <c r="C105" i="34"/>
  <c r="C106" i="34"/>
  <c r="C107" i="34"/>
  <c r="C108" i="34"/>
  <c r="C109" i="34"/>
  <c r="C110" i="34"/>
  <c r="C111" i="34"/>
  <c r="C112" i="34"/>
  <c r="C113" i="34"/>
  <c r="C114" i="34"/>
  <c r="C115" i="34"/>
  <c r="C116" i="34"/>
  <c r="C117" i="34"/>
  <c r="C118" i="34"/>
  <c r="C119" i="34"/>
  <c r="C120" i="34"/>
  <c r="C121" i="34"/>
  <c r="C122" i="34"/>
  <c r="C123" i="34"/>
  <c r="C124" i="34"/>
  <c r="C125" i="34"/>
  <c r="C126" i="34"/>
  <c r="C127" i="34"/>
  <c r="C128" i="34"/>
  <c r="C129" i="34"/>
  <c r="C130" i="34"/>
  <c r="C131" i="34"/>
  <c r="C132" i="34"/>
  <c r="C133" i="34"/>
  <c r="C134" i="34"/>
  <c r="C135" i="34"/>
  <c r="C136" i="34"/>
  <c r="C137" i="34"/>
  <c r="C138" i="34"/>
  <c r="C139" i="34"/>
  <c r="C140" i="34"/>
  <c r="C141" i="34"/>
  <c r="C142" i="34"/>
  <c r="C143" i="34"/>
  <c r="C144" i="34"/>
  <c r="C145" i="34"/>
  <c r="C146" i="34"/>
  <c r="C147" i="34"/>
  <c r="C148" i="34"/>
  <c r="C149" i="34"/>
  <c r="C150" i="34"/>
  <c r="C151" i="34"/>
  <c r="C152" i="34"/>
  <c r="C153" i="34"/>
  <c r="C154" i="34"/>
  <c r="C155" i="34"/>
  <c r="C156" i="34"/>
  <c r="C157" i="34"/>
  <c r="C158" i="34"/>
  <c r="C159" i="34"/>
  <c r="C2" i="34"/>
  <c r="B1" i="40"/>
  <c r="O2" i="34" l="1"/>
  <c r="A2" i="34"/>
  <c r="A18" i="34"/>
  <c r="O18" i="34"/>
  <c r="O11" i="34"/>
  <c r="A11" i="34"/>
  <c r="O15" i="34"/>
  <c r="A15" i="34"/>
  <c r="A21" i="34"/>
  <c r="O21" i="34"/>
  <c r="O23" i="34"/>
  <c r="A23" i="34"/>
  <c r="O3" i="34"/>
  <c r="A3" i="34"/>
  <c r="A17" i="34"/>
  <c r="O17" i="34"/>
  <c r="A5" i="34"/>
  <c r="O5" i="34"/>
  <c r="O8" i="34"/>
  <c r="A8" i="34"/>
  <c r="O4" i="34"/>
  <c r="A4" i="34"/>
  <c r="O7" i="34"/>
  <c r="A7" i="34"/>
  <c r="O10" i="34"/>
  <c r="A10" i="34"/>
  <c r="O13" i="34"/>
  <c r="A13" i="34"/>
  <c r="O19" i="34"/>
  <c r="A19" i="34"/>
  <c r="O14" i="34"/>
  <c r="A14" i="34"/>
  <c r="A6" i="34"/>
  <c r="O6" i="34"/>
  <c r="O9" i="34"/>
  <c r="A9" i="34"/>
  <c r="O12" i="34"/>
  <c r="A12" i="34"/>
  <c r="O16" i="34"/>
  <c r="A16" i="34"/>
  <c r="O20" i="34"/>
  <c r="A20" i="34"/>
  <c r="O22" i="34"/>
  <c r="A22" i="34"/>
  <c r="AW24" i="34"/>
  <c r="B1" i="39"/>
  <c r="CI10" i="36" l="1"/>
  <c r="CI8" i="36"/>
  <c r="CI9" i="36"/>
  <c r="CI11" i="36"/>
  <c r="CI12" i="36"/>
  <c r="B1" i="36"/>
  <c r="GE120" i="34" l="1"/>
  <c r="GD120" i="34"/>
  <c r="GC120" i="34"/>
  <c r="GB120" i="34"/>
  <c r="GA120" i="34"/>
  <c r="FZ120" i="34"/>
  <c r="FY120" i="34"/>
  <c r="FX120" i="34"/>
  <c r="FW120" i="34"/>
  <c r="FV120" i="34"/>
  <c r="FU120" i="34"/>
  <c r="FT120" i="34"/>
  <c r="BJ120" i="34"/>
  <c r="BI120" i="34"/>
  <c r="BH120" i="34"/>
  <c r="BG120" i="34"/>
  <c r="BF120" i="34"/>
  <c r="BE120" i="34"/>
  <c r="BD120" i="34"/>
  <c r="BC120" i="34"/>
  <c r="BB120" i="34"/>
  <c r="BA120" i="34"/>
  <c r="AZ120" i="34"/>
  <c r="AY120" i="34"/>
  <c r="AX120" i="34"/>
  <c r="AW120" i="34"/>
  <c r="AV120" i="34"/>
  <c r="AU120" i="34"/>
  <c r="AT120" i="34"/>
  <c r="AS120" i="34"/>
  <c r="GD85" i="34"/>
  <c r="GC85" i="34"/>
  <c r="GB85" i="34"/>
  <c r="GA85" i="34"/>
  <c r="FZ85" i="34"/>
  <c r="FY85" i="34"/>
  <c r="FX85" i="34"/>
  <c r="FW85" i="34"/>
  <c r="FV85" i="34"/>
  <c r="FU85" i="34"/>
  <c r="FT85" i="34"/>
  <c r="BJ85" i="34"/>
  <c r="BI85" i="34"/>
  <c r="BH85" i="34"/>
  <c r="BG85" i="34"/>
  <c r="BF85" i="34"/>
  <c r="BE85" i="34"/>
  <c r="BD85" i="34"/>
  <c r="BC85" i="34"/>
  <c r="BB85" i="34"/>
  <c r="BA85" i="34"/>
  <c r="AZ85" i="34"/>
  <c r="AY85" i="34"/>
  <c r="AX85" i="34"/>
  <c r="AW85" i="34"/>
  <c r="AV85" i="34"/>
  <c r="AU85" i="34"/>
  <c r="AT85" i="34"/>
  <c r="AS85" i="34"/>
  <c r="GE52" i="34"/>
  <c r="GD52" i="34"/>
  <c r="GC52" i="34"/>
  <c r="GB52" i="34"/>
  <c r="GA52" i="34"/>
  <c r="FZ52" i="34"/>
  <c r="FY52" i="34"/>
  <c r="FX52" i="34"/>
  <c r="FW52" i="34"/>
  <c r="FV52" i="34"/>
  <c r="FU52" i="34"/>
  <c r="FT52" i="34"/>
  <c r="BJ52" i="34"/>
  <c r="BI52" i="34"/>
  <c r="BH52" i="34"/>
  <c r="BG52" i="34"/>
  <c r="BF52" i="34"/>
  <c r="BE52" i="34"/>
  <c r="BD52" i="34"/>
  <c r="BC52" i="34"/>
  <c r="BB52" i="34"/>
  <c r="BA52" i="34"/>
  <c r="AZ52" i="34"/>
  <c r="AY52" i="34"/>
  <c r="AX52" i="34"/>
  <c r="AW52" i="34"/>
  <c r="AV52" i="34"/>
  <c r="AU52" i="34"/>
  <c r="AT52" i="34"/>
  <c r="AS52" i="34"/>
  <c r="FS24" i="34"/>
  <c r="FR24" i="34"/>
  <c r="FQ24" i="34"/>
  <c r="BJ24" i="34"/>
  <c r="BI24" i="34"/>
  <c r="BH24" i="34"/>
  <c r="BG24" i="34"/>
  <c r="BF24" i="34"/>
  <c r="BE24" i="34"/>
  <c r="BD24" i="34"/>
  <c r="BC24" i="34"/>
  <c r="BB24" i="34"/>
  <c r="BA24" i="34"/>
  <c r="AZ24" i="34"/>
  <c r="AY24" i="34"/>
  <c r="AX24" i="34"/>
  <c r="AV24" i="34"/>
  <c r="AU24" i="34"/>
  <c r="AT24" i="34"/>
  <c r="AS24" i="34"/>
  <c r="FR2" i="34"/>
  <c r="BJ2" i="34"/>
  <c r="BI2" i="34"/>
  <c r="BH2" i="34"/>
  <c r="BG2" i="34"/>
  <c r="BF2" i="34"/>
  <c r="BE2" i="34"/>
  <c r="BD2" i="34"/>
  <c r="BC2" i="34"/>
  <c r="BB2" i="34"/>
  <c r="BA2" i="34"/>
  <c r="AZ2" i="34"/>
  <c r="AY2" i="34"/>
  <c r="AX2" i="34"/>
  <c r="AW2" i="34"/>
  <c r="O34" i="34" l="1"/>
  <c r="A34" i="34"/>
  <c r="A62" i="34"/>
  <c r="O62" i="34"/>
  <c r="O147" i="34"/>
  <c r="A147" i="34"/>
  <c r="A139" i="34"/>
  <c r="O139" i="34"/>
  <c r="O85" i="34"/>
  <c r="A85" i="34"/>
  <c r="A27" i="34"/>
  <c r="O27" i="34"/>
  <c r="O24" i="34"/>
  <c r="A24" i="34"/>
  <c r="O31" i="34"/>
  <c r="A31" i="34"/>
  <c r="O41" i="34"/>
  <c r="A41" i="34"/>
  <c r="O73" i="34"/>
  <c r="A73" i="34"/>
  <c r="O95" i="34"/>
  <c r="A95" i="34"/>
  <c r="O97" i="34"/>
  <c r="A97" i="34"/>
  <c r="A127" i="34"/>
  <c r="O127" i="34"/>
  <c r="A40" i="34"/>
  <c r="O40" i="34"/>
  <c r="O43" i="34"/>
  <c r="A43" i="34"/>
  <c r="O47" i="34"/>
  <c r="A47" i="34"/>
  <c r="O66" i="34"/>
  <c r="A66" i="34"/>
  <c r="A91" i="34"/>
  <c r="O91" i="34"/>
  <c r="O118" i="34"/>
  <c r="A118" i="34"/>
  <c r="O48" i="34"/>
  <c r="A48" i="34"/>
  <c r="O116" i="34"/>
  <c r="A116" i="34"/>
  <c r="O82" i="34"/>
  <c r="A82" i="34"/>
  <c r="O67" i="34"/>
  <c r="A67" i="34"/>
  <c r="O70" i="34"/>
  <c r="A70" i="34"/>
  <c r="A89" i="34"/>
  <c r="O89" i="34"/>
  <c r="O154" i="34"/>
  <c r="A154" i="34"/>
  <c r="O133" i="34"/>
  <c r="A133" i="34"/>
  <c r="O159" i="34"/>
  <c r="A159" i="34"/>
  <c r="A38" i="34"/>
  <c r="O38" i="34"/>
  <c r="A113" i="34"/>
  <c r="O113" i="34"/>
  <c r="A96" i="34"/>
  <c r="O96" i="34"/>
  <c r="O119" i="34"/>
  <c r="A119" i="34"/>
  <c r="O124" i="34"/>
  <c r="A124" i="34"/>
  <c r="O130" i="34"/>
  <c r="A130" i="34"/>
  <c r="O144" i="34"/>
  <c r="A144" i="34"/>
  <c r="O148" i="34"/>
  <c r="A148" i="34"/>
  <c r="A151" i="34"/>
  <c r="O151" i="34"/>
  <c r="O158" i="34"/>
  <c r="A158" i="34"/>
  <c r="A52" i="34"/>
  <c r="O52" i="34"/>
  <c r="A28" i="34"/>
  <c r="O28" i="34"/>
  <c r="A39" i="34"/>
  <c r="O39" i="34"/>
  <c r="O54" i="34"/>
  <c r="A54" i="34"/>
  <c r="A57" i="34"/>
  <c r="O57" i="34"/>
  <c r="O60" i="34"/>
  <c r="A60" i="34"/>
  <c r="O80" i="34"/>
  <c r="A80" i="34"/>
  <c r="O83" i="34"/>
  <c r="A83" i="34"/>
  <c r="O65" i="34"/>
  <c r="A65" i="34"/>
  <c r="O68" i="34"/>
  <c r="A68" i="34"/>
  <c r="O71" i="34"/>
  <c r="A71" i="34"/>
  <c r="O87" i="34"/>
  <c r="A87" i="34"/>
  <c r="A90" i="34"/>
  <c r="O90" i="34"/>
  <c r="O93" i="34"/>
  <c r="A93" i="34"/>
  <c r="O106" i="34"/>
  <c r="A106" i="34"/>
  <c r="O110" i="34"/>
  <c r="A110" i="34"/>
  <c r="O111" i="34"/>
  <c r="A111" i="34"/>
  <c r="A114" i="34"/>
  <c r="O114" i="34"/>
  <c r="O117" i="34"/>
  <c r="A117" i="34"/>
  <c r="O98" i="34"/>
  <c r="A98" i="34"/>
  <c r="A101" i="34"/>
  <c r="O101" i="34"/>
  <c r="O104" i="34"/>
  <c r="A104" i="34"/>
  <c r="O121" i="34"/>
  <c r="A121" i="34"/>
  <c r="O122" i="34"/>
  <c r="A122" i="34"/>
  <c r="O125" i="34"/>
  <c r="A125" i="34"/>
  <c r="A128" i="34"/>
  <c r="O128" i="34"/>
  <c r="O141" i="34"/>
  <c r="A141" i="34"/>
  <c r="O142" i="34"/>
  <c r="A142" i="34"/>
  <c r="O145" i="34"/>
  <c r="A145" i="34"/>
  <c r="O149" i="34"/>
  <c r="A149" i="34"/>
  <c r="A152" i="34"/>
  <c r="O152" i="34"/>
  <c r="O155" i="34"/>
  <c r="A155" i="34"/>
  <c r="O134" i="34"/>
  <c r="A134" i="34"/>
  <c r="O137" i="34"/>
  <c r="A137" i="34"/>
  <c r="A140" i="34"/>
  <c r="O140" i="34"/>
  <c r="O136" i="34"/>
  <c r="A136" i="34"/>
  <c r="A75" i="34"/>
  <c r="O75" i="34"/>
  <c r="O86" i="34"/>
  <c r="A86" i="34"/>
  <c r="O107" i="34"/>
  <c r="A107" i="34"/>
  <c r="A26" i="34"/>
  <c r="O26" i="34"/>
  <c r="O29" i="34"/>
  <c r="A29" i="34"/>
  <c r="O32" i="34"/>
  <c r="A32" i="34"/>
  <c r="O42" i="34"/>
  <c r="A42" i="34"/>
  <c r="O46" i="34"/>
  <c r="A46" i="34"/>
  <c r="A51" i="34"/>
  <c r="O51" i="34"/>
  <c r="A76" i="34"/>
  <c r="O76" i="34"/>
  <c r="A49" i="34"/>
  <c r="O49" i="34"/>
  <c r="O59" i="34"/>
  <c r="A59" i="34"/>
  <c r="O79" i="34"/>
  <c r="A79" i="34"/>
  <c r="A64" i="34"/>
  <c r="O64" i="34"/>
  <c r="A74" i="34"/>
  <c r="O74" i="34"/>
  <c r="A103" i="34"/>
  <c r="O103" i="34"/>
  <c r="A25" i="34"/>
  <c r="O25" i="34"/>
  <c r="O35" i="34"/>
  <c r="A35" i="34"/>
  <c r="O36" i="34"/>
  <c r="A36" i="34"/>
  <c r="A45" i="34"/>
  <c r="O45" i="34"/>
  <c r="A50" i="34"/>
  <c r="O50" i="34"/>
  <c r="O53" i="34"/>
  <c r="A53" i="34"/>
  <c r="O77" i="34"/>
  <c r="A77" i="34"/>
  <c r="O44" i="34"/>
  <c r="A44" i="34"/>
  <c r="O56" i="34"/>
  <c r="A56" i="34"/>
  <c r="O33" i="34"/>
  <c r="A33" i="34"/>
  <c r="O55" i="34"/>
  <c r="A55" i="34"/>
  <c r="O58" i="34"/>
  <c r="A58" i="34"/>
  <c r="O78" i="34"/>
  <c r="A78" i="34"/>
  <c r="A69" i="34"/>
  <c r="O69" i="34"/>
  <c r="A88" i="34"/>
  <c r="O88" i="34"/>
  <c r="O94" i="34"/>
  <c r="A94" i="34"/>
  <c r="A108" i="34"/>
  <c r="O108" i="34"/>
  <c r="O112" i="34"/>
  <c r="A112" i="34"/>
  <c r="O115" i="34"/>
  <c r="A115" i="34"/>
  <c r="O99" i="34"/>
  <c r="A99" i="34"/>
  <c r="A102" i="34"/>
  <c r="O102" i="34"/>
  <c r="O105" i="34"/>
  <c r="A105" i="34"/>
  <c r="O123" i="34"/>
  <c r="A123" i="34"/>
  <c r="A126" i="34"/>
  <c r="O126" i="34"/>
  <c r="A129" i="34"/>
  <c r="O129" i="34"/>
  <c r="O143" i="34"/>
  <c r="A143" i="34"/>
  <c r="O146" i="34"/>
  <c r="A146" i="34"/>
  <c r="O150" i="34"/>
  <c r="A150" i="34"/>
  <c r="O153" i="34"/>
  <c r="A153" i="34"/>
  <c r="O131" i="34"/>
  <c r="A131" i="34"/>
  <c r="O132" i="34"/>
  <c r="A132" i="34"/>
  <c r="O135" i="34"/>
  <c r="A135" i="34"/>
  <c r="A138" i="34"/>
  <c r="O138" i="34"/>
  <c r="O156" i="34"/>
  <c r="A156" i="34"/>
  <c r="O157" i="34"/>
  <c r="A157" i="34"/>
  <c r="A63" i="34"/>
  <c r="O63" i="34"/>
  <c r="O92" i="34"/>
  <c r="A92" i="34"/>
  <c r="O109" i="34"/>
  <c r="A109" i="34"/>
  <c r="A100" i="34"/>
  <c r="O100" i="34"/>
  <c r="O30" i="34"/>
  <c r="A30" i="34"/>
  <c r="A37" i="34"/>
  <c r="O37" i="34"/>
  <c r="A61" i="34"/>
  <c r="O61" i="34"/>
  <c r="A81" i="34"/>
  <c r="O81" i="34"/>
  <c r="O84" i="34"/>
  <c r="A84" i="34"/>
  <c r="O72" i="34"/>
  <c r="A72" i="34"/>
  <c r="O120" i="34"/>
  <c r="A120"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Gordon, Jolene</author>
  </authors>
  <commentList>
    <comment ref="D17" authorId="0" shapeId="0" xr:uid="{7B5192B6-BB11-4AB6-BA77-FB67B8BEC90A}">
      <text>
        <r>
          <rPr>
            <sz val="10"/>
            <color indexed="81"/>
            <rFont val="Tahoma"/>
            <family val="2"/>
          </rPr>
          <t>Please select the affiliation of the Auditor listed on the audit form.</t>
        </r>
      </text>
    </comment>
    <comment ref="D19" authorId="0" shapeId="0" xr:uid="{E7A3DBA5-C637-4A41-8A0E-F65824EB3494}">
      <text>
        <r>
          <rPr>
            <sz val="10"/>
            <color indexed="81"/>
            <rFont val="Tahoma"/>
            <family val="2"/>
          </rPr>
          <t>Please confirm agreement with the Overall Audit Rating as calculated on the audit form.</t>
        </r>
      </text>
    </comment>
    <comment ref="B23" authorId="0" shapeId="0" xr:uid="{6EC0D8FD-0A17-4896-846B-36BE734B9592}">
      <text>
        <r>
          <rPr>
            <sz val="10"/>
            <color indexed="81"/>
            <rFont val="Tahoma"/>
            <family val="2"/>
          </rPr>
          <t>Enter verification or audit training information for submission to PSSDataHub@fda.hhs.gov only.</t>
        </r>
      </text>
    </comment>
    <comment ref="D24" authorId="0" shapeId="0" xr:uid="{FE768C85-2F09-4493-AD6E-40CD286B39B4}">
      <text>
        <r>
          <rPr>
            <sz val="10"/>
            <color indexed="81"/>
            <rFont val="Tahoma"/>
            <family val="2"/>
          </rPr>
          <t>For verification audits only: select the affiliation of Verification Auditor (i.e. the individual auditing the auditor listed on the audit form).
For training audits: skip/leave this field as "Select".</t>
        </r>
      </text>
    </comment>
    <comment ref="D25" authorId="0" shapeId="0" xr:uid="{2F98753E-1E68-4755-BEA8-AFA5F9D16AD2}">
      <text>
        <r>
          <rPr>
            <sz val="10"/>
            <color indexed="81"/>
            <rFont val="Tahoma"/>
            <family val="2"/>
          </rPr>
          <t xml:space="preserve">For verification audit select the applicable </t>
        </r>
        <r>
          <rPr>
            <b/>
            <sz val="10"/>
            <color indexed="81"/>
            <rFont val="Tahoma"/>
            <family val="2"/>
          </rPr>
          <t>Auditor</t>
        </r>
        <r>
          <rPr>
            <sz val="10"/>
            <color indexed="81"/>
            <rFont val="Tahoma"/>
            <family val="2"/>
          </rPr>
          <t xml:space="preserve"> Overall Rating for the Auditor listed on the audit form.
For training audits select "Training Audit" and enter the name of the Auditor Trainee (i.e. auditor being trained/observing the audit) in the field below. The Auditor conducting the contract audit (and training the trainee) is listed as the Auditor on the audit form.</t>
        </r>
      </text>
    </comment>
    <comment ref="D26" authorId="0" shapeId="0" xr:uid="{88B001EA-7851-4DF6-B452-6FB99BAA1800}">
      <text>
        <r>
          <rPr>
            <sz val="9"/>
            <color indexed="81"/>
            <rFont val="Tahoma"/>
            <family val="2"/>
          </rPr>
          <t>Please enter legal name of the Verification Auditor for verification audits or the Auditor Trainee for training audits in "last name, first name" format only. 
In case of a name change please notify ORAOPDataHub@fda.hhs.gov so previous records may be updated.</t>
        </r>
      </text>
    </comment>
    <comment ref="D30" authorId="0" shapeId="0" xr:uid="{0A343F3F-6DB7-41CA-95C1-D268E65E2158}">
      <text>
        <r>
          <rPr>
            <sz val="10"/>
            <color indexed="81"/>
            <rFont val="Tahoma"/>
            <family val="2"/>
          </rPr>
          <t>Use this field to indicate a correction to a form that was previously submitted to PSSDataHub@fda.hhs.gov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Poloni, Morgan</author>
    <author>Blackshear, Kathryn</author>
    <author>Gordon, Jolene</author>
  </authors>
  <commentList>
    <comment ref="I7" authorId="0" shapeId="0" xr:uid="{9FB2050D-5B90-48C1-A698-7E2FD1EE81CC}">
      <text>
        <r>
          <rPr>
            <sz val="9"/>
            <color indexed="81"/>
            <rFont val="Tahoma"/>
            <family val="2"/>
          </rPr>
          <t>I.1 Did the inspector initiate the inspection appropriately?</t>
        </r>
      </text>
    </comment>
    <comment ref="J7" authorId="0" shapeId="0" xr:uid="{3BF6EDEB-9153-4D58-B047-E53C6F11D9C3}">
      <text>
        <r>
          <rPr>
            <sz val="9"/>
            <color indexed="81"/>
            <rFont val="Tahoma"/>
            <family val="2"/>
          </rPr>
          <t>I.2 Did the inspector determine the scope of the inspection and obtain necessary information to conduct the inspection?</t>
        </r>
      </text>
    </comment>
    <comment ref="K7" authorId="0" shapeId="0" xr:uid="{242609EB-A95E-41F0-852D-359231D8A1AE}">
      <text>
        <r>
          <rPr>
            <sz val="9"/>
            <color indexed="81"/>
            <rFont val="Tahoma"/>
            <family val="2"/>
          </rPr>
          <t>I.3 Did the inspector review and follow-up on FDA/State reported consumer complaint(s) and product recalls (if applicable)?</t>
        </r>
      </text>
    </comment>
    <comment ref="L7" authorId="0" shapeId="0" xr:uid="{A9E9123F-1D31-49FA-8E75-BE5A7773FEC2}">
      <text>
        <r>
          <rPr>
            <sz val="9"/>
            <color indexed="81"/>
            <rFont val="Tahoma"/>
            <family val="2"/>
          </rPr>
          <t>I.4 Did the inspector verify correction of observations identified during the previous FDA and/or state inspection (if applicable)?</t>
        </r>
      </text>
    </comment>
    <comment ref="M7" authorId="0" shapeId="0" xr:uid="{3F55B860-5274-47C1-B791-F79CBA8D4B88}">
      <text>
        <r>
          <rPr>
            <sz val="9"/>
            <color indexed="81"/>
            <rFont val="Tahoma"/>
            <family val="2"/>
          </rPr>
          <t>I.5 Did the inspector discuss observations with the firm during the inspection?</t>
        </r>
      </text>
    </comment>
    <comment ref="N7" authorId="0" shapeId="0" xr:uid="{EFB6AB59-C46A-4816-8210-155C28274438}">
      <text>
        <r>
          <rPr>
            <sz val="9"/>
            <color indexed="81"/>
            <rFont val="Tahoma"/>
            <family val="2"/>
          </rPr>
          <t>I.6 Did the inspector conduct the inspection in a professional manner?</t>
        </r>
      </text>
    </comment>
    <comment ref="O7" authorId="1" shapeId="0" xr:uid="{970BD379-B70A-4E9B-9D2D-7E97B12BCC14}">
      <text>
        <r>
          <rPr>
            <sz val="9"/>
            <color indexed="81"/>
            <rFont val="Tahoma"/>
            <family val="2"/>
          </rPr>
          <t>DID THE INSPECTOR USE THE I.7 Did the inspector assess whether employees are qualified to perform their assigned duties?</t>
        </r>
      </text>
    </comment>
    <comment ref="P7" authorId="1" shapeId="0" xr:uid="{E4D08FF8-3C78-40B6-AD82-D913CDB20E7D}">
      <text>
        <r>
          <rPr>
            <sz val="9"/>
            <color indexed="81"/>
            <rFont val="Tahoma"/>
            <family val="2"/>
          </rPr>
          <t xml:space="preserve">I.8 Did the inspector demonstrate the ability to identify significant hazards specific to the products or processes?
</t>
        </r>
      </text>
    </comment>
    <comment ref="Q7" authorId="0" shapeId="0" xr:uid="{C0E41F2D-CF44-40F7-8DC2-3D1CB12274B1}">
      <text>
        <r>
          <rPr>
            <sz val="9"/>
            <color indexed="81"/>
            <rFont val="Tahoma"/>
            <family val="2"/>
          </rPr>
          <t>I.9 Did the inspector review and assess product labeling?</t>
        </r>
      </text>
    </comment>
    <comment ref="R7" authorId="0" shapeId="0" xr:uid="{EFDFBD3E-500C-4835-B73D-F267C8F504AB}">
      <text>
        <r>
          <rPr>
            <sz val="9"/>
            <color indexed="81"/>
            <rFont val="Tahoma"/>
            <family val="2"/>
          </rPr>
          <t>II.1 Did the inspector assess employee practices and evaluate whether they contribute to allergen cross-contact and/or to the contamination of food and food-contact surfaces?</t>
        </r>
      </text>
    </comment>
    <comment ref="S7" authorId="0" shapeId="0" xr:uid="{28D4F6A2-B023-442E-8C94-5E730C96E3A0}">
      <text>
        <r>
          <rPr>
            <sz val="9"/>
            <color indexed="81"/>
            <rFont val="Tahoma"/>
            <family val="2"/>
          </rPr>
          <t xml:space="preserve">II.2 Did the inspector assess the plants and grounds around the firm to ensure that they do not constitute a source of contamination or harborage? </t>
        </r>
      </text>
    </comment>
    <comment ref="T7" authorId="0" shapeId="0" xr:uid="{0FF980A4-679D-4281-996E-DB4889FDA905}">
      <text>
        <r>
          <rPr>
            <sz val="9"/>
            <color indexed="81"/>
            <rFont val="Tahoma"/>
            <family val="2"/>
          </rPr>
          <t>II.3 Did the inspector assess the general maintenance of the firm?</t>
        </r>
      </text>
    </comment>
    <comment ref="U7" authorId="1" shapeId="0" xr:uid="{CDB6DE6E-3C7C-4392-909C-51A78F9520C0}">
      <text>
        <r>
          <rPr>
            <sz val="9"/>
            <color indexed="81"/>
            <rFont val="Tahoma"/>
            <family val="2"/>
          </rPr>
          <t>II.4 Did the inspector assess the firm's sanitary operations?</t>
        </r>
      </text>
    </comment>
    <comment ref="V7" authorId="1" shapeId="0" xr:uid="{5CFC3668-2A90-4485-BD79-1738067A769C}">
      <text>
        <r>
          <rPr>
            <sz val="9"/>
            <color indexed="81"/>
            <rFont val="Tahoma"/>
            <family val="2"/>
          </rPr>
          <t>II.5 Did the inspector assess the firm to ensure it is equipped with adequate sanitary facilities and accommodations?</t>
        </r>
      </text>
    </comment>
    <comment ref="W7" authorId="1" shapeId="0" xr:uid="{1DC72C4E-A01D-4F9E-9A1C-8D1103B1EAB7}">
      <text>
        <r>
          <rPr>
            <sz val="9"/>
            <color indexed="81"/>
            <rFont val="Tahoma"/>
            <family val="2"/>
          </rPr>
          <t xml:space="preserve">II.6 Did the inspector assess the firm to ensure equipment and utensils are designed to be cleanable and maintained to protect against allergen cross-contact and contamination? 
</t>
        </r>
      </text>
    </comment>
    <comment ref="X7" authorId="1" shapeId="0" xr:uid="{555973B7-F444-45CB-8CC6-1EDF1A56D74F}">
      <text>
        <r>
          <rPr>
            <sz val="9"/>
            <color indexed="81"/>
            <rFont val="Tahoma"/>
            <family val="2"/>
          </rPr>
          <t xml:space="preserve">II.7 Did the inspector assess the firm's processes and controls? 
</t>
        </r>
      </text>
    </comment>
    <comment ref="Y7" authorId="1" shapeId="0" xr:uid="{F9F9DF2A-C1EC-4727-BD97-E0088BB47947}">
      <text>
        <r>
          <rPr>
            <sz val="9"/>
            <color indexed="81"/>
            <rFont val="Tahoma"/>
            <family val="2"/>
          </rPr>
          <t>II.8 Did the inspector evaluate the firm's storage and transportation of food?</t>
        </r>
      </text>
    </comment>
    <comment ref="Z7" authorId="1" shapeId="0" xr:uid="{DB30BB4A-1DCD-4CC5-8BCF-32BD96FC55B8}">
      <text>
        <r>
          <rPr>
            <sz val="9"/>
            <color indexed="81"/>
            <rFont val="Tahoma"/>
            <family val="2"/>
          </rPr>
          <t>II.9 Did the inspector assess the holding and distribution of human food by-products for use as animal food (if necessary)?</t>
        </r>
      </text>
    </comment>
    <comment ref="AA7" authorId="2" shapeId="0" xr:uid="{B7FF97BF-32A8-4F02-93CE-E810ED80ECCE}">
      <text>
        <r>
          <rPr>
            <sz val="9"/>
            <color indexed="81"/>
            <rFont val="Tahoma"/>
            <family val="2"/>
          </rPr>
          <t>III.1 Did the inspector assess temperature controls during storage of food that require temperature control for safety*?
*Note: This is only applicable to warehouses that are solely engaged in the storage of unexposed packaged food that requires temperature control for safety.</t>
        </r>
      </text>
    </comment>
    <comment ref="AB7" authorId="2" shapeId="0" xr:uid="{946E934F-9448-43A4-9A2F-EAB150F16EFD}">
      <text>
        <r>
          <rPr>
            <sz val="9"/>
            <color indexed="81"/>
            <rFont val="Tahoma"/>
            <family val="2"/>
          </rPr>
          <t>IV.1 Did the inspector verify that the firm attested and under what provision?*
*Note: only applicable if the firm attested.</t>
        </r>
      </text>
    </comment>
    <comment ref="AC7" authorId="2" shapeId="0" xr:uid="{E6EE29DF-FCE9-4052-9A5A-A9DC589FDB23}">
      <text>
        <r>
          <rPr>
            <sz val="9"/>
            <color indexed="81"/>
            <rFont val="Tahoma"/>
            <family val="2"/>
          </rPr>
          <t>IV.2 Did the inspector encourage the firm to attest, explain the attestation process, and give them the opportunity to attest during the inspection?*
*Note: only applicable to very small business that have not attested</t>
        </r>
      </text>
    </comment>
    <comment ref="AD7" authorId="2" shapeId="0" xr:uid="{B3EDE4A9-B44E-4DE5-AF91-1F0C1836ED5B}">
      <text>
        <r>
          <rPr>
            <sz val="9"/>
            <color indexed="81"/>
            <rFont val="Tahoma"/>
            <family val="2"/>
          </rPr>
          <t>V.1 Did the inspector gather information during the initial interview and walk-through to determine if process, sanitation, or allergen controls were necessary for the product/process being covered?</t>
        </r>
      </text>
    </comment>
    <comment ref="AE7" authorId="2" shapeId="0" xr:uid="{9C17D653-D3FD-464F-B491-1CB21FA92FC6}">
      <text>
        <r>
          <rPr>
            <sz val="9"/>
            <color indexed="81"/>
            <rFont val="Tahoma"/>
            <family val="2"/>
          </rPr>
          <t xml:space="preserve">V.2 Did the inspector assess the firm's sanitation, allergen, and process programs, practices, and controls (as applicable)? </t>
        </r>
      </text>
    </comment>
    <comment ref="AF7" authorId="2" shapeId="0" xr:uid="{29818705-1C38-449D-916C-31F68C5E6C84}">
      <text>
        <r>
          <rPr>
            <sz val="9"/>
            <color indexed="81"/>
            <rFont val="Tahoma"/>
            <family val="2"/>
          </rPr>
          <t>V.3 Did the inspector demonstrate the ability to recognize a significant observation related to preventive controls to determine the need for a change in the scope of the inspection, as applicable (i.e. Limited Scope to Full-Scope or Focused PCHF)?</t>
        </r>
      </text>
    </comment>
    <comment ref="AG7" authorId="2" shapeId="0" xr:uid="{0FC46E9C-0B2E-436F-88E4-F03CCDA8CF1F}">
      <text>
        <r>
          <rPr>
            <sz val="9"/>
            <color indexed="81"/>
            <rFont val="Tahoma"/>
            <family val="2"/>
          </rPr>
          <t>VI.1 Did the inspector gather information on products and processes during the initial interview and walk-through to conduct their Hazard Analysis?</t>
        </r>
      </text>
    </comment>
    <comment ref="AH7" authorId="2" shapeId="0" xr:uid="{9F6E1A92-AC6E-4DA5-A240-3CEDC3B33437}">
      <text>
        <r>
          <rPr>
            <sz val="9"/>
            <color indexed="81"/>
            <rFont val="Tahoma"/>
            <family val="2"/>
          </rPr>
          <t>VI.2 Did the inspector conduct their own Hazard Analysis to determine what hazards require a preventive control?</t>
        </r>
      </text>
    </comment>
    <comment ref="AI7" authorId="2" shapeId="0" xr:uid="{32E141CA-0951-45D2-B4A9-4F02514FF29D}">
      <text>
        <r>
          <rPr>
            <sz val="9"/>
            <color indexed="81"/>
            <rFont val="Tahoma"/>
            <family val="2"/>
          </rPr>
          <t>VI.3 Did the inspector compare their Hazard Analsyis to the firms and resolve differences (if necessary)?</t>
        </r>
      </text>
    </comment>
    <comment ref="AJ7" authorId="2" shapeId="0" xr:uid="{EBA6287D-3CFD-4586-B29E-4D496ACBB186}">
      <text>
        <r>
          <rPr>
            <sz val="9"/>
            <color indexed="81"/>
            <rFont val="Tahoma"/>
            <family val="2"/>
          </rPr>
          <t>VI.4 Did the inspector determine if the firm has written procedures and assess for adequacy (as necessary)?</t>
        </r>
      </text>
    </comment>
    <comment ref="AK7" authorId="2" shapeId="0" xr:uid="{1B3B0097-95C4-4DF4-A042-D385A93C8115}">
      <text>
        <r>
          <rPr>
            <sz val="9"/>
            <color indexed="81"/>
            <rFont val="Tahoma"/>
            <family val="2"/>
          </rPr>
          <t>VI.5 Did the inspector determine if the written procedures were being implemented?</t>
        </r>
      </text>
    </comment>
    <comment ref="AL7" authorId="2" shapeId="0" xr:uid="{2791ADE8-C8FD-4283-9811-44305CDBCBED}">
      <text>
        <r>
          <rPr>
            <sz val="9"/>
            <color indexed="81"/>
            <rFont val="Tahoma"/>
            <family val="2"/>
          </rPr>
          <t>VII.1 Did the inspector assess process establishment to ensure scheduled process is filed appropriately?</t>
        </r>
      </text>
    </comment>
    <comment ref="AM7" authorId="2" shapeId="0" xr:uid="{4A39863E-4D8D-4351-82D3-9D742E6EFD44}">
      <text>
        <r>
          <rPr>
            <sz val="9"/>
            <color indexed="81"/>
            <rFont val="Tahoma"/>
            <family val="2"/>
          </rPr>
          <t>VII.2 Did the inspector verify better process control training has been completed?</t>
        </r>
      </text>
    </comment>
    <comment ref="AN7" authorId="2" shapeId="0" xr:uid="{936908B6-49CF-4268-9A6E-6259236ED864}">
      <text>
        <r>
          <rPr>
            <sz val="9"/>
            <color indexed="81"/>
            <rFont val="Tahoma"/>
            <family val="2"/>
          </rPr>
          <t>VII.3 Did the inspector assess process delivery?</t>
        </r>
      </text>
    </comment>
    <comment ref="AO7" authorId="2" shapeId="0" xr:uid="{C49E86C1-BBA1-4C1B-B181-3F7E042F75BC}">
      <text>
        <r>
          <rPr>
            <sz val="9"/>
            <color indexed="81"/>
            <rFont val="Tahoma"/>
            <family val="2"/>
          </rPr>
          <t>VII.4 Did the inspector assess process documentation to ensure scheduled process and control of critical factors are documented?</t>
        </r>
      </text>
    </comment>
    <comment ref="AP7" authorId="2" shapeId="0" xr:uid="{A94A57E0-8376-4159-B535-7CFDF86CB61D}">
      <text>
        <r>
          <rPr>
            <sz val="9"/>
            <color indexed="81"/>
            <rFont val="Tahoma"/>
            <family val="2"/>
          </rPr>
          <t>VII.5 Did the inspector assess containers and closures integrity?</t>
        </r>
      </text>
    </comment>
    <comment ref="AQ7" authorId="2" shapeId="0" xr:uid="{6FDADB35-084F-4C32-A1E2-AE95916E2AD0}">
      <text>
        <r>
          <rPr>
            <sz val="9"/>
            <color indexed="81"/>
            <rFont val="Tahoma"/>
            <family val="2"/>
          </rPr>
          <t xml:space="preserve">VII.6 Did the inspector conduct a walk-through of the warehouse to identify swollen and/or leaking containers? If issues were found, did the inspector ask for records to identify the cause and whether a trend can be established? </t>
        </r>
      </text>
    </comment>
    <comment ref="AR7" authorId="2" shapeId="0" xr:uid="{992FB360-0BF3-48F3-87FA-F19446851E7C}">
      <text>
        <r>
          <rPr>
            <sz val="9"/>
            <color indexed="81"/>
            <rFont val="Tahoma"/>
            <family val="2"/>
          </rPr>
          <t>VII.7 Did the inspector assess container coding requirements?</t>
        </r>
      </text>
    </comment>
    <comment ref="AS7" authorId="2" shapeId="0" xr:uid="{EC8FD404-82D3-4C42-9175-8253B47F4F2F}">
      <text>
        <r>
          <rPr>
            <sz val="9"/>
            <color indexed="81"/>
            <rFont val="Tahoma"/>
            <family val="2"/>
          </rPr>
          <t>VII.8 Did the inspector review additional records required under 21 CFR 113/114?</t>
        </r>
      </text>
    </comment>
    <comment ref="AT7" authorId="2" shapeId="0" xr:uid="{0A55B1BB-CA38-4676-9F33-F5593D7EBFB0}">
      <text>
        <r>
          <rPr>
            <sz val="9"/>
            <color indexed="81"/>
            <rFont val="Tahoma"/>
            <family val="2"/>
          </rPr>
          <t>VIII.1 Did the inspector gather information on products and processes during the initial interview and walk-through to conduct their Hazard Analysis?</t>
        </r>
      </text>
    </comment>
    <comment ref="AU7" authorId="2" shapeId="0" xr:uid="{B97FCDBB-1828-4F0E-9F4C-85D8703A3DD6}">
      <text>
        <r>
          <rPr>
            <sz val="9"/>
            <color indexed="81"/>
            <rFont val="Tahoma"/>
            <family val="2"/>
          </rPr>
          <t>VIII.2 Did the inspector conduct their own Hazard Analysis to determine what hazards are reasonably likely to occur (significant)?</t>
        </r>
      </text>
    </comment>
    <comment ref="AV7" authorId="2" shapeId="0" xr:uid="{EF7D35BF-F0E1-4127-A168-C130A59262F1}">
      <text>
        <r>
          <rPr>
            <sz val="9"/>
            <color indexed="81"/>
            <rFont val="Tahoma"/>
            <family val="2"/>
          </rPr>
          <t>VIII.3 Did the inspector compare their Hazard Analysis to the firm's HACCP Plan (Seafood) or Hazard Analysis (Juice) and resolve differences if necessary?</t>
        </r>
      </text>
    </comment>
    <comment ref="AW7" authorId="2" shapeId="0" xr:uid="{8CC0122D-F38E-4181-9BD7-B52CF8CEBD66}">
      <text>
        <r>
          <rPr>
            <sz val="9"/>
            <color indexed="81"/>
            <rFont val="Tahoma"/>
            <family val="2"/>
          </rPr>
          <t>VIII.4 Did the inspector determine if the firm has a written HACCP Plan and assess for adequacy (as necessary)?</t>
        </r>
      </text>
    </comment>
    <comment ref="AX7" authorId="2" shapeId="0" xr:uid="{F3D7432B-2168-481F-A68B-0EC6E9E8607B}">
      <text>
        <r>
          <rPr>
            <sz val="9"/>
            <color indexed="81"/>
            <rFont val="Tahoma"/>
            <family val="2"/>
          </rPr>
          <t>VIII.5 Did the inspector determine if the HACCP Plan was being implemented?</t>
        </r>
      </text>
    </comment>
    <comment ref="AY7" authorId="2" shapeId="0" xr:uid="{5767DDD2-D80C-459F-B2BC-CDB9708AEE38}">
      <text>
        <r>
          <rPr>
            <sz val="9"/>
            <color indexed="81"/>
            <rFont val="Tahoma"/>
            <family val="2"/>
          </rPr>
          <t>VIII.6 Did the inspector determine if the firm was monitoring applicable key areas of sanitation?</t>
        </r>
      </text>
    </comment>
    <comment ref="AZ7" authorId="2" shapeId="0" xr:uid="{D50A5BB8-BF6B-4B15-A1A5-BECF658B2DBD}">
      <text>
        <r>
          <rPr>
            <sz val="9"/>
            <color indexed="81"/>
            <rFont val="Tahoma"/>
            <family val="2"/>
          </rPr>
          <t>VIII.7 Did the inspector determine if sanitation monitoring was implemented?</t>
        </r>
      </text>
    </comment>
    <comment ref="BA7" authorId="2" shapeId="0" xr:uid="{9822BCF4-80F0-4819-A34B-B1F0BB320B7A}">
      <text>
        <r>
          <rPr>
            <sz val="9"/>
            <color indexed="81"/>
            <rFont val="Tahoma"/>
            <family val="2"/>
          </rPr>
          <t xml:space="preserve">XI.1 Did the inspector determine the significance of the observation (written or discussed) and document them appropriately? </t>
        </r>
      </text>
    </comment>
    <comment ref="BB7" authorId="0" shapeId="0" xr:uid="{DDF5F28C-6A44-4217-BC25-1503CC37D25F}">
      <text>
        <r>
          <rPr>
            <sz val="9"/>
            <color indexed="81"/>
            <rFont val="Tahoma"/>
            <family val="2"/>
          </rPr>
          <t>XIII.1 Did the inspector assess the plants and grounds around the firm to ensure that they do not constitute a source of contamination or harborage?</t>
        </r>
      </text>
    </comment>
    <comment ref="BC7" authorId="0" shapeId="0" xr:uid="{17FB0AE0-8074-49A6-A48F-C28CF20D22EC}">
      <text>
        <r>
          <rPr>
            <sz val="9"/>
            <color indexed="81"/>
            <rFont val="Tahoma"/>
            <family val="2"/>
          </rPr>
          <t>XIII.2 Did the inspector conduct a walkthrough of areas where finished dietary supplements are held and evaluate the sanitation, maintenance, and pest control of the facility?</t>
        </r>
      </text>
    </comment>
    <comment ref="BD7" authorId="0" shapeId="0" xr:uid="{8DC548D6-47FA-450C-83A2-6A482CBF53B2}">
      <text>
        <r>
          <rPr>
            <sz val="9"/>
            <color indexed="81"/>
            <rFont val="Tahoma"/>
            <family val="2"/>
          </rPr>
          <t>XIII.3 Did the inspector assess the conditions of dietary supplement products to ensure protection against contamination and deterioration during shipping/receiving?</t>
        </r>
      </text>
    </comment>
    <comment ref="BE7" authorId="1" shapeId="0" xr:uid="{C1D5687B-B2CE-4984-8C7B-F2D39FEAF7F4}">
      <text>
        <r>
          <rPr>
            <sz val="9"/>
            <color indexed="81"/>
            <rFont val="Tahoma"/>
            <family val="2"/>
          </rPr>
          <t>XIII.4 Did the inspector verify written procedures are established and followed for holding and distribution operations?</t>
        </r>
      </text>
    </comment>
    <comment ref="BF7" authorId="1" shapeId="0" xr:uid="{34D6521F-DE17-481F-9830-6F5AFDCB78E0}">
      <text>
        <r>
          <rPr>
            <sz val="9"/>
            <color indexed="81"/>
            <rFont val="Tahoma"/>
            <family val="2"/>
          </rPr>
          <t>XIII.5 Did the inspector assess whether the firm maintained complete distribution records that ensure full traceability of dietary supplement products?</t>
        </r>
      </text>
    </comment>
    <comment ref="BG7" authorId="1" shapeId="0" xr:uid="{2AE518F4-FB6F-476B-B1DA-C3491F4B2B9A}">
      <text>
        <r>
          <rPr>
            <sz val="9"/>
            <color indexed="81"/>
            <rFont val="Tahoma"/>
            <family val="2"/>
          </rPr>
          <t xml:space="preserve">XIII.6 Did the inspector assess firm's written procedures for returned products, if applicable?
</t>
        </r>
      </text>
    </comment>
    <comment ref="BH7" authorId="2" shapeId="0" xr:uid="{6E2FCDC2-2605-48F9-908E-F35152D42BF4}">
      <text>
        <r>
          <rPr>
            <sz val="9"/>
            <color indexed="81"/>
            <rFont val="Tahoma"/>
            <family val="2"/>
          </rPr>
          <t>XIV.1 Did the inspector identify the contract manufacturer(s) used by the distributor to manufacture their products?</t>
        </r>
      </text>
    </comment>
    <comment ref="BI7" authorId="2" shapeId="0" xr:uid="{49E913A7-5505-45C0-82EB-DBF0CC12F083}">
      <text>
        <r>
          <rPr>
            <sz val="9"/>
            <color indexed="81"/>
            <rFont val="Tahoma"/>
            <family val="2"/>
          </rPr>
          <t>XIV.2 Did the inspector document the responsibilities between the distributor and contract manufacturer(s) for applicable cGMPS?</t>
        </r>
      </text>
    </comment>
    <comment ref="BJ7" authorId="2" shapeId="0" xr:uid="{AB9C3586-623D-4692-8A56-767BB23966E0}">
      <text>
        <r>
          <rPr>
            <sz val="9"/>
            <color indexed="81"/>
            <rFont val="Tahoma"/>
            <family val="2"/>
          </rPr>
          <t>XIV.3 If the distributor is holding the reserve samples, did the inspector assess how the firm handles reserve samples?</t>
        </r>
      </text>
    </comment>
    <comment ref="BK7" authorId="2" shapeId="0" xr:uid="{538E37A0-3C64-4287-953F-79F4E4A4922E}">
      <text>
        <r>
          <rPr>
            <sz val="9"/>
            <color indexed="81"/>
            <rFont val="Tahoma"/>
            <family val="2"/>
          </rPr>
          <t>XIV.4 Did the inspector evaluate dietary supplement product label, labeling, and online presence?</t>
        </r>
      </text>
    </comment>
    <comment ref="BL7" authorId="2" shapeId="0" xr:uid="{D4EAA029-5B2F-4FBA-8C6F-8310CB65A1F2}">
      <text>
        <r>
          <rPr>
            <sz val="9"/>
            <color indexed="81"/>
            <rFont val="Tahoma"/>
            <family val="2"/>
          </rPr>
          <t xml:space="preserve">XIV.5 Did the inspector evaluate firm’s complaint procedures?
</t>
        </r>
      </text>
    </comment>
    <comment ref="BM7" authorId="2" shapeId="0" xr:uid="{7E52AFBF-A1BC-46E7-A1EA-AB4312DC43DA}">
      <text>
        <r>
          <rPr>
            <sz val="9"/>
            <color indexed="81"/>
            <rFont val="Tahoma"/>
            <family val="2"/>
          </rPr>
          <t>XV.1 Did the inspector evaluate the firm's written procedures for quality control operations and ensure they are being followed properly?</t>
        </r>
      </text>
    </comment>
    <comment ref="BN7" authorId="2" shapeId="0" xr:uid="{C2278490-1F0C-4D60-8B4B-2673A949EEBE}">
      <text>
        <r>
          <rPr>
            <sz val="9"/>
            <color indexed="81"/>
            <rFont val="Tahoma"/>
            <family val="2"/>
          </rPr>
          <t>XV.2 Did the inspector assess firm’s quality control personnel operations to determine whether they conduct a material review and make a disposition decision?</t>
        </r>
      </text>
    </comment>
    <comment ref="BO7" authorId="2" shapeId="0" xr:uid="{2581AFC9-E73D-4A01-B02F-754FE0BD0A10}">
      <text>
        <r>
          <rPr>
            <sz val="9"/>
            <color indexed="81"/>
            <rFont val="Tahoma"/>
            <family val="2"/>
          </rPr>
          <t xml:space="preserve">XV.3 Did the inspector review firm's packaging, labeling, sanitation, and calibration written procedures?
</t>
        </r>
      </text>
    </comment>
    <comment ref="BP7" authorId="2" shapeId="0" xr:uid="{4146167C-4736-450F-81A6-1975D1CA5A36}">
      <text>
        <r>
          <rPr>
            <sz val="9"/>
            <color indexed="81"/>
            <rFont val="Tahoma"/>
            <family val="2"/>
          </rPr>
          <t>XV.4 Did the inspector review firm's master manufacturing record(s)?</t>
        </r>
      </text>
    </comment>
    <comment ref="BQ7" authorId="2" shapeId="0" xr:uid="{DFCA0C35-9F63-41EE-A8A2-FCA3C2F72329}">
      <text>
        <r>
          <rPr>
            <sz val="9"/>
            <color indexed="81"/>
            <rFont val="Tahoma"/>
            <family val="2"/>
          </rPr>
          <t>XV.5 Did the inspector review firm's completed batch production record(s)?</t>
        </r>
      </text>
    </comment>
    <comment ref="BR7" authorId="2" shapeId="0" xr:uid="{7310FB54-2A48-477D-ACFF-6A12BF46EAF4}">
      <text>
        <r>
          <rPr>
            <sz val="9"/>
            <color indexed="81"/>
            <rFont val="Tahoma"/>
            <family val="2"/>
          </rPr>
          <t>XV.6 Did the inspector review specifications for bulk dietary supplement, packaging, and labeling components?</t>
        </r>
      </text>
    </comment>
    <comment ref="BS7" authorId="2" shapeId="0" xr:uid="{42FCFEE7-88F2-4071-B0E0-0C9D613E07DE}">
      <text>
        <r>
          <rPr>
            <sz val="9"/>
            <color indexed="81"/>
            <rFont val="Tahoma"/>
            <family val="2"/>
          </rPr>
          <t>XV.7 Did the inspector review the testing and examination records for bulk dietary supplements and packaging and labeling components?</t>
        </r>
      </text>
    </comment>
    <comment ref="BT7" authorId="2" shapeId="0" xr:uid="{EEFF8E5C-1D7D-41ED-A564-32242012941E}">
      <text>
        <r>
          <rPr>
            <sz val="9"/>
            <color indexed="81"/>
            <rFont val="Tahoma"/>
            <family val="2"/>
          </rPr>
          <t>XV.8 Did the inspector review the firm's quarantine operations (bulk dietary supplements and packaging and labeling components)?</t>
        </r>
      </text>
    </comment>
    <comment ref="BU7" authorId="2" shapeId="0" xr:uid="{4070CA7E-413B-4BE7-9143-59A00A8B0A2D}">
      <text>
        <r>
          <rPr>
            <sz val="9"/>
            <color indexed="81"/>
            <rFont val="Tahoma"/>
            <family val="2"/>
          </rPr>
          <t>XV.9 Did the inspector assess firm's written procedures for packaging and labeling?</t>
        </r>
      </text>
    </comment>
    <comment ref="BV7" authorId="2" shapeId="0" xr:uid="{45DFE433-4E85-4A98-8E0E-271B1B916E3B}">
      <text>
        <r>
          <rPr>
            <sz val="9"/>
            <color indexed="81"/>
            <rFont val="Tahoma"/>
            <family val="2"/>
          </rPr>
          <t>XV.10 Did the inspector evaluate firm’s complaint procedures?</t>
        </r>
      </text>
    </comment>
    <comment ref="BW7" authorId="2" shapeId="0" xr:uid="{F71C95CC-D024-429C-A17A-725407207130}">
      <text>
        <r>
          <rPr>
            <sz val="9"/>
            <color indexed="81"/>
            <rFont val="Tahoma"/>
            <family val="2"/>
          </rPr>
          <t>XVI.1 Did the inspector evaluate dietary supplement product label, labeling, and online presence?</t>
        </r>
      </text>
    </comment>
    <comment ref="BX7" authorId="2" shapeId="0" xr:uid="{25A6693F-B09B-4169-BEBA-9F5F4E65B139}">
      <text>
        <r>
          <rPr>
            <sz val="9"/>
            <color indexed="81"/>
            <rFont val="Tahoma"/>
            <family val="2"/>
          </rPr>
          <t>XVI.2 Did the inspector evaluate the firm's written procedures for quality control operations and ensure they are being followed properly?</t>
        </r>
      </text>
    </comment>
    <comment ref="BY7" authorId="2" shapeId="0" xr:uid="{48FA2911-6DCA-484A-916C-82DC47EDF1D5}">
      <text>
        <r>
          <rPr>
            <sz val="9"/>
            <color indexed="81"/>
            <rFont val="Tahoma"/>
            <family val="2"/>
          </rPr>
          <t>XVI.3 Did the inspector assess firm’s quality control personnel operations to determine whether they conduct a material review and make a disposition decision?</t>
        </r>
      </text>
    </comment>
    <comment ref="BZ7" authorId="2" shapeId="0" xr:uid="{C3A73BBF-5608-4306-9B08-5F582E13ABC0}">
      <text>
        <r>
          <rPr>
            <sz val="9"/>
            <color indexed="81"/>
            <rFont val="Tahoma"/>
            <family val="2"/>
          </rPr>
          <t>XVI.4 Did the inspector review firm's manufacturing, sanitation, and calibration written procedures?</t>
        </r>
      </text>
    </comment>
    <comment ref="CA7" authorId="2" shapeId="0" xr:uid="{A48C3DDB-5699-4736-8DE4-E9C60B99122E}">
      <text>
        <r>
          <rPr>
            <sz val="9"/>
            <color indexed="81"/>
            <rFont val="Tahoma"/>
            <family val="2"/>
          </rPr>
          <t>XVI.5 Did the inspector review firm's master manufacturing record(s)?</t>
        </r>
      </text>
    </comment>
    <comment ref="CB7" authorId="2" shapeId="0" xr:uid="{E837A87A-0412-41DE-A590-944AD7882462}">
      <text>
        <r>
          <rPr>
            <sz val="9"/>
            <color indexed="81"/>
            <rFont val="Tahoma"/>
            <family val="2"/>
          </rPr>
          <t>XVI.6 Did the inspector review firm's completed batch production record(s)?</t>
        </r>
      </text>
    </comment>
    <comment ref="CC7" authorId="2" shapeId="0" xr:uid="{B0C3691C-F34D-4C41-9B53-56BF63133073}">
      <text>
        <r>
          <rPr>
            <sz val="9"/>
            <color indexed="81"/>
            <rFont val="Tahoma"/>
            <family val="2"/>
          </rPr>
          <t>XVI.7 Did the inspector review specifications for dietary ingredients, components, and finished products?</t>
        </r>
      </text>
    </comment>
    <comment ref="CD7" authorId="2" shapeId="0" xr:uid="{6C19A58A-B86A-4433-978B-F2530F64F389}">
      <text>
        <r>
          <rPr>
            <sz val="9"/>
            <color indexed="81"/>
            <rFont val="Tahoma"/>
            <family val="2"/>
          </rPr>
          <t xml:space="preserve">XVI.8 Did the inspector review the firm's component and finished product testing records? </t>
        </r>
      </text>
    </comment>
    <comment ref="CE7" authorId="2" shapeId="0" xr:uid="{53BDEFF8-BD82-4A1E-90A2-A152F5A08D0B}">
      <text>
        <r>
          <rPr>
            <sz val="9"/>
            <color indexed="81"/>
            <rFont val="Tahoma"/>
            <family val="2"/>
          </rPr>
          <t xml:space="preserve">XVI.9 Did the inspector review the firm's quarantine operations (raw materials and finished product)? </t>
        </r>
      </text>
    </comment>
    <comment ref="CF7" authorId="2" shapeId="0" xr:uid="{B42DFC10-CED9-40C9-A004-D709947A2A23}">
      <text>
        <r>
          <rPr>
            <sz val="9"/>
            <color indexed="81"/>
            <rFont val="Tahoma"/>
            <family val="2"/>
          </rPr>
          <t>XVI.10 Did the inspector assess firm's written procedures for packaging and labeling?</t>
        </r>
      </text>
    </comment>
    <comment ref="CG7" authorId="2" shapeId="0" xr:uid="{15CED7A2-073E-4F5B-A6ED-EB83AC7C8A65}">
      <text>
        <r>
          <rPr>
            <sz val="9"/>
            <color indexed="81"/>
            <rFont val="Tahoma"/>
            <family val="2"/>
          </rPr>
          <t>XVI.11 Did the inspector assess firm's in-house laboratory operations and written procedures for methodologies related to testing and examination, if applicable?</t>
        </r>
      </text>
    </comment>
    <comment ref="CH7" authorId="2" shapeId="0" xr:uid="{A79835A7-9EBD-4305-A996-11B15E1B2A76}">
      <text>
        <r>
          <rPr>
            <sz val="9"/>
            <color indexed="81"/>
            <rFont val="Tahoma"/>
            <family val="2"/>
          </rPr>
          <t>XVI.12 Did the inspector evaluate firm’s complaint procedures?</t>
        </r>
      </text>
    </comment>
    <comment ref="CN13" authorId="0" shapeId="0" xr:uid="{09A2A4AB-A322-47C0-9F8C-8208ECBDAFCF}">
      <text>
        <r>
          <rPr>
            <sz val="9"/>
            <color indexed="81"/>
            <rFont val="Tahoma"/>
            <family val="2"/>
          </rPr>
          <t>I.1 Did the inspector initiate the inspection appropriately?</t>
        </r>
      </text>
    </comment>
    <comment ref="CN14" authorId="0" shapeId="0" xr:uid="{72566EE9-222F-4BFD-AACC-9598235FB610}">
      <text>
        <r>
          <rPr>
            <sz val="9"/>
            <color indexed="81"/>
            <rFont val="Tahoma"/>
            <family val="2"/>
          </rPr>
          <t>I.2 Did the inspector determine the scope of the inspection and obtain necessary information to conduct the inspection?</t>
        </r>
      </text>
    </comment>
    <comment ref="CN15" authorId="0" shapeId="0" xr:uid="{7DD51514-972A-4C5D-8285-7F76ECD585CA}">
      <text>
        <r>
          <rPr>
            <sz val="9"/>
            <color indexed="81"/>
            <rFont val="Tahoma"/>
            <family val="2"/>
          </rPr>
          <t>I.3 Did the inspector review and follow-up on FDA/State reported consumer complaint(s) and product recalls (if applicable)?</t>
        </r>
      </text>
    </comment>
    <comment ref="CN16" authorId="0" shapeId="0" xr:uid="{5C121277-581C-4605-8A80-BAD18E25DD0A}">
      <text>
        <r>
          <rPr>
            <sz val="9"/>
            <color indexed="81"/>
            <rFont val="Tahoma"/>
            <family val="2"/>
          </rPr>
          <t>I.4 Did the inspector verify correction of observations identified during the previous FDA and/or state inspection (if applicable)?</t>
        </r>
      </text>
    </comment>
    <comment ref="CN17" authorId="0" shapeId="0" xr:uid="{C52B3CA4-30F4-46C6-B8F2-EB4EDFEE13BE}">
      <text>
        <r>
          <rPr>
            <sz val="9"/>
            <color indexed="81"/>
            <rFont val="Tahoma"/>
            <family val="2"/>
          </rPr>
          <t>I.5 Did the inspector discuss observations with the firm during the inspection?</t>
        </r>
      </text>
    </comment>
    <comment ref="CN18" authorId="0" shapeId="0" xr:uid="{B5EF890E-A9C9-48B7-AFDE-CD68CD371D0C}">
      <text>
        <r>
          <rPr>
            <sz val="9"/>
            <color indexed="81"/>
            <rFont val="Tahoma"/>
            <family val="2"/>
          </rPr>
          <t>I.6 Did the inspector conduct the inspection in a professional manner?</t>
        </r>
      </text>
    </comment>
    <comment ref="CN19" authorId="1" shapeId="0" xr:uid="{3A3E96A2-571C-43EA-9270-E5DF54E09C91}">
      <text>
        <r>
          <rPr>
            <sz val="9"/>
            <color indexed="81"/>
            <rFont val="Tahoma"/>
            <family val="2"/>
          </rPr>
          <t>DID THE INSPECTOR USE THE I.7 Did the inspector assess whether employees are qualified to perform their assigned duties?</t>
        </r>
      </text>
    </comment>
    <comment ref="CN20" authorId="1" shapeId="0" xr:uid="{2B3DF0C3-EF88-4AA3-BB81-8A3829DA6292}">
      <text>
        <r>
          <rPr>
            <sz val="9"/>
            <color indexed="81"/>
            <rFont val="Tahoma"/>
            <family val="2"/>
          </rPr>
          <t xml:space="preserve">I.8 Did the inspector demonstrate the ability to identify significant hazards specific to the products or processes?
</t>
        </r>
      </text>
    </comment>
    <comment ref="CN21" authorId="0" shapeId="0" xr:uid="{88D2982F-77E3-4F3C-BC4F-CF6B74A55EC2}">
      <text>
        <r>
          <rPr>
            <sz val="9"/>
            <color indexed="81"/>
            <rFont val="Tahoma"/>
            <family val="2"/>
          </rPr>
          <t>I.9 Did the inspector review and assess product labeling?</t>
        </r>
      </text>
    </comment>
    <comment ref="CN22" authorId="0" shapeId="0" xr:uid="{39BB6CE9-5DDF-445F-9ADB-D192C073FC2D}">
      <text>
        <r>
          <rPr>
            <sz val="9"/>
            <color indexed="81"/>
            <rFont val="Tahoma"/>
            <family val="2"/>
          </rPr>
          <t>II.1 Did the inspector assess employee practices and evaluate whether they contribute to allergen cross-contact and/or to the contamination of food and food-contact surfaces?</t>
        </r>
      </text>
    </comment>
    <comment ref="CN23" authorId="0" shapeId="0" xr:uid="{9A110720-282F-497F-BFA0-91700BAA7FF1}">
      <text>
        <r>
          <rPr>
            <sz val="9"/>
            <color indexed="81"/>
            <rFont val="Tahoma"/>
            <family val="2"/>
          </rPr>
          <t xml:space="preserve">II.2 Did the inspector assess the plants and grounds around the firm to ensure that they do not constitute a source of contamination or harborage? </t>
        </r>
      </text>
    </comment>
    <comment ref="CN24" authorId="0" shapeId="0" xr:uid="{880216E2-C8EF-4A34-8D84-090570ADE506}">
      <text>
        <r>
          <rPr>
            <sz val="9"/>
            <color indexed="81"/>
            <rFont val="Tahoma"/>
            <family val="2"/>
          </rPr>
          <t>II.3 Did the inspector assess the general maintenance of the firm?</t>
        </r>
      </text>
    </comment>
    <comment ref="CN25" authorId="1" shapeId="0" xr:uid="{4AFF68D4-AFCC-40F9-B728-F2449D9A870B}">
      <text>
        <r>
          <rPr>
            <sz val="9"/>
            <color indexed="81"/>
            <rFont val="Tahoma"/>
            <family val="2"/>
          </rPr>
          <t>II.4 Did the inspector assess the firm's sanitary operations?</t>
        </r>
      </text>
    </comment>
    <comment ref="CN26" authorId="1" shapeId="0" xr:uid="{E78F1D9F-10F1-4B36-93FB-8B057FDAAF22}">
      <text>
        <r>
          <rPr>
            <sz val="9"/>
            <color indexed="81"/>
            <rFont val="Tahoma"/>
            <family val="2"/>
          </rPr>
          <t>II.5 Did the inspector assess the firm to ensure it is equipped with adequate sanitary facilities and accommodations?</t>
        </r>
      </text>
    </comment>
    <comment ref="CN27" authorId="1" shapeId="0" xr:uid="{9A1EF9F1-B836-474C-ADDA-5362C315C821}">
      <text>
        <r>
          <rPr>
            <sz val="9"/>
            <color indexed="81"/>
            <rFont val="Tahoma"/>
            <family val="2"/>
          </rPr>
          <t xml:space="preserve">II.6 Did the inspector assess the firm to ensure equipment and utensils are designed to be cleanable and maintained to protect against allergen cross-contact and contamination? 
</t>
        </r>
      </text>
    </comment>
    <comment ref="CN28" authorId="1" shapeId="0" xr:uid="{5ECC206E-5F9D-4DC0-9836-069E578CC968}">
      <text>
        <r>
          <rPr>
            <sz val="9"/>
            <color indexed="81"/>
            <rFont val="Tahoma"/>
            <family val="2"/>
          </rPr>
          <t xml:space="preserve">II.7 Did the inspector assess the firm's processes and controls? 
</t>
        </r>
      </text>
    </comment>
    <comment ref="CN29" authorId="1" shapeId="0" xr:uid="{121E9389-17DA-45F8-A823-565DCFF65DBF}">
      <text>
        <r>
          <rPr>
            <sz val="9"/>
            <color indexed="81"/>
            <rFont val="Tahoma"/>
            <family val="2"/>
          </rPr>
          <t>II.8 Did the inspector evaluate the firm's storage and transportation of food?</t>
        </r>
      </text>
    </comment>
    <comment ref="CN30" authorId="1" shapeId="0" xr:uid="{727AE1AA-5281-4BD1-A91E-DE09D86BB1BA}">
      <text>
        <r>
          <rPr>
            <sz val="9"/>
            <color indexed="81"/>
            <rFont val="Tahoma"/>
            <family val="2"/>
          </rPr>
          <t>II.9 Did the inspector assess the holding and distribution of human food by-products for use as animal food (if necessary)?</t>
        </r>
      </text>
    </comment>
    <comment ref="CN31" authorId="2" shapeId="0" xr:uid="{B2266149-D13D-4115-A6F8-BA98465616C5}">
      <text>
        <r>
          <rPr>
            <sz val="9"/>
            <color indexed="81"/>
            <rFont val="Tahoma"/>
            <family val="2"/>
          </rPr>
          <t>III.1 Did the inspector assess temperature controls during storage of food that require temperature control for safety*?
*Note: This is only applicable to warehouses that are solely engaged in the storage of unexposed packaged food that requires temperature control for safety.</t>
        </r>
      </text>
    </comment>
    <comment ref="CN32" authorId="2" shapeId="0" xr:uid="{CE065223-940C-4E9D-B604-CA8615DAA6D4}">
      <text>
        <r>
          <rPr>
            <sz val="9"/>
            <color indexed="81"/>
            <rFont val="Tahoma"/>
            <family val="2"/>
          </rPr>
          <t>IV.1 Did the inspector verify that the firm attested and under what provision?*
*Note: only applicable if the firm attested.</t>
        </r>
      </text>
    </comment>
    <comment ref="CN33" authorId="2" shapeId="0" xr:uid="{1A61CF3F-09F7-4ACF-8076-E8041240D3EE}">
      <text>
        <r>
          <rPr>
            <sz val="9"/>
            <color indexed="81"/>
            <rFont val="Tahoma"/>
            <family val="2"/>
          </rPr>
          <t>IV.2 Did the inspector encourage the firm to attest, explain the attestation process, and give them the opportunity to attest during the inspection?*
*Note: only applicable to very small business that have not attested</t>
        </r>
      </text>
    </comment>
    <comment ref="CN34" authorId="2" shapeId="0" xr:uid="{00D7C22A-0EE2-4D89-B03A-58A95FFA6C95}">
      <text>
        <r>
          <rPr>
            <sz val="9"/>
            <color indexed="81"/>
            <rFont val="Tahoma"/>
            <family val="2"/>
          </rPr>
          <t>V.1 Did the inspector gather information during the initial interview and walk-through to determine if process, sanitation, or allergen controls were necessary for the product/process being covered?</t>
        </r>
      </text>
    </comment>
    <comment ref="CN35" authorId="2" shapeId="0" xr:uid="{8665CB91-BC7A-491B-A93E-5E92D77C5652}">
      <text>
        <r>
          <rPr>
            <sz val="9"/>
            <color indexed="81"/>
            <rFont val="Tahoma"/>
            <family val="2"/>
          </rPr>
          <t xml:space="preserve">V.2 Did the inspector assess the firm's sanitation, allergen, and process programs, practices, and controls (as applicable)? </t>
        </r>
      </text>
    </comment>
    <comment ref="CN36" authorId="2" shapeId="0" xr:uid="{2615CBD4-6651-42C4-B8BB-B774AABCB868}">
      <text>
        <r>
          <rPr>
            <sz val="9"/>
            <color indexed="81"/>
            <rFont val="Tahoma"/>
            <family val="2"/>
          </rPr>
          <t>V.3 Did the inspector demonstrate the ability to recognize a significant observation related to preventive controls to determine the need for a change in the scope of the inspection, as applicable (i.e. Limited Scope to Full-Scope or Focused PCHF)?</t>
        </r>
      </text>
    </comment>
    <comment ref="CN37" authorId="2" shapeId="0" xr:uid="{38075591-A432-488D-A2B0-03B31EC24651}">
      <text>
        <r>
          <rPr>
            <sz val="9"/>
            <color indexed="81"/>
            <rFont val="Tahoma"/>
            <family val="2"/>
          </rPr>
          <t>VI.1 Did the inspector gather information on products and processes during the initial interview and walk-through to conduct their Hazard Analysis?</t>
        </r>
      </text>
    </comment>
    <comment ref="CN38" authorId="2" shapeId="0" xr:uid="{D53D0600-ED59-48F4-A122-7E1366F9ADC5}">
      <text>
        <r>
          <rPr>
            <sz val="9"/>
            <color indexed="81"/>
            <rFont val="Tahoma"/>
            <family val="2"/>
          </rPr>
          <t>VI.2 Did the inspector conduct their own Hazard Analysis to determine what hazards require a preventive control?</t>
        </r>
      </text>
    </comment>
    <comment ref="CN39" authorId="2" shapeId="0" xr:uid="{C9EB44B4-6B49-4A92-9B5E-23C4EA698604}">
      <text>
        <r>
          <rPr>
            <sz val="9"/>
            <color indexed="81"/>
            <rFont val="Tahoma"/>
            <family val="2"/>
          </rPr>
          <t>VI.3 Did the inspector compare their Hazard Analsyis to the firms and resolve differences (if necessary)?</t>
        </r>
      </text>
    </comment>
    <comment ref="CN40" authorId="2" shapeId="0" xr:uid="{086ADD70-D4EE-4DD8-B363-408AB37E36F5}">
      <text>
        <r>
          <rPr>
            <sz val="9"/>
            <color indexed="81"/>
            <rFont val="Tahoma"/>
            <family val="2"/>
          </rPr>
          <t>VI.4 Did the inspector determine if the firm has written procedures and assess for adequacy (as necessary)?</t>
        </r>
      </text>
    </comment>
    <comment ref="CN41" authorId="2" shapeId="0" xr:uid="{3B5E0116-5725-4B78-B88A-EE73B0B1F765}">
      <text>
        <r>
          <rPr>
            <sz val="9"/>
            <color indexed="81"/>
            <rFont val="Tahoma"/>
            <family val="2"/>
          </rPr>
          <t>VI.5 Did the inspector determine if the written procedures were being implemented?</t>
        </r>
      </text>
    </comment>
    <comment ref="CN42" authorId="2" shapeId="0" xr:uid="{396B9AA5-9159-428C-AF1C-2F6E847C5E85}">
      <text>
        <r>
          <rPr>
            <sz val="9"/>
            <color indexed="81"/>
            <rFont val="Tahoma"/>
            <family val="2"/>
          </rPr>
          <t>VII.1 Did the inspector assess process establishment to ensure scheduled process is filed appropriately?</t>
        </r>
      </text>
    </comment>
    <comment ref="CN43" authorId="2" shapeId="0" xr:uid="{12ACB31D-FC78-4BB0-994D-C9E4F95495AE}">
      <text>
        <r>
          <rPr>
            <sz val="9"/>
            <color indexed="81"/>
            <rFont val="Tahoma"/>
            <family val="2"/>
          </rPr>
          <t>VII.2 Did the inspector verify better process control training has been completed?</t>
        </r>
      </text>
    </comment>
    <comment ref="CN44" authorId="2" shapeId="0" xr:uid="{D67C7DCD-B22F-44C3-9801-737644612828}">
      <text>
        <r>
          <rPr>
            <sz val="9"/>
            <color indexed="81"/>
            <rFont val="Tahoma"/>
            <family val="2"/>
          </rPr>
          <t>VII.3 Did the inspector assess process delivery?</t>
        </r>
      </text>
    </comment>
    <comment ref="CN45" authorId="2" shapeId="0" xr:uid="{79FF48EC-15B0-4B72-B5D2-F64F883109C8}">
      <text>
        <r>
          <rPr>
            <sz val="9"/>
            <color indexed="81"/>
            <rFont val="Tahoma"/>
            <family val="2"/>
          </rPr>
          <t>VII.4 Did the inspector assess process documentation to ensure scheduled process and control of critical factors are documented?</t>
        </r>
      </text>
    </comment>
    <comment ref="CN46" authorId="2" shapeId="0" xr:uid="{9B8D5A8D-2366-4E0C-8771-D4CE6112D11F}">
      <text>
        <r>
          <rPr>
            <sz val="9"/>
            <color indexed="81"/>
            <rFont val="Tahoma"/>
            <family val="2"/>
          </rPr>
          <t>VII.5 Did the inspector assess containers and closures integrity?</t>
        </r>
      </text>
    </comment>
    <comment ref="CN47" authorId="2" shapeId="0" xr:uid="{9DD2AB87-CC36-45A4-AF99-2B3CC1A654D5}">
      <text>
        <r>
          <rPr>
            <sz val="9"/>
            <color indexed="81"/>
            <rFont val="Tahoma"/>
            <family val="2"/>
          </rPr>
          <t xml:space="preserve">VII.6 Did the inspector conduct a walk-through of the warehouse to identify swollen and/or leaking containers? If issues were found, did the inspector ask for records to identify the cause and whether a trend can be established? </t>
        </r>
      </text>
    </comment>
    <comment ref="CN48" authorId="2" shapeId="0" xr:uid="{D306C43E-8CAC-4568-8EF3-CCFF14C45321}">
      <text>
        <r>
          <rPr>
            <sz val="9"/>
            <color indexed="81"/>
            <rFont val="Tahoma"/>
            <family val="2"/>
          </rPr>
          <t>VII.7 Did the inspector assess container coding requirements?</t>
        </r>
      </text>
    </comment>
    <comment ref="CN49" authorId="2" shapeId="0" xr:uid="{7F01D876-305B-44E8-8041-413BDD8A06EA}">
      <text>
        <r>
          <rPr>
            <sz val="9"/>
            <color indexed="81"/>
            <rFont val="Tahoma"/>
            <family val="2"/>
          </rPr>
          <t>VII.8 Did the inspector review additional records required under 21 CFR 113/114?</t>
        </r>
      </text>
    </comment>
    <comment ref="CN50" authorId="2" shapeId="0" xr:uid="{DB332775-CEFE-4C28-8848-8FEDDD7F76D8}">
      <text>
        <r>
          <rPr>
            <sz val="9"/>
            <color indexed="81"/>
            <rFont val="Tahoma"/>
            <family val="2"/>
          </rPr>
          <t>VIII.1 Did the inspector gather information on products and processes during the initial interview and walk-through to conduct their Hazard Analysis?</t>
        </r>
      </text>
    </comment>
    <comment ref="CN51" authorId="2" shapeId="0" xr:uid="{E80E5C57-39EA-45DA-9751-5C7A8F99F013}">
      <text>
        <r>
          <rPr>
            <sz val="9"/>
            <color indexed="81"/>
            <rFont val="Tahoma"/>
            <family val="2"/>
          </rPr>
          <t>VIII.2 Did the inspector conduct their own Hazard Analysis to determine what hazards are reasonably likely to occur (significant)?</t>
        </r>
      </text>
    </comment>
    <comment ref="CN52" authorId="2" shapeId="0" xr:uid="{AA5598EC-F5A7-4DB7-BBA9-34B063AF981F}">
      <text>
        <r>
          <rPr>
            <sz val="9"/>
            <color indexed="81"/>
            <rFont val="Tahoma"/>
            <family val="2"/>
          </rPr>
          <t>VIII.3 Did the inspector compare their Hazard Analysis to the firm's HACCP Plan (Seafood) or Hazard Analysis (Juice) and resolve differences if necessary?</t>
        </r>
      </text>
    </comment>
    <comment ref="CN53" authorId="2" shapeId="0" xr:uid="{1ADFD05F-524B-4A98-BE0B-B482D1252A7D}">
      <text>
        <r>
          <rPr>
            <sz val="9"/>
            <color indexed="81"/>
            <rFont val="Tahoma"/>
            <family val="2"/>
          </rPr>
          <t>VIII.4 Did the inspector determine if the firm has a written HACCP Plan and assess for adequacy (as necessary)?</t>
        </r>
      </text>
    </comment>
    <comment ref="CN54" authorId="2" shapeId="0" xr:uid="{A31C8784-D90B-4E43-97AB-5D8EF73A523F}">
      <text>
        <r>
          <rPr>
            <sz val="9"/>
            <color indexed="81"/>
            <rFont val="Tahoma"/>
            <family val="2"/>
          </rPr>
          <t>VIII.5 Did the inspector determine if the HACCP Plan was being implemented?</t>
        </r>
      </text>
    </comment>
    <comment ref="CN55" authorId="2" shapeId="0" xr:uid="{C3CA9145-3A5D-4905-BDE7-6BE7B1DA2FA3}">
      <text>
        <r>
          <rPr>
            <sz val="9"/>
            <color indexed="81"/>
            <rFont val="Tahoma"/>
            <family val="2"/>
          </rPr>
          <t>VIII.6 Did the inspector determine if the firm was monitoring applicable key areas of sanitation?</t>
        </r>
      </text>
    </comment>
    <comment ref="CN56" authorId="2" shapeId="0" xr:uid="{0C3770BA-88FE-4FBD-AE51-BF6FF9DE0FA3}">
      <text>
        <r>
          <rPr>
            <sz val="9"/>
            <color indexed="81"/>
            <rFont val="Tahoma"/>
            <family val="2"/>
          </rPr>
          <t>VIII.7 Did the inspector determine if sanitation monitoring was implemented?</t>
        </r>
      </text>
    </comment>
    <comment ref="CN57" authorId="2" shapeId="0" xr:uid="{42AB1C7B-99FF-4C87-B803-6E2B3EB7116F}">
      <text>
        <r>
          <rPr>
            <sz val="9"/>
            <color indexed="81"/>
            <rFont val="Tahoma"/>
            <family val="2"/>
          </rPr>
          <t xml:space="preserve">XI.1 Did the inspector determine the significance of the observation (written or discussed) and document them appropriately? </t>
        </r>
      </text>
    </comment>
    <comment ref="CN58" authorId="0" shapeId="0" xr:uid="{6EF0C17C-5215-4C8E-BC79-EBEB26BC1188}">
      <text>
        <r>
          <rPr>
            <sz val="9"/>
            <color indexed="81"/>
            <rFont val="Tahoma"/>
            <family val="2"/>
          </rPr>
          <t>XIII.1 Did the inspector assess the plants and grounds around the firm to ensure that they do not constitute a source of contamination or harborage?</t>
        </r>
      </text>
    </comment>
    <comment ref="CN59" authorId="0" shapeId="0" xr:uid="{8CE5FB7F-4CAC-46EA-BA63-4037DB7D4A40}">
      <text>
        <r>
          <rPr>
            <sz val="9"/>
            <color indexed="81"/>
            <rFont val="Tahoma"/>
            <family val="2"/>
          </rPr>
          <t>XIII.2 Did the inspector conduct a walkthrough of areas where finished dietary supplements are held and evaluate the sanitation, maintenance, and pest control of the facility?</t>
        </r>
      </text>
    </comment>
    <comment ref="CN60" authorId="0" shapeId="0" xr:uid="{EA2B578E-CA0E-4204-AAD2-F7D6DB9B4880}">
      <text>
        <r>
          <rPr>
            <sz val="9"/>
            <color indexed="81"/>
            <rFont val="Tahoma"/>
            <family val="2"/>
          </rPr>
          <t>XIII.3 Did the inspector assess the conditions of dietary supplement products to ensure protection against contamination and deterioration during shipping/receiving?</t>
        </r>
      </text>
    </comment>
    <comment ref="CN61" authorId="1" shapeId="0" xr:uid="{D1562409-521F-41A0-B791-411BD4D6415A}">
      <text>
        <r>
          <rPr>
            <sz val="9"/>
            <color indexed="81"/>
            <rFont val="Tahoma"/>
            <family val="2"/>
          </rPr>
          <t>XIII.4 Did the inspector verify written procedures are established and followed for holding and distribution operations?</t>
        </r>
      </text>
    </comment>
    <comment ref="CN62" authorId="1" shapeId="0" xr:uid="{228ABCEA-4B70-4253-964F-6DA5A9FE6432}">
      <text>
        <r>
          <rPr>
            <sz val="9"/>
            <color indexed="81"/>
            <rFont val="Tahoma"/>
            <family val="2"/>
          </rPr>
          <t>XIII.5 Did the inspector assess whether the firm maintained complete distribution records that ensure full traceability of dietary supplement products?</t>
        </r>
      </text>
    </comment>
    <comment ref="CN63" authorId="1" shapeId="0" xr:uid="{7FBD88D2-4ABA-4D3D-BE67-3F95513DB1C6}">
      <text>
        <r>
          <rPr>
            <sz val="9"/>
            <color indexed="81"/>
            <rFont val="Tahoma"/>
            <family val="2"/>
          </rPr>
          <t xml:space="preserve">XIII.6 Did the inspector assess firm's written procedures for returned products, if applicable?
</t>
        </r>
      </text>
    </comment>
    <comment ref="CN64" authorId="2" shapeId="0" xr:uid="{CD68E93A-2982-43DB-8F83-A5D74EAAD697}">
      <text>
        <r>
          <rPr>
            <sz val="9"/>
            <color indexed="81"/>
            <rFont val="Tahoma"/>
            <family val="2"/>
          </rPr>
          <t>XIV.1 Did the inspector identify the contract manufacturer(s) used by the distributor to manufacture their products?</t>
        </r>
      </text>
    </comment>
    <comment ref="CN65" authorId="2" shapeId="0" xr:uid="{72241AEB-5019-4182-85C4-3B06B45300F0}">
      <text>
        <r>
          <rPr>
            <sz val="9"/>
            <color indexed="81"/>
            <rFont val="Tahoma"/>
            <family val="2"/>
          </rPr>
          <t>XIV.2 Did the inspector document the responsibilities between the distributor and contract manufacturer(s) for applicable cGMPS?</t>
        </r>
      </text>
    </comment>
    <comment ref="CN66" authorId="2" shapeId="0" xr:uid="{2A7F07BE-C0FC-4A03-895E-23D2F014E581}">
      <text>
        <r>
          <rPr>
            <sz val="9"/>
            <color indexed="81"/>
            <rFont val="Tahoma"/>
            <family val="2"/>
          </rPr>
          <t>XIV.3 If the distributor is holding the reserve samples, did the inspector assess how the firm handles reserve samples?</t>
        </r>
      </text>
    </comment>
    <comment ref="CN67" authorId="2" shapeId="0" xr:uid="{9162B05B-1D52-40A7-A860-EBDCC1659218}">
      <text>
        <r>
          <rPr>
            <sz val="9"/>
            <color indexed="81"/>
            <rFont val="Tahoma"/>
            <family val="2"/>
          </rPr>
          <t>XIV.4 Did the inspector evaluate dietary supplement product label, labeling, and online presence?</t>
        </r>
      </text>
    </comment>
    <comment ref="CN68" authorId="2" shapeId="0" xr:uid="{3EEDACDC-BA1D-480A-B444-0D6AD3499410}">
      <text>
        <r>
          <rPr>
            <sz val="9"/>
            <color indexed="81"/>
            <rFont val="Tahoma"/>
            <family val="2"/>
          </rPr>
          <t xml:space="preserve">XIV.5 Did the inspector evaluate firm’s complaint procedures?
</t>
        </r>
      </text>
    </comment>
    <comment ref="CN69" authorId="2" shapeId="0" xr:uid="{10E4BC01-C2F1-4570-B404-0E0384416D6D}">
      <text>
        <r>
          <rPr>
            <sz val="9"/>
            <color indexed="81"/>
            <rFont val="Tahoma"/>
            <family val="2"/>
          </rPr>
          <t>XV.1 Did the inspector evaluate the firm's written procedures for quality control operations and ensure they are being followed properly?</t>
        </r>
      </text>
    </comment>
    <comment ref="CN70" authorId="2" shapeId="0" xr:uid="{EE955013-17A9-487D-871E-3760CCBB4A22}">
      <text>
        <r>
          <rPr>
            <sz val="9"/>
            <color indexed="81"/>
            <rFont val="Tahoma"/>
            <family val="2"/>
          </rPr>
          <t>XV.2 Did the inspector assess firm’s quality control personnel operations to determine whether they conduct a material review and make a disposition decision?</t>
        </r>
      </text>
    </comment>
    <comment ref="CN71" authorId="2" shapeId="0" xr:uid="{6EE2ED66-CAFF-4AB3-A244-D4BF2BEC5C7F}">
      <text>
        <r>
          <rPr>
            <sz val="9"/>
            <color indexed="81"/>
            <rFont val="Tahoma"/>
            <family val="2"/>
          </rPr>
          <t xml:space="preserve">XV.3 Did the inspector review firm's packaging, labeling, sanitation, and calibration written procedures?
</t>
        </r>
      </text>
    </comment>
    <comment ref="CN72" authorId="2" shapeId="0" xr:uid="{E090995A-D477-47BC-9AE3-6B2B2DE24172}">
      <text>
        <r>
          <rPr>
            <sz val="9"/>
            <color indexed="81"/>
            <rFont val="Tahoma"/>
            <family val="2"/>
          </rPr>
          <t>XV.4 Did the inspector review firm's master manufacturing record(s)?</t>
        </r>
      </text>
    </comment>
    <comment ref="CN73" authorId="2" shapeId="0" xr:uid="{AF4ABA4B-7611-4036-B068-E35AD1D9E2C7}">
      <text>
        <r>
          <rPr>
            <sz val="9"/>
            <color indexed="81"/>
            <rFont val="Tahoma"/>
            <family val="2"/>
          </rPr>
          <t>XV.5 Did the inspector review firm's completed batch production record(s)?</t>
        </r>
      </text>
    </comment>
    <comment ref="CN74" authorId="2" shapeId="0" xr:uid="{D88CC460-3386-413A-BA6A-ACC36B88D068}">
      <text>
        <r>
          <rPr>
            <sz val="9"/>
            <color indexed="81"/>
            <rFont val="Tahoma"/>
            <family val="2"/>
          </rPr>
          <t>XV.6 Did the inspector review specifications for bulk dietary supplement, packaging, and labeling components?</t>
        </r>
      </text>
    </comment>
    <comment ref="CN75" authorId="2" shapeId="0" xr:uid="{4F42FFC6-D4EB-4991-ACED-80096935AB10}">
      <text>
        <r>
          <rPr>
            <sz val="9"/>
            <color indexed="81"/>
            <rFont val="Tahoma"/>
            <family val="2"/>
          </rPr>
          <t>XV.7 Did the inspector review the testing and examination records for bulk dietary supplements and packaging and labeling components?</t>
        </r>
      </text>
    </comment>
    <comment ref="CN76" authorId="2" shapeId="0" xr:uid="{71FEC7F3-3C74-454D-BA81-7B2B70A2441B}">
      <text>
        <r>
          <rPr>
            <sz val="9"/>
            <color indexed="81"/>
            <rFont val="Tahoma"/>
            <family val="2"/>
          </rPr>
          <t>XV.8 Did the inspector review the firm's quarantine operations (bulk dietary supplements and packaging and labeling components)?</t>
        </r>
      </text>
    </comment>
    <comment ref="CN77" authorId="2" shapeId="0" xr:uid="{76F5178F-E949-4598-9AE9-CDF6BCB82C01}">
      <text>
        <r>
          <rPr>
            <sz val="9"/>
            <color indexed="81"/>
            <rFont val="Tahoma"/>
            <family val="2"/>
          </rPr>
          <t>XV.9 Did the inspector assess firm's written procedures for packaging and labeling?</t>
        </r>
      </text>
    </comment>
    <comment ref="CN78" authorId="2" shapeId="0" xr:uid="{79A0BD18-E3B9-431E-B52F-670732A06AC5}">
      <text>
        <r>
          <rPr>
            <sz val="9"/>
            <color indexed="81"/>
            <rFont val="Tahoma"/>
            <family val="2"/>
          </rPr>
          <t>XV.10 Did the inspector evaluate firm’s complaint procedures?</t>
        </r>
      </text>
    </comment>
    <comment ref="CN79" authorId="2" shapeId="0" xr:uid="{BFD59821-5B6B-4F57-A189-990D23444F1C}">
      <text>
        <r>
          <rPr>
            <sz val="9"/>
            <color indexed="81"/>
            <rFont val="Tahoma"/>
            <family val="2"/>
          </rPr>
          <t>XVI.1 Did the inspector evaluate dietary supplement product label, labeling, and online presence?</t>
        </r>
      </text>
    </comment>
    <comment ref="CN80" authorId="2" shapeId="0" xr:uid="{D5651C3E-47E5-4B20-8C95-5741B36B66FB}">
      <text>
        <r>
          <rPr>
            <sz val="9"/>
            <color indexed="81"/>
            <rFont val="Tahoma"/>
            <family val="2"/>
          </rPr>
          <t>XVI.2 Did the inspector evaluate the firm's written procedures for quality control operations and ensure they are being followed properly?</t>
        </r>
      </text>
    </comment>
    <comment ref="CN81" authorId="2" shapeId="0" xr:uid="{336F3572-A37A-4566-9E3B-5AE5F7BDEEE3}">
      <text>
        <r>
          <rPr>
            <sz val="9"/>
            <color indexed="81"/>
            <rFont val="Tahoma"/>
            <family val="2"/>
          </rPr>
          <t>XVI.3 Did the inspector assess firm’s quality control personnel operations to determine whether they conduct a material review and make a disposition decision?</t>
        </r>
      </text>
    </comment>
    <comment ref="CN82" authorId="2" shapeId="0" xr:uid="{6E4F075B-14BD-418A-A26D-FC4C2D80A4E4}">
      <text>
        <r>
          <rPr>
            <sz val="9"/>
            <color indexed="81"/>
            <rFont val="Tahoma"/>
            <family val="2"/>
          </rPr>
          <t>XVI.4 Did the inspector review firm's manufacturing, sanitation, and calibration written procedures?</t>
        </r>
      </text>
    </comment>
    <comment ref="CN83" authorId="2" shapeId="0" xr:uid="{38F53529-4438-4B9C-99F7-F70611B5D9C5}">
      <text>
        <r>
          <rPr>
            <sz val="9"/>
            <color indexed="81"/>
            <rFont val="Tahoma"/>
            <family val="2"/>
          </rPr>
          <t>XVI.5 Did the inspector review firm's master manufacturing record(s)?</t>
        </r>
      </text>
    </comment>
    <comment ref="CN84" authorId="2" shapeId="0" xr:uid="{92DAECE1-563E-4CD8-9061-C7F8DE122876}">
      <text>
        <r>
          <rPr>
            <sz val="9"/>
            <color indexed="81"/>
            <rFont val="Tahoma"/>
            <family val="2"/>
          </rPr>
          <t>XVI.6 Did the inspector review firm's completed batch production record(s)?</t>
        </r>
      </text>
    </comment>
    <comment ref="CN85" authorId="2" shapeId="0" xr:uid="{92E6D45D-DAB0-4C71-A038-873640B51501}">
      <text>
        <r>
          <rPr>
            <sz val="9"/>
            <color indexed="81"/>
            <rFont val="Tahoma"/>
            <family val="2"/>
          </rPr>
          <t>XVI.7 Did the inspector review specifications for dietary ingredients, components, and finished products?</t>
        </r>
      </text>
    </comment>
    <comment ref="CN86" authorId="2" shapeId="0" xr:uid="{9FA65DFF-03C7-4F50-AB9D-555B4D1AADB5}">
      <text>
        <r>
          <rPr>
            <sz val="9"/>
            <color indexed="81"/>
            <rFont val="Tahoma"/>
            <family val="2"/>
          </rPr>
          <t xml:space="preserve">XVI.8 Did the inspector review the firm's component and finished product testing records? </t>
        </r>
      </text>
    </comment>
    <comment ref="CN87" authorId="2" shapeId="0" xr:uid="{22C8E0E9-2986-4BEB-8E0D-44DFA19DB96B}">
      <text>
        <r>
          <rPr>
            <sz val="9"/>
            <color indexed="81"/>
            <rFont val="Tahoma"/>
            <family val="2"/>
          </rPr>
          <t xml:space="preserve">XVI.9 Did the inspector review the firm's quarantine operations (raw materials and finished product)? </t>
        </r>
      </text>
    </comment>
    <comment ref="CN88" authorId="2" shapeId="0" xr:uid="{780A8A28-A864-4B31-B05C-5EEA5AE3E04A}">
      <text>
        <r>
          <rPr>
            <sz val="9"/>
            <color indexed="81"/>
            <rFont val="Tahoma"/>
            <family val="2"/>
          </rPr>
          <t>XVI.10 Did the inspector assess firm's written procedures for packaging and labeling?</t>
        </r>
      </text>
    </comment>
    <comment ref="CN89" authorId="2" shapeId="0" xr:uid="{396E3E60-1E20-47BD-9B7F-BACC37248442}">
      <text>
        <r>
          <rPr>
            <sz val="9"/>
            <color indexed="81"/>
            <rFont val="Tahoma"/>
            <family val="2"/>
          </rPr>
          <t>XVI.11 Did the inspector assess firm's in-house laboratory operations and written procedures for methodologies related to testing and examination, if applicable?</t>
        </r>
      </text>
    </comment>
    <comment ref="CN90" authorId="2" shapeId="0" xr:uid="{8CB9DEA3-B4CB-46F1-8F78-25A148A9142D}">
      <text>
        <r>
          <rPr>
            <sz val="9"/>
            <color indexed="81"/>
            <rFont val="Tahoma"/>
            <family val="2"/>
          </rPr>
          <t>XVI.12 Did the inspector evaluate firm’s complaint procedures?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Poloni, Morgan</author>
    <author>Blackshear, Kathryn</author>
    <author>Gordon, Jolene</author>
  </authors>
  <commentList>
    <comment ref="F11" authorId="0" shapeId="0" xr:uid="{FA437C96-35F1-4AC7-B047-CF189879098C}">
      <text>
        <r>
          <rPr>
            <sz val="9"/>
            <color indexed="81"/>
            <rFont val="Tahoma"/>
            <family val="2"/>
          </rPr>
          <t>I.1 Did the inspector initiate the inspection appropriately?</t>
        </r>
      </text>
    </comment>
    <comment ref="F12" authorId="0" shapeId="0" xr:uid="{610B5050-730C-4BEA-B6C3-3017C801A874}">
      <text>
        <r>
          <rPr>
            <sz val="9"/>
            <color indexed="81"/>
            <rFont val="Tahoma"/>
            <family val="2"/>
          </rPr>
          <t>I.2 Did the inspector determine the scope of the inspection and obtain necessary information to conduct the inspection?</t>
        </r>
      </text>
    </comment>
    <comment ref="F13" authorId="0" shapeId="0" xr:uid="{AC3DD5AF-0DD4-436B-AD68-94CB5052C7BA}">
      <text>
        <r>
          <rPr>
            <sz val="9"/>
            <color indexed="81"/>
            <rFont val="Tahoma"/>
            <family val="2"/>
          </rPr>
          <t>I.3 Did the inspector review and follow-up on FDA/State reported consumer complaint(s) and product recalls (if applicable)?</t>
        </r>
      </text>
    </comment>
    <comment ref="F14" authorId="0" shapeId="0" xr:uid="{ECEDA4DE-4F2C-4573-B97A-CAE6E3CB2F54}">
      <text>
        <r>
          <rPr>
            <sz val="9"/>
            <color indexed="81"/>
            <rFont val="Tahoma"/>
            <family val="2"/>
          </rPr>
          <t>I.4 Did the inspector verify correction of observations identified during the previous FDA and/or state inspection (if applicable)?</t>
        </r>
      </text>
    </comment>
    <comment ref="F15" authorId="0" shapeId="0" xr:uid="{65AC6490-A742-44E1-9469-F0072DD52789}">
      <text>
        <r>
          <rPr>
            <sz val="9"/>
            <color indexed="81"/>
            <rFont val="Tahoma"/>
            <family val="2"/>
          </rPr>
          <t>I.5 Did the inspector discuss observations with the firm during the inspection?</t>
        </r>
      </text>
    </comment>
    <comment ref="F16" authorId="0" shapeId="0" xr:uid="{42F83E13-E792-4140-8596-50495BB2AD74}">
      <text>
        <r>
          <rPr>
            <sz val="9"/>
            <color indexed="81"/>
            <rFont val="Tahoma"/>
            <family val="2"/>
          </rPr>
          <t>I.6 Did the inspector conduct the inspection in a professional manner?</t>
        </r>
      </text>
    </comment>
    <comment ref="F17" authorId="1" shapeId="0" xr:uid="{CC90B796-59B8-4242-B4DB-1BC2113B24D1}">
      <text>
        <r>
          <rPr>
            <sz val="9"/>
            <color indexed="81"/>
            <rFont val="Tahoma"/>
            <family val="2"/>
          </rPr>
          <t>DID THE INSPECTOR USE THE I.7 Did the inspector assess whether employees are qualified to perform their assigned duties?</t>
        </r>
      </text>
    </comment>
    <comment ref="F18" authorId="1" shapeId="0" xr:uid="{D697055C-6C07-4EDC-8506-BA79AD71494F}">
      <text>
        <r>
          <rPr>
            <sz val="9"/>
            <color indexed="81"/>
            <rFont val="Tahoma"/>
            <family val="2"/>
          </rPr>
          <t xml:space="preserve">I.8 Did the inspector demonstrate the ability to identify significant hazards specific to the products or processes?
</t>
        </r>
      </text>
    </comment>
    <comment ref="F19" authorId="0" shapeId="0" xr:uid="{A208AF45-B216-4F99-99BA-2CAF174E1FC9}">
      <text>
        <r>
          <rPr>
            <sz val="9"/>
            <color indexed="81"/>
            <rFont val="Tahoma"/>
            <family val="2"/>
          </rPr>
          <t>I.9 Did the inspector review and assess product labeling?</t>
        </r>
      </text>
    </comment>
    <comment ref="F20" authorId="0" shapeId="0" xr:uid="{DEE9718C-DE6B-4B58-BC41-9A5282153EE7}">
      <text>
        <r>
          <rPr>
            <sz val="9"/>
            <color indexed="81"/>
            <rFont val="Tahoma"/>
            <family val="2"/>
          </rPr>
          <t>II.1 Did the inspector assess employee practices and evaluate whether they contribute to allergen cross-contact and/or to the contamination of food and food-contact surfaces?</t>
        </r>
      </text>
    </comment>
    <comment ref="F21" authorId="0" shapeId="0" xr:uid="{F4A42656-A8DB-4C16-A139-ABBE7EB8C824}">
      <text>
        <r>
          <rPr>
            <sz val="9"/>
            <color indexed="81"/>
            <rFont val="Tahoma"/>
            <family val="2"/>
          </rPr>
          <t xml:space="preserve">II.2 Did the inspector assess the plants and grounds around the firm to ensure that they do not constitute a source of contamination or harborage? </t>
        </r>
      </text>
    </comment>
    <comment ref="F22" authorId="0" shapeId="0" xr:uid="{0850643E-9149-4792-93BF-3B874E817A9B}">
      <text>
        <r>
          <rPr>
            <sz val="9"/>
            <color indexed="81"/>
            <rFont val="Tahoma"/>
            <family val="2"/>
          </rPr>
          <t>II.3 Did the inspector assess the general maintenance of the firm?</t>
        </r>
      </text>
    </comment>
    <comment ref="F23" authorId="1" shapeId="0" xr:uid="{A9205491-A40C-42BE-9433-88DC200A4EB3}">
      <text>
        <r>
          <rPr>
            <sz val="9"/>
            <color indexed="81"/>
            <rFont val="Tahoma"/>
            <family val="2"/>
          </rPr>
          <t>II.4 Did the inspector assess the firm's sanitary operations?</t>
        </r>
      </text>
    </comment>
    <comment ref="F24" authorId="1" shapeId="0" xr:uid="{912123B8-9F4A-44D1-801A-C490D2908AA1}">
      <text>
        <r>
          <rPr>
            <sz val="9"/>
            <color indexed="81"/>
            <rFont val="Tahoma"/>
            <family val="2"/>
          </rPr>
          <t>II.5 Did the inspector assess the firm to ensure it is equipped with adequate sanitary facilities and accommodations?</t>
        </r>
      </text>
    </comment>
    <comment ref="F25" authorId="1" shapeId="0" xr:uid="{C99D9E05-6F7C-438F-A942-A88DDD49DD34}">
      <text>
        <r>
          <rPr>
            <sz val="9"/>
            <color indexed="81"/>
            <rFont val="Tahoma"/>
            <family val="2"/>
          </rPr>
          <t xml:space="preserve">II.6 Did the inspector assess the firm to ensure equipment and utensils are designed to be cleanable and maintained to protect against allergen cross-contact and contamination? 
</t>
        </r>
      </text>
    </comment>
    <comment ref="F26" authorId="1" shapeId="0" xr:uid="{659AE885-942D-479E-B454-1A0D26A4C355}">
      <text>
        <r>
          <rPr>
            <sz val="9"/>
            <color indexed="81"/>
            <rFont val="Tahoma"/>
            <family val="2"/>
          </rPr>
          <t xml:space="preserve">II.7 Did the inspector assess the firm's processes and controls? 
</t>
        </r>
      </text>
    </comment>
    <comment ref="F27" authorId="1" shapeId="0" xr:uid="{C87D0E2A-0308-4C04-B887-A3ECC284BD3C}">
      <text>
        <r>
          <rPr>
            <sz val="9"/>
            <color indexed="81"/>
            <rFont val="Tahoma"/>
            <family val="2"/>
          </rPr>
          <t>II.8 Did the inspector evaluate the firm's storage and transportation of food?</t>
        </r>
      </text>
    </comment>
    <comment ref="F28" authorId="1" shapeId="0" xr:uid="{6ECA50FE-7141-416F-80AF-2586940B0944}">
      <text>
        <r>
          <rPr>
            <sz val="9"/>
            <color indexed="81"/>
            <rFont val="Tahoma"/>
            <family val="2"/>
          </rPr>
          <t>II.9 Did the inspector assess the holding and distribution of human food by-products for use as animal food (if necessary)?</t>
        </r>
      </text>
    </comment>
    <comment ref="F29" authorId="2" shapeId="0" xr:uid="{B3D8D045-011D-45B1-A133-FBDD3023E6A2}">
      <text>
        <r>
          <rPr>
            <sz val="9"/>
            <color indexed="81"/>
            <rFont val="Tahoma"/>
            <family val="2"/>
          </rPr>
          <t>III.1 Did the inspector assess temperature controls during storage of food that require temperature control for safety*?
*Note: This is only applicable to warehouses that are solely engaged in the storage of unexposed packaged food that requires temperature control for safety.</t>
        </r>
      </text>
    </comment>
    <comment ref="F30" authorId="2" shapeId="0" xr:uid="{0EBFA3C7-9562-43AF-A3A9-6D4FCA9DBDED}">
      <text>
        <r>
          <rPr>
            <sz val="9"/>
            <color indexed="81"/>
            <rFont val="Tahoma"/>
            <family val="2"/>
          </rPr>
          <t>IV.1 Did the inspector verify that the firm attested and under what provision?*
*Note: only applicable if the firm attested.</t>
        </r>
      </text>
    </comment>
    <comment ref="F31" authorId="2" shapeId="0" xr:uid="{779E1800-1C97-4FF8-B3DD-4146C9FD4688}">
      <text>
        <r>
          <rPr>
            <sz val="9"/>
            <color indexed="81"/>
            <rFont val="Tahoma"/>
            <family val="2"/>
          </rPr>
          <t>IV.2 Did the inspector encourage the firm to attest, explain the attestation process, and give them the opportunity to attest during the inspection?*
*Note: only applicable to very small business that have not attested</t>
        </r>
      </text>
    </comment>
    <comment ref="F32" authorId="2" shapeId="0" xr:uid="{2A4FF2C3-4F40-47D6-987B-597CBF369136}">
      <text>
        <r>
          <rPr>
            <sz val="9"/>
            <color indexed="81"/>
            <rFont val="Tahoma"/>
            <family val="2"/>
          </rPr>
          <t>V.1 Did the inspector gather information during the initial interview and walk-through to determine if process, sanitation, or allergen controls were necessary for the product/process being covered?</t>
        </r>
      </text>
    </comment>
    <comment ref="F33" authorId="2" shapeId="0" xr:uid="{EDBE60F1-2266-4702-B574-DA8302E59380}">
      <text>
        <r>
          <rPr>
            <sz val="9"/>
            <color indexed="81"/>
            <rFont val="Tahoma"/>
            <family val="2"/>
          </rPr>
          <t xml:space="preserve">V.2 Did the inspector assess the firm's sanitation, allergen, and process programs, practices, and controls (as applicable)? </t>
        </r>
      </text>
    </comment>
    <comment ref="F34" authorId="2" shapeId="0" xr:uid="{701E0D84-9369-4665-99EC-8F33D6E0C8FB}">
      <text>
        <r>
          <rPr>
            <sz val="9"/>
            <color indexed="81"/>
            <rFont val="Tahoma"/>
            <family val="2"/>
          </rPr>
          <t>V.3 Did the inspector demonstrate the ability to recognize a significant observation related to preventive controls to determine the need for a change in the scope of the inspection, as applicable (i.e. Limited Scope to Full-Scope or Focused PCHF)?</t>
        </r>
      </text>
    </comment>
    <comment ref="F35" authorId="2" shapeId="0" xr:uid="{79F7D87B-B467-4D55-BB8D-73590A828DFA}">
      <text>
        <r>
          <rPr>
            <sz val="9"/>
            <color indexed="81"/>
            <rFont val="Tahoma"/>
            <family val="2"/>
          </rPr>
          <t>VI.1 Did the inspector gather information on products and processes during the initial interview and walk-through to conduct their Hazard Analysis?</t>
        </r>
      </text>
    </comment>
    <comment ref="F36" authorId="2" shapeId="0" xr:uid="{3F005507-F245-47BF-8AF0-228F81270906}">
      <text>
        <r>
          <rPr>
            <sz val="9"/>
            <color indexed="81"/>
            <rFont val="Tahoma"/>
            <family val="2"/>
          </rPr>
          <t>VI.2 Did the inspector conduct their own Hazard Analysis to determine what hazards require a preventive control?</t>
        </r>
      </text>
    </comment>
    <comment ref="F37" authorId="2" shapeId="0" xr:uid="{874BB919-AC52-40DD-8E97-C64376846841}">
      <text>
        <r>
          <rPr>
            <sz val="9"/>
            <color indexed="81"/>
            <rFont val="Tahoma"/>
            <family val="2"/>
          </rPr>
          <t>VI.3 Did the inspector compare their Hazard Analsyis to the firms and resolve differences (if necessary)?</t>
        </r>
      </text>
    </comment>
    <comment ref="F38" authorId="2" shapeId="0" xr:uid="{9E4B31F3-9453-4EB0-A53C-A63F93CA7DA8}">
      <text>
        <r>
          <rPr>
            <sz val="9"/>
            <color indexed="81"/>
            <rFont val="Tahoma"/>
            <family val="2"/>
          </rPr>
          <t>VI.4 Did the inspector determine if the firm has written procedures and assess for adequacy (as necessary)?</t>
        </r>
      </text>
    </comment>
    <comment ref="F39" authorId="2" shapeId="0" xr:uid="{BAFA25DB-4B94-447D-AEE2-DEB5E3412073}">
      <text>
        <r>
          <rPr>
            <sz val="9"/>
            <color indexed="81"/>
            <rFont val="Tahoma"/>
            <family val="2"/>
          </rPr>
          <t>VI.5 Did the inspector determine if the written procedures were being implemented?</t>
        </r>
      </text>
    </comment>
    <comment ref="F40" authorId="2" shapeId="0" xr:uid="{E1253CE3-0C7A-458E-B4F6-8555A988F527}">
      <text>
        <r>
          <rPr>
            <sz val="9"/>
            <color indexed="81"/>
            <rFont val="Tahoma"/>
            <family val="2"/>
          </rPr>
          <t>VII.1 Did the inspector assess process establishment to ensure scheduled process is filed appropriately?</t>
        </r>
      </text>
    </comment>
    <comment ref="F41" authorId="2" shapeId="0" xr:uid="{6466C6CF-1520-4C5A-90B6-DA9ABB0770E3}">
      <text>
        <r>
          <rPr>
            <sz val="9"/>
            <color indexed="81"/>
            <rFont val="Tahoma"/>
            <family val="2"/>
          </rPr>
          <t>VII.2 Did the inspector verify better process control training has been completed?</t>
        </r>
      </text>
    </comment>
    <comment ref="F42" authorId="2" shapeId="0" xr:uid="{D72C795E-EB20-4698-814D-134CE68D90D4}">
      <text>
        <r>
          <rPr>
            <sz val="9"/>
            <color indexed="81"/>
            <rFont val="Tahoma"/>
            <family val="2"/>
          </rPr>
          <t>VII.3 Did the inspector assess process delivery?</t>
        </r>
      </text>
    </comment>
    <comment ref="F43" authorId="2" shapeId="0" xr:uid="{8CA5F7EE-823E-4590-880A-2FEE7B9C3C2F}">
      <text>
        <r>
          <rPr>
            <sz val="9"/>
            <color indexed="81"/>
            <rFont val="Tahoma"/>
            <family val="2"/>
          </rPr>
          <t>VII.4 Did the inspector assess process documentation to ensure scheduled process and control of critical factors are documented?</t>
        </r>
      </text>
    </comment>
    <comment ref="F44" authorId="2" shapeId="0" xr:uid="{6D7ADA01-3239-4C5C-9C90-5591C0AA90BA}">
      <text>
        <r>
          <rPr>
            <sz val="9"/>
            <color indexed="81"/>
            <rFont val="Tahoma"/>
            <family val="2"/>
          </rPr>
          <t>VII.5 Did the inspector assess containers and closures integrity?</t>
        </r>
      </text>
    </comment>
    <comment ref="F45" authorId="2" shapeId="0" xr:uid="{A43F7D8B-5A04-4E27-B750-6B965D1C4726}">
      <text>
        <r>
          <rPr>
            <sz val="9"/>
            <color indexed="81"/>
            <rFont val="Tahoma"/>
            <family val="2"/>
          </rPr>
          <t xml:space="preserve">VII.6 Did the inspector conduct a walk-through of the warehouse to identify swollen and/or leaking containers? If issues were found, did the inspector ask for records to identify the cause and whether a trend can be established? </t>
        </r>
      </text>
    </comment>
    <comment ref="F46" authorId="2" shapeId="0" xr:uid="{1A68E5BA-CEB3-4863-B416-58CC14B5E919}">
      <text>
        <r>
          <rPr>
            <sz val="9"/>
            <color indexed="81"/>
            <rFont val="Tahoma"/>
            <family val="2"/>
          </rPr>
          <t>VII.7 Did the inspector assess container coding requirements?</t>
        </r>
      </text>
    </comment>
    <comment ref="F47" authorId="2" shapeId="0" xr:uid="{B33056FC-2C2E-4F06-83E8-35802FE7A7B9}">
      <text>
        <r>
          <rPr>
            <sz val="9"/>
            <color indexed="81"/>
            <rFont val="Tahoma"/>
            <family val="2"/>
          </rPr>
          <t>VII.8 Did the inspector review additional records required under 21 CFR 113/114?</t>
        </r>
      </text>
    </comment>
    <comment ref="F48" authorId="2" shapeId="0" xr:uid="{108027D2-B8BF-4BEF-82B1-24B6F1869C95}">
      <text>
        <r>
          <rPr>
            <sz val="9"/>
            <color indexed="81"/>
            <rFont val="Tahoma"/>
            <family val="2"/>
          </rPr>
          <t>VIII.1 Did the inspector gather information on products and processes during the initial interview and walk-through to conduct their Hazard Analysis?</t>
        </r>
      </text>
    </comment>
    <comment ref="F49" authorId="2" shapeId="0" xr:uid="{8B3FD938-BEE7-4E4B-9EF3-FE0D92D18E66}">
      <text>
        <r>
          <rPr>
            <sz val="9"/>
            <color indexed="81"/>
            <rFont val="Tahoma"/>
            <family val="2"/>
          </rPr>
          <t>VIII.2 Did the inspector conduct their own Hazard Analysis to determine what hazards are reasonably likely to occur (significant)?</t>
        </r>
      </text>
    </comment>
    <comment ref="F50" authorId="2" shapeId="0" xr:uid="{6C3A94E6-8854-4B2F-82D6-6E940CFE4E71}">
      <text>
        <r>
          <rPr>
            <sz val="9"/>
            <color indexed="81"/>
            <rFont val="Tahoma"/>
            <family val="2"/>
          </rPr>
          <t>VIII.3 Did the inspector compare their Hazard Analysis to the firm's HACCP Plan (Seafood) or Hazard Analysis (Juice) and resolve differences if necessary?</t>
        </r>
      </text>
    </comment>
    <comment ref="F51" authorId="2" shapeId="0" xr:uid="{6709CB45-A94B-4A87-9E9A-C90034EB97D2}">
      <text>
        <r>
          <rPr>
            <sz val="9"/>
            <color indexed="81"/>
            <rFont val="Tahoma"/>
            <family val="2"/>
          </rPr>
          <t>VIII.4 Did the inspector determine if the firm has a written HACCP Plan and assess for adequacy (as necessary)?</t>
        </r>
      </text>
    </comment>
    <comment ref="F52" authorId="2" shapeId="0" xr:uid="{587FC6BE-7F06-4CB6-8839-979F3CD54B3E}">
      <text>
        <r>
          <rPr>
            <sz val="9"/>
            <color indexed="81"/>
            <rFont val="Tahoma"/>
            <family val="2"/>
          </rPr>
          <t>VIII.5 Did the inspector determine if the HACCP Plan was being implemented?</t>
        </r>
      </text>
    </comment>
    <comment ref="F53" authorId="2" shapeId="0" xr:uid="{60443F46-0986-4CA6-9447-FB8F393D288C}">
      <text>
        <r>
          <rPr>
            <sz val="9"/>
            <color indexed="81"/>
            <rFont val="Tahoma"/>
            <family val="2"/>
          </rPr>
          <t>VIII.6 Did the inspector determine if the firm was monitoring applicable key areas of sanitation?</t>
        </r>
      </text>
    </comment>
    <comment ref="F54" authorId="2" shapeId="0" xr:uid="{B64C0A68-39B5-4C11-A471-6FE35E7C3C5A}">
      <text>
        <r>
          <rPr>
            <sz val="9"/>
            <color indexed="81"/>
            <rFont val="Tahoma"/>
            <family val="2"/>
          </rPr>
          <t>VIII.7 Did the inspector determine if sanitation monitoring was implemented?</t>
        </r>
      </text>
    </comment>
    <comment ref="F55" authorId="2" shapeId="0" xr:uid="{044AB385-5F54-4C5E-9EFA-9AAD4FD426C7}">
      <text>
        <r>
          <rPr>
            <sz val="9"/>
            <color indexed="81"/>
            <rFont val="Tahoma"/>
            <family val="2"/>
          </rPr>
          <t xml:space="preserve">XI.1 Did the inspector determine the significance of the observation (written or discussed) and document them appropriately? </t>
        </r>
      </text>
    </comment>
    <comment ref="F57" authorId="0" shapeId="0" xr:uid="{BA134FBF-A70D-4E49-8D18-FF75794A3C74}">
      <text>
        <r>
          <rPr>
            <sz val="9"/>
            <color indexed="81"/>
            <rFont val="Tahoma"/>
            <family val="2"/>
          </rPr>
          <t>XIII.1 Did the inspector assess the plants and grounds around the firm to ensure that they do not constitute a source of contamination or harborage?</t>
        </r>
      </text>
    </comment>
    <comment ref="F58" authorId="0" shapeId="0" xr:uid="{F1E5E123-7FB7-4771-AB54-F09D7A366C75}">
      <text>
        <r>
          <rPr>
            <sz val="9"/>
            <color indexed="81"/>
            <rFont val="Tahoma"/>
            <family val="2"/>
          </rPr>
          <t>XIII.2 Did the inspector conduct a walkthrough of areas where finished dietary supplements are held and evaluate the sanitation, maintenance, and pest control of the facility?</t>
        </r>
      </text>
    </comment>
    <comment ref="F59" authorId="0" shapeId="0" xr:uid="{E1975A61-C0C3-4CFD-9388-14C98DA05E8F}">
      <text>
        <r>
          <rPr>
            <sz val="9"/>
            <color indexed="81"/>
            <rFont val="Tahoma"/>
            <family val="2"/>
          </rPr>
          <t>XIII.3 Did the inspector assess the conditions of dietary supplement products to ensure protection against contamination and deterioration during shipping/receiving?</t>
        </r>
      </text>
    </comment>
    <comment ref="F60" authorId="1" shapeId="0" xr:uid="{9F0636CC-1637-44EB-B3FC-87B906E7AB3A}">
      <text>
        <r>
          <rPr>
            <sz val="9"/>
            <color indexed="81"/>
            <rFont val="Tahoma"/>
            <family val="2"/>
          </rPr>
          <t>XIII.4 Did the inspector verify written procedures are established and followed for holding and distribution operations?</t>
        </r>
      </text>
    </comment>
    <comment ref="F61" authorId="1" shapeId="0" xr:uid="{F564871F-40CF-4A15-BC7B-473E467CB36A}">
      <text>
        <r>
          <rPr>
            <sz val="9"/>
            <color indexed="81"/>
            <rFont val="Tahoma"/>
            <family val="2"/>
          </rPr>
          <t>XIII.5 Did the inspector assess whether the firm maintained complete distribution records that ensure full traceability of dietary supplement products?</t>
        </r>
      </text>
    </comment>
    <comment ref="F62" authorId="1" shapeId="0" xr:uid="{88406D9E-66A0-4DF7-858D-8F17E88F5BE5}">
      <text>
        <r>
          <rPr>
            <sz val="9"/>
            <color indexed="81"/>
            <rFont val="Tahoma"/>
            <family val="2"/>
          </rPr>
          <t xml:space="preserve">XIII.6 Did the inspector assess firm's written procedures for returned products, if applicable?
</t>
        </r>
      </text>
    </comment>
    <comment ref="F63" authorId="2" shapeId="0" xr:uid="{9FE53D47-DA1E-417F-BAD2-97D91CE1DCC7}">
      <text>
        <r>
          <rPr>
            <sz val="9"/>
            <color indexed="81"/>
            <rFont val="Tahoma"/>
            <family val="2"/>
          </rPr>
          <t>XIV.1 Did the inspector identify the contract manufacturer(s) used by the distributor to manufacture their products?</t>
        </r>
      </text>
    </comment>
    <comment ref="F64" authorId="2" shapeId="0" xr:uid="{AE2EA7A9-E8B0-4D36-88E4-27707F5CC96E}">
      <text>
        <r>
          <rPr>
            <sz val="9"/>
            <color indexed="81"/>
            <rFont val="Tahoma"/>
            <family val="2"/>
          </rPr>
          <t>XIV.2 Did the inspector document the responsibilities between the distributor and contract manufacturer(s) for applicable cGMPS?</t>
        </r>
      </text>
    </comment>
    <comment ref="F65" authorId="2" shapeId="0" xr:uid="{AB81C60E-7AD9-44FA-96D3-CD4EEEC2F6C8}">
      <text>
        <r>
          <rPr>
            <sz val="9"/>
            <color indexed="81"/>
            <rFont val="Tahoma"/>
            <family val="2"/>
          </rPr>
          <t>XIV.3 If the distributor is holding the reserve samples, did the inspector assess how the firm handles reserve samples?</t>
        </r>
      </text>
    </comment>
    <comment ref="F66" authorId="2" shapeId="0" xr:uid="{09D443A6-E73B-49E7-9102-32E563915AFD}">
      <text>
        <r>
          <rPr>
            <sz val="9"/>
            <color indexed="81"/>
            <rFont val="Tahoma"/>
            <family val="2"/>
          </rPr>
          <t>XIV.4 Did the inspector evaluate dietary supplement product label, labeling, and online presence?</t>
        </r>
      </text>
    </comment>
    <comment ref="F67" authorId="2" shapeId="0" xr:uid="{952E6ACA-A896-4AAE-A592-562B355D4ADD}">
      <text>
        <r>
          <rPr>
            <sz val="9"/>
            <color indexed="81"/>
            <rFont val="Tahoma"/>
            <family val="2"/>
          </rPr>
          <t xml:space="preserve">XIV.5 Did the inspector evaluate firm’s complaint procedures?
</t>
        </r>
      </text>
    </comment>
    <comment ref="F68" authorId="2" shapeId="0" xr:uid="{E2C824F8-7C42-4D2F-92B4-376366DF0EF4}">
      <text>
        <r>
          <rPr>
            <sz val="9"/>
            <color indexed="81"/>
            <rFont val="Tahoma"/>
            <family val="2"/>
          </rPr>
          <t>XV.1 Did the inspector evaluate the firm's written procedures for quality control operations and ensure they are being followed properly?</t>
        </r>
      </text>
    </comment>
    <comment ref="F69" authorId="2" shapeId="0" xr:uid="{CADA404A-F46D-444F-A287-B33F853CC9B3}">
      <text>
        <r>
          <rPr>
            <sz val="9"/>
            <color indexed="81"/>
            <rFont val="Tahoma"/>
            <family val="2"/>
          </rPr>
          <t>XV.2 Did the inspector assess firm’s quality control personnel operations to determine whether they conduct a material review and make a disposition decision?</t>
        </r>
      </text>
    </comment>
    <comment ref="F70" authorId="2" shapeId="0" xr:uid="{CBDD82A9-57F5-41C1-B99C-30848DABFCC0}">
      <text>
        <r>
          <rPr>
            <sz val="9"/>
            <color indexed="81"/>
            <rFont val="Tahoma"/>
            <family val="2"/>
          </rPr>
          <t xml:space="preserve">XV.3 Did the inspector review firm's packaging, labeling, sanitation, and calibration written procedures?
</t>
        </r>
      </text>
    </comment>
    <comment ref="F71" authorId="2" shapeId="0" xr:uid="{4223B382-19B8-48D4-BCE6-93637D468287}">
      <text>
        <r>
          <rPr>
            <sz val="9"/>
            <color indexed="81"/>
            <rFont val="Tahoma"/>
            <family val="2"/>
          </rPr>
          <t>XV.4 Did the inspector review firm's master manufacturing record(s)?</t>
        </r>
      </text>
    </comment>
    <comment ref="F72" authorId="2" shapeId="0" xr:uid="{3133D6F3-7883-44CA-A522-7EE01F694A6B}">
      <text>
        <r>
          <rPr>
            <sz val="9"/>
            <color indexed="81"/>
            <rFont val="Tahoma"/>
            <family val="2"/>
          </rPr>
          <t>XV.5 Did the inspector review firm's completed batch production record(s)?</t>
        </r>
      </text>
    </comment>
    <comment ref="F73" authorId="2" shapeId="0" xr:uid="{C8C22CCF-9992-4369-BDC8-E422836F644F}">
      <text>
        <r>
          <rPr>
            <sz val="9"/>
            <color indexed="81"/>
            <rFont val="Tahoma"/>
            <family val="2"/>
          </rPr>
          <t>XV.6 Did the inspector review specifications for bulk dietary supplement, packaging, and labeling components?</t>
        </r>
      </text>
    </comment>
    <comment ref="F74" authorId="2" shapeId="0" xr:uid="{E633BA35-9625-453F-94D5-6E7961583677}">
      <text>
        <r>
          <rPr>
            <sz val="9"/>
            <color indexed="81"/>
            <rFont val="Tahoma"/>
            <family val="2"/>
          </rPr>
          <t>XV.7 Did the inspector review the testing and examination records for bulk dietary supplements and packaging and labeling components?</t>
        </r>
      </text>
    </comment>
    <comment ref="F75" authorId="2" shapeId="0" xr:uid="{45EBB789-0B0F-41D7-8BE1-8EBF81986718}">
      <text>
        <r>
          <rPr>
            <sz val="9"/>
            <color indexed="81"/>
            <rFont val="Tahoma"/>
            <family val="2"/>
          </rPr>
          <t>XV.8 Did the inspector review the firm's quarantine operations (bulk dietary supplements and packaging and labeling components)?</t>
        </r>
      </text>
    </comment>
    <comment ref="F76" authorId="2" shapeId="0" xr:uid="{29A94CFD-97A1-49C2-8DB8-1567D714B3A9}">
      <text>
        <r>
          <rPr>
            <sz val="9"/>
            <color indexed="81"/>
            <rFont val="Tahoma"/>
            <family val="2"/>
          </rPr>
          <t>XV.9 Did the inspector assess firm's written procedures for packaging and labeling?</t>
        </r>
      </text>
    </comment>
    <comment ref="F77" authorId="2" shapeId="0" xr:uid="{D6165804-71DA-43F7-A847-7110A1A41B65}">
      <text>
        <r>
          <rPr>
            <sz val="9"/>
            <color indexed="81"/>
            <rFont val="Tahoma"/>
            <family val="2"/>
          </rPr>
          <t>XV.10 Did the inspector evaluate firm’s complaint procedures?</t>
        </r>
      </text>
    </comment>
    <comment ref="F78" authorId="2" shapeId="0" xr:uid="{69AE2678-5D2A-4BF4-BA83-94B48FDF29AC}">
      <text>
        <r>
          <rPr>
            <sz val="9"/>
            <color indexed="81"/>
            <rFont val="Tahoma"/>
            <family val="2"/>
          </rPr>
          <t>XVI.1 Did the inspector evaluate dietary supplement product label, labeling, and online presence?</t>
        </r>
      </text>
    </comment>
    <comment ref="F79" authorId="2" shapeId="0" xr:uid="{487C27EC-5AEB-4249-A391-702D6A9F0C1B}">
      <text>
        <r>
          <rPr>
            <sz val="9"/>
            <color indexed="81"/>
            <rFont val="Tahoma"/>
            <family val="2"/>
          </rPr>
          <t>XVI.2 Did the inspector evaluate the firm's written procedures for quality control operations and ensure they are being followed properly?</t>
        </r>
      </text>
    </comment>
    <comment ref="F80" authorId="2" shapeId="0" xr:uid="{D48B9A5A-9DC8-4F07-882A-0D56E57C137A}">
      <text>
        <r>
          <rPr>
            <sz val="9"/>
            <color indexed="81"/>
            <rFont val="Tahoma"/>
            <family val="2"/>
          </rPr>
          <t>XVI.3 Did the inspector assess firm’s quality control personnel operations to determine whether they conduct a material review and make a disposition decision?</t>
        </r>
      </text>
    </comment>
    <comment ref="F81" authorId="2" shapeId="0" xr:uid="{80921CCD-C259-47D1-896E-CBB38FF61816}">
      <text>
        <r>
          <rPr>
            <sz val="9"/>
            <color indexed="81"/>
            <rFont val="Tahoma"/>
            <family val="2"/>
          </rPr>
          <t>XVI.4 Did the inspector review firm's manufacturing, sanitation, and calibration written procedures?</t>
        </r>
      </text>
    </comment>
    <comment ref="F82" authorId="2" shapeId="0" xr:uid="{C204C824-6174-4B8E-BD5D-37EBEC40F164}">
      <text>
        <r>
          <rPr>
            <sz val="9"/>
            <color indexed="81"/>
            <rFont val="Tahoma"/>
            <family val="2"/>
          </rPr>
          <t>XVI.5 Did the inspector review firm's master manufacturing record(s)?</t>
        </r>
      </text>
    </comment>
    <comment ref="F83" authorId="2" shapeId="0" xr:uid="{834ACD0C-C52B-42E9-B211-E796D3B8B6AD}">
      <text>
        <r>
          <rPr>
            <sz val="9"/>
            <color indexed="81"/>
            <rFont val="Tahoma"/>
            <family val="2"/>
          </rPr>
          <t>XVI.6 Did the inspector review firm's completed batch production record(s)?</t>
        </r>
      </text>
    </comment>
    <comment ref="F84" authorId="2" shapeId="0" xr:uid="{0BF0229E-D477-407E-86FC-E1211D4E3A68}">
      <text>
        <r>
          <rPr>
            <sz val="9"/>
            <color indexed="81"/>
            <rFont val="Tahoma"/>
            <family val="2"/>
          </rPr>
          <t>XVI.7 Did the inspector review specifications for dietary ingredients, components, and finished products?</t>
        </r>
      </text>
    </comment>
    <comment ref="F85" authorId="2" shapeId="0" xr:uid="{0472853A-A3EB-456F-BCF5-490E85C8A9E4}">
      <text>
        <r>
          <rPr>
            <sz val="9"/>
            <color indexed="81"/>
            <rFont val="Tahoma"/>
            <family val="2"/>
          </rPr>
          <t xml:space="preserve">XVI.8 Did the inspector review the firm's component and finished product testing records? </t>
        </r>
      </text>
    </comment>
    <comment ref="F86" authorId="2" shapeId="0" xr:uid="{3B2ADB2D-FDCE-457F-9559-FA1432C9086E}">
      <text>
        <r>
          <rPr>
            <sz val="9"/>
            <color indexed="81"/>
            <rFont val="Tahoma"/>
            <family val="2"/>
          </rPr>
          <t xml:space="preserve">XVI.9 Did the inspector review the firm's quarantine operations (raw materials and finished product)? </t>
        </r>
      </text>
    </comment>
    <comment ref="F87" authorId="2" shapeId="0" xr:uid="{2E92D0AD-043F-4ED5-8F9D-36994585DE4D}">
      <text>
        <r>
          <rPr>
            <sz val="9"/>
            <color indexed="81"/>
            <rFont val="Tahoma"/>
            <family val="2"/>
          </rPr>
          <t>XVI.10 Did the inspector assess firm's written procedures for packaging and labeling?</t>
        </r>
      </text>
    </comment>
    <comment ref="F88" authorId="2" shapeId="0" xr:uid="{FF23DD37-38A7-484B-B274-5AD4DE897644}">
      <text>
        <r>
          <rPr>
            <sz val="9"/>
            <color indexed="81"/>
            <rFont val="Tahoma"/>
            <family val="2"/>
          </rPr>
          <t>XVI.11 Did the inspector assess firm's in-house laboratory operations and written procedures for methodologies related to testing and examination, if applicable?</t>
        </r>
      </text>
    </comment>
    <comment ref="F89" authorId="2" shapeId="0" xr:uid="{F0214D6A-2970-4D74-A895-75888F461FFA}">
      <text>
        <r>
          <rPr>
            <sz val="9"/>
            <color indexed="81"/>
            <rFont val="Tahoma"/>
            <family val="2"/>
          </rPr>
          <t>XVI.12 Did the inspector evaluate firm’s complaint procedures?</t>
        </r>
      </text>
    </comment>
    <comment ref="F90" authorId="0" shapeId="0" xr:uid="{C2281908-4E00-4286-9580-2D1B68530DAC}">
      <text>
        <r>
          <rPr>
            <sz val="9"/>
            <color indexed="81"/>
            <rFont val="Tahoma"/>
            <family val="2"/>
          </rPr>
          <t>I.1 Did the inspector initiate the inspection appropriately?</t>
        </r>
      </text>
    </comment>
    <comment ref="F91" authorId="0" shapeId="0" xr:uid="{05247BF0-EBAD-44A4-80E8-A6F4D7DDB57D}">
      <text>
        <r>
          <rPr>
            <sz val="9"/>
            <color indexed="81"/>
            <rFont val="Tahoma"/>
            <family val="2"/>
          </rPr>
          <t>I.2 Did the inspector determine the scope of the inspection and obtain necessary information to conduct the inspection?</t>
        </r>
      </text>
    </comment>
    <comment ref="F92" authorId="0" shapeId="0" xr:uid="{76F1DA4A-C37A-48FE-A359-8805FD1FD372}">
      <text>
        <r>
          <rPr>
            <sz val="9"/>
            <color indexed="81"/>
            <rFont val="Tahoma"/>
            <family val="2"/>
          </rPr>
          <t>I.3 Did the inspector review and follow-up on FDA/State reported consumer complaint(s) and product recalls (if applicable)?</t>
        </r>
      </text>
    </comment>
    <comment ref="F93" authorId="0" shapeId="0" xr:uid="{4C2E81D8-5B56-4D1A-826D-CF075E654485}">
      <text>
        <r>
          <rPr>
            <sz val="9"/>
            <color indexed="81"/>
            <rFont val="Tahoma"/>
            <family val="2"/>
          </rPr>
          <t>I.4 Did the inspector verify correction of observations identified during the previous FDA and/or state inspection (if applicable)?</t>
        </r>
      </text>
    </comment>
    <comment ref="F94" authorId="0" shapeId="0" xr:uid="{BF96B6BA-2336-41C4-8182-70E1C53FFEC5}">
      <text>
        <r>
          <rPr>
            <sz val="9"/>
            <color indexed="81"/>
            <rFont val="Tahoma"/>
            <family val="2"/>
          </rPr>
          <t>I.5 Did the inspector discuss observations with the firm during the inspection?</t>
        </r>
      </text>
    </comment>
    <comment ref="F95" authorId="0" shapeId="0" xr:uid="{D6A6B65E-0230-4D35-A23E-DA12A4C8F8DE}">
      <text>
        <r>
          <rPr>
            <sz val="9"/>
            <color indexed="81"/>
            <rFont val="Tahoma"/>
            <family val="2"/>
          </rPr>
          <t>I.6 Did the inspector conduct the inspection in a professional manner?</t>
        </r>
      </text>
    </comment>
    <comment ref="F96" authorId="1" shapeId="0" xr:uid="{46694270-6820-4EC1-A096-097A7CA30828}">
      <text>
        <r>
          <rPr>
            <sz val="9"/>
            <color indexed="81"/>
            <rFont val="Tahoma"/>
            <family val="2"/>
          </rPr>
          <t>DID THE INSPECTOR USE THE I.7 Did the inspector assess whether employees are qualified to perform their assigned duties?</t>
        </r>
      </text>
    </comment>
    <comment ref="F97" authorId="1" shapeId="0" xr:uid="{DF19288D-82A6-47E8-A389-702977562389}">
      <text>
        <r>
          <rPr>
            <sz val="9"/>
            <color indexed="81"/>
            <rFont val="Tahoma"/>
            <family val="2"/>
          </rPr>
          <t xml:space="preserve">I.8 Did the inspector demonstrate the ability to identify significant hazards specific to the products or processes?
</t>
        </r>
      </text>
    </comment>
    <comment ref="F98" authorId="0" shapeId="0" xr:uid="{6B0F8F6D-2342-4523-A3B8-F0456E336033}">
      <text>
        <r>
          <rPr>
            <sz val="9"/>
            <color indexed="81"/>
            <rFont val="Tahoma"/>
            <family val="2"/>
          </rPr>
          <t>I.9 Did the inspector review and assess product labeling?</t>
        </r>
      </text>
    </comment>
    <comment ref="F99" authorId="0" shapeId="0" xr:uid="{A5828215-BFB2-4E3C-818A-452CB79005F6}">
      <text>
        <r>
          <rPr>
            <sz val="9"/>
            <color indexed="81"/>
            <rFont val="Tahoma"/>
            <family val="2"/>
          </rPr>
          <t>II.1 Did the inspector assess employee practices and evaluate whether they contribute to allergen cross-contact and/or to the contamination of food and food-contact surfaces?</t>
        </r>
      </text>
    </comment>
    <comment ref="F100" authorId="0" shapeId="0" xr:uid="{19AD4B52-7D60-4427-AC83-7E8EACB496BB}">
      <text>
        <r>
          <rPr>
            <sz val="9"/>
            <color indexed="81"/>
            <rFont val="Tahoma"/>
            <family val="2"/>
          </rPr>
          <t xml:space="preserve">II.2 Did the inspector assess the plants and grounds around the firm to ensure that they do not constitute a source of contamination or harborage? </t>
        </r>
      </text>
    </comment>
    <comment ref="F101" authorId="0" shapeId="0" xr:uid="{7621658A-3C59-4841-841F-5BD55BC807E5}">
      <text>
        <r>
          <rPr>
            <sz val="9"/>
            <color indexed="81"/>
            <rFont val="Tahoma"/>
            <family val="2"/>
          </rPr>
          <t>II.3 Did the inspector assess the general maintenance of the firm?</t>
        </r>
      </text>
    </comment>
    <comment ref="F102" authorId="1" shapeId="0" xr:uid="{F73CCE3F-588D-46B7-ACDE-EAF228849E47}">
      <text>
        <r>
          <rPr>
            <sz val="9"/>
            <color indexed="81"/>
            <rFont val="Tahoma"/>
            <family val="2"/>
          </rPr>
          <t>II.4 Did the inspector assess the firm's sanitary operations?</t>
        </r>
      </text>
    </comment>
    <comment ref="F103" authorId="1" shapeId="0" xr:uid="{DE8C6931-803E-48A0-B337-03E27F9308E7}">
      <text>
        <r>
          <rPr>
            <sz val="9"/>
            <color indexed="81"/>
            <rFont val="Tahoma"/>
            <family val="2"/>
          </rPr>
          <t>II.5 Did the inspector assess the firm to ensure it is equipped with adequate sanitary facilities and accommodations?</t>
        </r>
      </text>
    </comment>
    <comment ref="F104" authorId="1" shapeId="0" xr:uid="{AFD9DCDE-6C80-4B13-8885-81BBBBEA48E5}">
      <text>
        <r>
          <rPr>
            <sz val="9"/>
            <color indexed="81"/>
            <rFont val="Tahoma"/>
            <family val="2"/>
          </rPr>
          <t xml:space="preserve">II.6 Did the inspector assess the firm to ensure equipment and utensils are designed to be cleanable and maintained to protect against allergen cross-contact and contamination? 
</t>
        </r>
      </text>
    </comment>
    <comment ref="F105" authorId="1" shapeId="0" xr:uid="{5C9D9A80-BBB2-465A-97E3-15D4C807A314}">
      <text>
        <r>
          <rPr>
            <sz val="9"/>
            <color indexed="81"/>
            <rFont val="Tahoma"/>
            <family val="2"/>
          </rPr>
          <t xml:space="preserve">II.7 Did the inspector assess the firm's processes and controls? 
</t>
        </r>
      </text>
    </comment>
    <comment ref="F106" authorId="1" shapeId="0" xr:uid="{6204C141-C9FC-4DC7-9442-4CD7A78CD423}">
      <text>
        <r>
          <rPr>
            <sz val="9"/>
            <color indexed="81"/>
            <rFont val="Tahoma"/>
            <family val="2"/>
          </rPr>
          <t>II.8 Did the inspector evaluate the firm's storage and transportation of food?</t>
        </r>
      </text>
    </comment>
    <comment ref="F107" authorId="1" shapeId="0" xr:uid="{D1A1A86C-340C-4702-B81D-20CF9CC8253C}">
      <text>
        <r>
          <rPr>
            <sz val="9"/>
            <color indexed="81"/>
            <rFont val="Tahoma"/>
            <family val="2"/>
          </rPr>
          <t>II.9 Did the inspector assess the holding and distribution of human food by-products for use as animal food (if necessary)?</t>
        </r>
      </text>
    </comment>
    <comment ref="F108" authorId="2" shapeId="0" xr:uid="{BD71BA13-0EB0-4A0B-9E42-A03F694804F2}">
      <text>
        <r>
          <rPr>
            <sz val="9"/>
            <color indexed="81"/>
            <rFont val="Tahoma"/>
            <family val="2"/>
          </rPr>
          <t>III.1 Did the inspector assess temperature controls during storage of food that require temperature control for safety*?
*Note: This is only applicable to warehouses that are solely engaged in the storage of unexposed packaged food that requires temperature control for safety.</t>
        </r>
      </text>
    </comment>
    <comment ref="F109" authorId="2" shapeId="0" xr:uid="{7EFFB5EB-DC4A-42E2-91FF-51F0AFC3B7CF}">
      <text>
        <r>
          <rPr>
            <sz val="9"/>
            <color indexed="81"/>
            <rFont val="Tahoma"/>
            <family val="2"/>
          </rPr>
          <t>IV.1 Did the inspector verify that the firm attested and under what provision?*
*Note: only applicable if the firm attested.</t>
        </r>
      </text>
    </comment>
    <comment ref="F110" authorId="2" shapeId="0" xr:uid="{898158A1-96CB-48D1-BBA4-7BBC072320B4}">
      <text>
        <r>
          <rPr>
            <sz val="9"/>
            <color indexed="81"/>
            <rFont val="Tahoma"/>
            <family val="2"/>
          </rPr>
          <t>IV.2 Did the inspector encourage the firm to attest, explain the attestation process, and give them the opportunity to attest during the inspection?*
*Note: only applicable to very small business that have not attested</t>
        </r>
      </text>
    </comment>
    <comment ref="F111" authorId="2" shapeId="0" xr:uid="{825B1234-AF05-4333-A3AF-D1B3A4B3513C}">
      <text>
        <r>
          <rPr>
            <sz val="9"/>
            <color indexed="81"/>
            <rFont val="Tahoma"/>
            <family val="2"/>
          </rPr>
          <t>V.1 Did the inspector gather information during the initial interview and walk-through to determine if process, sanitation, or allergen controls were necessary for the product/process being covered?</t>
        </r>
      </text>
    </comment>
    <comment ref="F112" authorId="2" shapeId="0" xr:uid="{A99D5B87-9231-4A78-AC7F-6D9D9645DF06}">
      <text>
        <r>
          <rPr>
            <sz val="9"/>
            <color indexed="81"/>
            <rFont val="Tahoma"/>
            <family val="2"/>
          </rPr>
          <t xml:space="preserve">V.2 Did the inspector assess the firm's sanitation, allergen, and process programs, practices, and controls (as applicable)? </t>
        </r>
      </text>
    </comment>
    <comment ref="F113" authorId="2" shapeId="0" xr:uid="{79AB9504-D32F-4A90-A83C-69D6B6B83B7A}">
      <text>
        <r>
          <rPr>
            <sz val="9"/>
            <color indexed="81"/>
            <rFont val="Tahoma"/>
            <family val="2"/>
          </rPr>
          <t>V.3 Did the inspector demonstrate the ability to recognize a significant observation related to preventive controls to determine the need for a change in the scope of the inspection, as applicable (i.e. Limited Scope to Full-Scope or Focused PCHF)?</t>
        </r>
      </text>
    </comment>
    <comment ref="F114" authorId="2" shapeId="0" xr:uid="{2AF7628B-B922-46C2-B99E-9BBC31AC08FC}">
      <text>
        <r>
          <rPr>
            <sz val="9"/>
            <color indexed="81"/>
            <rFont val="Tahoma"/>
            <family val="2"/>
          </rPr>
          <t>VI.1 Did the inspector gather information on products and processes during the initial interview and walk-through to conduct their Hazard Analysis?</t>
        </r>
      </text>
    </comment>
    <comment ref="F115" authorId="2" shapeId="0" xr:uid="{DC8871A8-125D-4BB3-834E-296BAC169501}">
      <text>
        <r>
          <rPr>
            <sz val="9"/>
            <color indexed="81"/>
            <rFont val="Tahoma"/>
            <family val="2"/>
          </rPr>
          <t>VI.2 Did the inspector conduct their own Hazard Analysis to determine what hazards require a preventive control?</t>
        </r>
      </text>
    </comment>
    <comment ref="F116" authorId="2" shapeId="0" xr:uid="{6D33BD08-8A66-4295-AC80-E8E891430B97}">
      <text>
        <r>
          <rPr>
            <sz val="9"/>
            <color indexed="81"/>
            <rFont val="Tahoma"/>
            <family val="2"/>
          </rPr>
          <t>VI.3 Did the inspector compare their Hazard Analsyis to the firms and resolve differences (if necessary)?</t>
        </r>
      </text>
    </comment>
    <comment ref="F117" authorId="2" shapeId="0" xr:uid="{C66625D1-A3CC-4E1D-9994-65AC5456489B}">
      <text>
        <r>
          <rPr>
            <sz val="9"/>
            <color indexed="81"/>
            <rFont val="Tahoma"/>
            <family val="2"/>
          </rPr>
          <t>VI.4 Did the inspector determine if the firm has written procedures and assess for adequacy (as necessary)?</t>
        </r>
      </text>
    </comment>
    <comment ref="F118" authorId="2" shapeId="0" xr:uid="{3C38DD41-63B9-4C59-B8F9-51887233D137}">
      <text>
        <r>
          <rPr>
            <sz val="9"/>
            <color indexed="81"/>
            <rFont val="Tahoma"/>
            <family val="2"/>
          </rPr>
          <t>VI.5 Did the inspector determine if the written procedures were being implemented?</t>
        </r>
      </text>
    </comment>
    <comment ref="F119" authorId="2" shapeId="0" xr:uid="{A4E677AB-848B-4921-9960-738E949562DA}">
      <text>
        <r>
          <rPr>
            <sz val="9"/>
            <color indexed="81"/>
            <rFont val="Tahoma"/>
            <family val="2"/>
          </rPr>
          <t>VII.1 Did the inspector assess process establishment to ensure scheduled process is filed appropriately?</t>
        </r>
      </text>
    </comment>
    <comment ref="F120" authorId="2" shapeId="0" xr:uid="{2E3D1D9D-6B08-486A-AB2F-C9D4B714D42D}">
      <text>
        <r>
          <rPr>
            <sz val="9"/>
            <color indexed="81"/>
            <rFont val="Tahoma"/>
            <family val="2"/>
          </rPr>
          <t>VII.2 Did the inspector verify better process control training has been completed?</t>
        </r>
      </text>
    </comment>
    <comment ref="F121" authorId="2" shapeId="0" xr:uid="{61A771AD-8FC7-4C03-B78B-67612508839E}">
      <text>
        <r>
          <rPr>
            <sz val="9"/>
            <color indexed="81"/>
            <rFont val="Tahoma"/>
            <family val="2"/>
          </rPr>
          <t>VII.3 Did the inspector assess process delivery?</t>
        </r>
      </text>
    </comment>
    <comment ref="F122" authorId="2" shapeId="0" xr:uid="{1D5B0061-CDAF-4599-99F0-856DD06B065C}">
      <text>
        <r>
          <rPr>
            <sz val="9"/>
            <color indexed="81"/>
            <rFont val="Tahoma"/>
            <family val="2"/>
          </rPr>
          <t>VII.4 Did the inspector assess process documentation to ensure scheduled process and control of critical factors are documented?</t>
        </r>
      </text>
    </comment>
    <comment ref="F123" authorId="2" shapeId="0" xr:uid="{C20FF3A1-8E27-42EF-ADDD-B475E918C4C3}">
      <text>
        <r>
          <rPr>
            <sz val="9"/>
            <color indexed="81"/>
            <rFont val="Tahoma"/>
            <family val="2"/>
          </rPr>
          <t>VII.5 Did the inspector assess containers and closures integrity?</t>
        </r>
      </text>
    </comment>
    <comment ref="F124" authorId="2" shapeId="0" xr:uid="{17377D64-562C-47CD-9F64-A7958EFE2221}">
      <text>
        <r>
          <rPr>
            <sz val="9"/>
            <color indexed="81"/>
            <rFont val="Tahoma"/>
            <family val="2"/>
          </rPr>
          <t xml:space="preserve">VII.6 Did the inspector conduct a walk-through of the warehouse to identify swollen and/or leaking containers? If issues were found, did the inspector ask for records to identify the cause and whether a trend can be established? </t>
        </r>
      </text>
    </comment>
    <comment ref="F125" authorId="2" shapeId="0" xr:uid="{EF756FF6-EFF9-40A2-BAA7-6F60C35688FC}">
      <text>
        <r>
          <rPr>
            <sz val="9"/>
            <color indexed="81"/>
            <rFont val="Tahoma"/>
            <family val="2"/>
          </rPr>
          <t>VII.7 Did the inspector assess container coding requirements?</t>
        </r>
      </text>
    </comment>
    <comment ref="F126" authorId="2" shapeId="0" xr:uid="{374882BF-B5E9-4B4F-A8F3-DF15712EF41C}">
      <text>
        <r>
          <rPr>
            <sz val="9"/>
            <color indexed="81"/>
            <rFont val="Tahoma"/>
            <family val="2"/>
          </rPr>
          <t>VII.8 Did the inspector review additional records required under 21 CFR 113/114?</t>
        </r>
      </text>
    </comment>
    <comment ref="F127" authorId="2" shapeId="0" xr:uid="{BC48244C-6609-49BC-958C-74E681393275}">
      <text>
        <r>
          <rPr>
            <sz val="9"/>
            <color indexed="81"/>
            <rFont val="Tahoma"/>
            <family val="2"/>
          </rPr>
          <t>VIII.1 Did the inspector gather information on products and processes during the initial interview and walk-through to conduct their Hazard Analysis?</t>
        </r>
      </text>
    </comment>
    <comment ref="F128" authorId="2" shapeId="0" xr:uid="{B9A19C8E-5D5D-4F0B-BDCA-F0B23A9E724E}">
      <text>
        <r>
          <rPr>
            <sz val="9"/>
            <color indexed="81"/>
            <rFont val="Tahoma"/>
            <family val="2"/>
          </rPr>
          <t>VIII.2 Did the inspector conduct their own Hazard Analysis to determine what hazards are reasonably likely to occur (significant)?</t>
        </r>
      </text>
    </comment>
    <comment ref="F129" authorId="2" shapeId="0" xr:uid="{9C407B1A-51C0-44DC-A272-65AB5C3FBAC9}">
      <text>
        <r>
          <rPr>
            <sz val="9"/>
            <color indexed="81"/>
            <rFont val="Tahoma"/>
            <family val="2"/>
          </rPr>
          <t>VIII.3 Did the inspector compare their Hazard Analysis to the firm's HACCP Plan (Seafood) or Hazard Analysis (Juice) and resolve differences if necessary?</t>
        </r>
      </text>
    </comment>
    <comment ref="F130" authorId="2" shapeId="0" xr:uid="{7931AF8C-318C-4A6F-937A-ADE47CC241E7}">
      <text>
        <r>
          <rPr>
            <sz val="9"/>
            <color indexed="81"/>
            <rFont val="Tahoma"/>
            <family val="2"/>
          </rPr>
          <t>VIII.4 Did the inspector determine if the firm has a written HACCP Plan and assess for adequacy (as necessary)?</t>
        </r>
      </text>
    </comment>
    <comment ref="F131" authorId="2" shapeId="0" xr:uid="{57A61BEA-21D7-4D17-A0AF-A4ACC3617414}">
      <text>
        <r>
          <rPr>
            <sz val="9"/>
            <color indexed="81"/>
            <rFont val="Tahoma"/>
            <family val="2"/>
          </rPr>
          <t>VIII.5 Did the inspector determine if the HACCP Plan was being implemented?</t>
        </r>
      </text>
    </comment>
    <comment ref="F132" authorId="2" shapeId="0" xr:uid="{1F21E2C8-0D8E-4CAE-B554-289B11FD1B60}">
      <text>
        <r>
          <rPr>
            <sz val="9"/>
            <color indexed="81"/>
            <rFont val="Tahoma"/>
            <family val="2"/>
          </rPr>
          <t>VIII.6 Did the inspector determine if the firm was monitoring applicable key areas of sanitation?</t>
        </r>
      </text>
    </comment>
    <comment ref="F133" authorId="2" shapeId="0" xr:uid="{355A0039-5AD0-4979-A432-6743C75F2877}">
      <text>
        <r>
          <rPr>
            <sz val="9"/>
            <color indexed="81"/>
            <rFont val="Tahoma"/>
            <family val="2"/>
          </rPr>
          <t>VIII.7 Did the inspector determine if sanitation monitoring was implemented?</t>
        </r>
      </text>
    </comment>
    <comment ref="F134" authorId="2" shapeId="0" xr:uid="{1FA3727F-D877-4A3E-8CDB-1E2A11A48A3D}">
      <text>
        <r>
          <rPr>
            <sz val="9"/>
            <color indexed="81"/>
            <rFont val="Tahoma"/>
            <family val="2"/>
          </rPr>
          <t xml:space="preserve">XI.1 Did the inspector determine the significance of the observation (written or discussed) and document them appropriately? </t>
        </r>
      </text>
    </comment>
    <comment ref="F136" authorId="0" shapeId="0" xr:uid="{2E2B8AD5-9775-4B89-8A82-E90CC0437449}">
      <text>
        <r>
          <rPr>
            <sz val="9"/>
            <color indexed="81"/>
            <rFont val="Tahoma"/>
            <family val="2"/>
          </rPr>
          <t>XIII.1 Did the inspector assess the plants and grounds around the firm to ensure that they do not constitute a source of contamination or harborage?</t>
        </r>
      </text>
    </comment>
    <comment ref="F137" authorId="0" shapeId="0" xr:uid="{DEF7E1F5-4194-4A9E-8DCE-DA79BC7D7EAF}">
      <text>
        <r>
          <rPr>
            <sz val="9"/>
            <color indexed="81"/>
            <rFont val="Tahoma"/>
            <family val="2"/>
          </rPr>
          <t>XIII.2 Did the inspector conduct a walkthrough of areas where finished dietary supplements are held and evaluate the sanitation, maintenance, and pest control of the facility?</t>
        </r>
      </text>
    </comment>
    <comment ref="F138" authorId="0" shapeId="0" xr:uid="{C99CCBBF-2E63-424E-8041-443C0F3DCEA8}">
      <text>
        <r>
          <rPr>
            <sz val="9"/>
            <color indexed="81"/>
            <rFont val="Tahoma"/>
            <family val="2"/>
          </rPr>
          <t>XIII.3 Did the inspector assess the conditions of dietary supplement products to ensure protection against contamination and deterioration during shipping/receiving?</t>
        </r>
      </text>
    </comment>
    <comment ref="F139" authorId="1" shapeId="0" xr:uid="{0D5FE44A-4E59-45D4-8237-C9AA384313DC}">
      <text>
        <r>
          <rPr>
            <sz val="9"/>
            <color indexed="81"/>
            <rFont val="Tahoma"/>
            <family val="2"/>
          </rPr>
          <t>XIII.4 Did the inspector verify written procedures are established and followed for holding and distribution operations?</t>
        </r>
      </text>
    </comment>
    <comment ref="F140" authorId="1" shapeId="0" xr:uid="{38FEF9D3-0BB3-4697-B290-D35F3C1729C3}">
      <text>
        <r>
          <rPr>
            <sz val="9"/>
            <color indexed="81"/>
            <rFont val="Tahoma"/>
            <family val="2"/>
          </rPr>
          <t>XIII.5 Did the inspector assess whether the firm maintained complete distribution records that ensure full traceability of dietary supplement products?</t>
        </r>
      </text>
    </comment>
    <comment ref="F141" authorId="1" shapeId="0" xr:uid="{C9BA5A0B-E9D9-42C8-BD71-5636CDA6480D}">
      <text>
        <r>
          <rPr>
            <sz val="9"/>
            <color indexed="81"/>
            <rFont val="Tahoma"/>
            <family val="2"/>
          </rPr>
          <t xml:space="preserve">XIII.6 Did the inspector assess firm's written procedures for returned products, if applicable?
</t>
        </r>
      </text>
    </comment>
    <comment ref="F142" authorId="2" shapeId="0" xr:uid="{E917F3EA-CAB9-4335-A417-A6BA33DFABF0}">
      <text>
        <r>
          <rPr>
            <sz val="9"/>
            <color indexed="81"/>
            <rFont val="Tahoma"/>
            <family val="2"/>
          </rPr>
          <t>XIV.1 Did the inspector identify the contract manufacturer(s) used by the distributor to manufacture their products?</t>
        </r>
      </text>
    </comment>
    <comment ref="F143" authorId="2" shapeId="0" xr:uid="{6E97B7DB-1A37-47BD-BE2C-4C3C017059A8}">
      <text>
        <r>
          <rPr>
            <sz val="9"/>
            <color indexed="81"/>
            <rFont val="Tahoma"/>
            <family val="2"/>
          </rPr>
          <t>XIV.2 Did the inspector document the responsibilities between the distributor and contract manufacturer(s) for applicable cGMPS?</t>
        </r>
      </text>
    </comment>
    <comment ref="F144" authorId="2" shapeId="0" xr:uid="{D49CB9F0-38B3-4A61-82A1-F204503437DA}">
      <text>
        <r>
          <rPr>
            <sz val="9"/>
            <color indexed="81"/>
            <rFont val="Tahoma"/>
            <family val="2"/>
          </rPr>
          <t>XIV.3 If the distributor is holding the reserve samples, did the inspector assess how the firm handles reserve samples?</t>
        </r>
      </text>
    </comment>
    <comment ref="F145" authorId="2" shapeId="0" xr:uid="{1F563837-1931-4F60-8813-4E407C0279C2}">
      <text>
        <r>
          <rPr>
            <sz val="9"/>
            <color indexed="81"/>
            <rFont val="Tahoma"/>
            <family val="2"/>
          </rPr>
          <t>XIV.4 Did the inspector evaluate dietary supplement product label, labeling, and online presence?</t>
        </r>
      </text>
    </comment>
    <comment ref="F146" authorId="2" shapeId="0" xr:uid="{D5F95807-2145-4F39-8844-5B0512A99EB1}">
      <text>
        <r>
          <rPr>
            <sz val="9"/>
            <color indexed="81"/>
            <rFont val="Tahoma"/>
            <family val="2"/>
          </rPr>
          <t xml:space="preserve">XIV.5 Did the inspector evaluate firm’s complaint procedures?
</t>
        </r>
      </text>
    </comment>
    <comment ref="F147" authorId="2" shapeId="0" xr:uid="{CBED441D-25DD-428F-90FF-ECBEAD1F26A9}">
      <text>
        <r>
          <rPr>
            <sz val="9"/>
            <color indexed="81"/>
            <rFont val="Tahoma"/>
            <family val="2"/>
          </rPr>
          <t>XV.1 Did the inspector evaluate the firm's written procedures for quality control operations and ensure they are being followed properly?</t>
        </r>
      </text>
    </comment>
    <comment ref="F148" authorId="2" shapeId="0" xr:uid="{5BFC628D-02CD-40AF-A4B8-B040CF15358E}">
      <text>
        <r>
          <rPr>
            <sz val="9"/>
            <color indexed="81"/>
            <rFont val="Tahoma"/>
            <family val="2"/>
          </rPr>
          <t>XV.2 Did the inspector assess firm’s quality control personnel operations to determine whether they conduct a material review and make a disposition decision?</t>
        </r>
      </text>
    </comment>
    <comment ref="F149" authorId="2" shapeId="0" xr:uid="{3B9F90F6-8DB1-411D-9DAF-DB6F010C96C7}">
      <text>
        <r>
          <rPr>
            <sz val="9"/>
            <color indexed="81"/>
            <rFont val="Tahoma"/>
            <family val="2"/>
          </rPr>
          <t xml:space="preserve">XV.3 Did the inspector review firm's packaging, labeling, sanitation, and calibration written procedures?
</t>
        </r>
      </text>
    </comment>
    <comment ref="F150" authorId="2" shapeId="0" xr:uid="{1A31056B-53EE-45AE-BE4E-060FD5F2A3BD}">
      <text>
        <r>
          <rPr>
            <sz val="9"/>
            <color indexed="81"/>
            <rFont val="Tahoma"/>
            <family val="2"/>
          </rPr>
          <t>XV.4 Did the inspector review firm's master manufacturing record(s)?</t>
        </r>
      </text>
    </comment>
    <comment ref="F151" authorId="2" shapeId="0" xr:uid="{1FFD481A-BE51-4053-9296-2BB83AFAA999}">
      <text>
        <r>
          <rPr>
            <sz val="9"/>
            <color indexed="81"/>
            <rFont val="Tahoma"/>
            <family val="2"/>
          </rPr>
          <t>XV.5 Did the inspector review firm's completed batch production record(s)?</t>
        </r>
      </text>
    </comment>
    <comment ref="F152" authorId="2" shapeId="0" xr:uid="{EA659B07-94B6-460A-A8E9-81707C5AC96A}">
      <text>
        <r>
          <rPr>
            <sz val="9"/>
            <color indexed="81"/>
            <rFont val="Tahoma"/>
            <family val="2"/>
          </rPr>
          <t>XV.6 Did the inspector review specifications for bulk dietary supplement, packaging, and labeling components?</t>
        </r>
      </text>
    </comment>
    <comment ref="F153" authorId="2" shapeId="0" xr:uid="{B2A8A7BF-A8B2-46C5-B5FA-7B110FED2B6D}">
      <text>
        <r>
          <rPr>
            <sz val="9"/>
            <color indexed="81"/>
            <rFont val="Tahoma"/>
            <family val="2"/>
          </rPr>
          <t>XV.7 Did the inspector review the testing and examination records for bulk dietary supplements and packaging and labeling components?</t>
        </r>
      </text>
    </comment>
    <comment ref="F154" authorId="2" shapeId="0" xr:uid="{9962C23E-78AA-45F3-8C54-D8BF93E1290D}">
      <text>
        <r>
          <rPr>
            <sz val="9"/>
            <color indexed="81"/>
            <rFont val="Tahoma"/>
            <family val="2"/>
          </rPr>
          <t>XV.8 Did the inspector review the firm's quarantine operations (bulk dietary supplements and packaging and labeling components)?</t>
        </r>
      </text>
    </comment>
    <comment ref="F155" authorId="2" shapeId="0" xr:uid="{2762BBA0-4F93-4D68-8AC7-C32D2341DE15}">
      <text>
        <r>
          <rPr>
            <sz val="9"/>
            <color indexed="81"/>
            <rFont val="Tahoma"/>
            <family val="2"/>
          </rPr>
          <t>XV.9 Did the inspector assess firm's written procedures for packaging and labeling?</t>
        </r>
      </text>
    </comment>
    <comment ref="F156" authorId="2" shapeId="0" xr:uid="{C6E785AF-666C-49D0-B600-65BE7C3B8BD1}">
      <text>
        <r>
          <rPr>
            <sz val="9"/>
            <color indexed="81"/>
            <rFont val="Tahoma"/>
            <family val="2"/>
          </rPr>
          <t>XV.10 Did the inspector evaluate firm’s complaint procedures?</t>
        </r>
      </text>
    </comment>
    <comment ref="F157" authorId="2" shapeId="0" xr:uid="{66AE14C8-8CEA-449D-810F-CE5A1A1AE297}">
      <text>
        <r>
          <rPr>
            <sz val="9"/>
            <color indexed="81"/>
            <rFont val="Tahoma"/>
            <family val="2"/>
          </rPr>
          <t>XVI.1 Did the inspector evaluate dietary supplement product label, labeling, and online presence?</t>
        </r>
      </text>
    </comment>
    <comment ref="F158" authorId="2" shapeId="0" xr:uid="{C681E6E2-3269-4524-895A-14CA27DAEC4F}">
      <text>
        <r>
          <rPr>
            <sz val="9"/>
            <color indexed="81"/>
            <rFont val="Tahoma"/>
            <family val="2"/>
          </rPr>
          <t>XVI.2 Did the inspector evaluate the firm's written procedures for quality control operations and ensure they are being followed properly?</t>
        </r>
      </text>
    </comment>
    <comment ref="F159" authorId="2" shapeId="0" xr:uid="{0C002385-685D-43D6-A33C-B8DBD36A68FA}">
      <text>
        <r>
          <rPr>
            <sz val="9"/>
            <color indexed="81"/>
            <rFont val="Tahoma"/>
            <family val="2"/>
          </rPr>
          <t>XVI.3 Did the inspector assess firm’s quality control personnel operations to determine whether they conduct a material review and make a disposition decision?</t>
        </r>
      </text>
    </comment>
    <comment ref="F160" authorId="2" shapeId="0" xr:uid="{AC7C38D8-9E29-4E89-9F0D-753CE07D9A66}">
      <text>
        <r>
          <rPr>
            <sz val="9"/>
            <color indexed="81"/>
            <rFont val="Tahoma"/>
            <family val="2"/>
          </rPr>
          <t>XVI.4 Did the inspector review firm's manufacturing, sanitation, and calibration written procedures?</t>
        </r>
      </text>
    </comment>
    <comment ref="F161" authorId="2" shapeId="0" xr:uid="{8884ACC8-B7BC-40BA-B50C-FA271E0C46C2}">
      <text>
        <r>
          <rPr>
            <sz val="9"/>
            <color indexed="81"/>
            <rFont val="Tahoma"/>
            <family val="2"/>
          </rPr>
          <t>XVI.5 Did the inspector review firm's master manufacturing record(s)?</t>
        </r>
      </text>
    </comment>
    <comment ref="F162" authorId="2" shapeId="0" xr:uid="{FF068A84-1616-4196-A723-3E6B6E1DC547}">
      <text>
        <r>
          <rPr>
            <sz val="9"/>
            <color indexed="81"/>
            <rFont val="Tahoma"/>
            <family val="2"/>
          </rPr>
          <t>XVI.6 Did the inspector review firm's completed batch production record(s)?</t>
        </r>
      </text>
    </comment>
    <comment ref="F163" authorId="2" shapeId="0" xr:uid="{51164641-6666-43DB-BA67-7E190FE76DB8}">
      <text>
        <r>
          <rPr>
            <sz val="9"/>
            <color indexed="81"/>
            <rFont val="Tahoma"/>
            <family val="2"/>
          </rPr>
          <t>XVI.7 Did the inspector review specifications for dietary ingredients, components, and finished products?</t>
        </r>
      </text>
    </comment>
    <comment ref="F164" authorId="2" shapeId="0" xr:uid="{4B0A8005-3790-4F3C-9E7E-921E348CC5AC}">
      <text>
        <r>
          <rPr>
            <sz val="9"/>
            <color indexed="81"/>
            <rFont val="Tahoma"/>
            <family val="2"/>
          </rPr>
          <t xml:space="preserve">XVI.8 Did the inspector review the firm's component and finished product testing records? </t>
        </r>
      </text>
    </comment>
    <comment ref="F165" authorId="2" shapeId="0" xr:uid="{14F34478-7BD9-482E-8CE2-5BE351BF0300}">
      <text>
        <r>
          <rPr>
            <sz val="9"/>
            <color indexed="81"/>
            <rFont val="Tahoma"/>
            <family val="2"/>
          </rPr>
          <t xml:space="preserve">XVI.9 Did the inspector review the firm's quarantine operations (raw materials and finished product)? </t>
        </r>
      </text>
    </comment>
    <comment ref="F166" authorId="2" shapeId="0" xr:uid="{8656DB04-A02E-4DAE-B25F-4118E0CC093F}">
      <text>
        <r>
          <rPr>
            <sz val="9"/>
            <color indexed="81"/>
            <rFont val="Tahoma"/>
            <family val="2"/>
          </rPr>
          <t>XVI.10 Did the inspector assess firm's written procedures for packaging and labeling?</t>
        </r>
      </text>
    </comment>
    <comment ref="F167" authorId="2" shapeId="0" xr:uid="{DA359DEB-EAB7-4374-B9E6-195560E9EDF3}">
      <text>
        <r>
          <rPr>
            <sz val="9"/>
            <color indexed="81"/>
            <rFont val="Tahoma"/>
            <family val="2"/>
          </rPr>
          <t>XVI.11 Did the inspector assess firm's in-house laboratory operations and written procedures for methodologies related to testing and examination, if applicable?</t>
        </r>
      </text>
    </comment>
    <comment ref="F168" authorId="2" shapeId="0" xr:uid="{5BF23CCD-1499-4791-AAA6-6EF700D5641A}">
      <text>
        <r>
          <rPr>
            <sz val="9"/>
            <color indexed="81"/>
            <rFont val="Tahoma"/>
            <family val="2"/>
          </rPr>
          <t>XVI.12 Did the inspector evaluate firm’s complaint procedures?</t>
        </r>
      </text>
    </comment>
    <comment ref="F169" authorId="0" shapeId="0" xr:uid="{0055BBE9-DCA7-4151-A40F-87EAB2696121}">
      <text>
        <r>
          <rPr>
            <sz val="9"/>
            <color indexed="81"/>
            <rFont val="Tahoma"/>
            <family val="2"/>
          </rPr>
          <t>I.1 Did the inspector initiate the inspection appropriately?</t>
        </r>
      </text>
    </comment>
    <comment ref="F170" authorId="0" shapeId="0" xr:uid="{1B0BD34A-014A-4AFA-A41C-6EB93379F700}">
      <text>
        <r>
          <rPr>
            <sz val="9"/>
            <color indexed="81"/>
            <rFont val="Tahoma"/>
            <family val="2"/>
          </rPr>
          <t>I.2 Did the inspector determine the scope of the inspection and obtain necessary information to conduct the inspection?</t>
        </r>
      </text>
    </comment>
    <comment ref="F171" authorId="0" shapeId="0" xr:uid="{3D0F7E4C-9B3E-4F65-A410-E4474558259D}">
      <text>
        <r>
          <rPr>
            <sz val="9"/>
            <color indexed="81"/>
            <rFont val="Tahoma"/>
            <family val="2"/>
          </rPr>
          <t>I.3 Did the inspector review and follow-up on FDA/State reported consumer complaint(s) and product recalls (if applicable)?</t>
        </r>
      </text>
    </comment>
    <comment ref="F172" authorId="0" shapeId="0" xr:uid="{5C434A92-4034-4825-93CB-020E8FFC7CF2}">
      <text>
        <r>
          <rPr>
            <sz val="9"/>
            <color indexed="81"/>
            <rFont val="Tahoma"/>
            <family val="2"/>
          </rPr>
          <t>I.4 Did the inspector verify correction of observations identified during the previous FDA and/or state inspection (if applicable)?</t>
        </r>
      </text>
    </comment>
    <comment ref="F173" authorId="0" shapeId="0" xr:uid="{BCD2AD55-09F9-4359-9ED2-6F41B7900355}">
      <text>
        <r>
          <rPr>
            <sz val="9"/>
            <color indexed="81"/>
            <rFont val="Tahoma"/>
            <family val="2"/>
          </rPr>
          <t>I.5 Did the inspector discuss observations with the firm during the inspection?</t>
        </r>
      </text>
    </comment>
    <comment ref="F174" authorId="0" shapeId="0" xr:uid="{170A0861-5887-437E-B3DF-34788CAA9092}">
      <text>
        <r>
          <rPr>
            <sz val="9"/>
            <color indexed="81"/>
            <rFont val="Tahoma"/>
            <family val="2"/>
          </rPr>
          <t>I.6 Did the inspector conduct the inspection in a professional manner?</t>
        </r>
      </text>
    </comment>
    <comment ref="F175" authorId="1" shapeId="0" xr:uid="{898B6422-8E6C-4D8D-8AD5-AC3BAE8D4967}">
      <text>
        <r>
          <rPr>
            <sz val="9"/>
            <color indexed="81"/>
            <rFont val="Tahoma"/>
            <family val="2"/>
          </rPr>
          <t>DID THE INSPECTOR USE THE I.7 Did the inspector assess whether employees are qualified to perform their assigned duties?</t>
        </r>
      </text>
    </comment>
    <comment ref="F176" authorId="1" shapeId="0" xr:uid="{D6147B13-1969-49E0-B379-E1188505659B}">
      <text>
        <r>
          <rPr>
            <sz val="9"/>
            <color indexed="81"/>
            <rFont val="Tahoma"/>
            <family val="2"/>
          </rPr>
          <t xml:space="preserve">I.8 Did the inspector demonstrate the ability to identify significant hazards specific to the products or processes?
</t>
        </r>
      </text>
    </comment>
    <comment ref="F177" authorId="0" shapeId="0" xr:uid="{07CC03D9-9473-4E19-AB71-A1B0142B1C3A}">
      <text>
        <r>
          <rPr>
            <sz val="9"/>
            <color indexed="81"/>
            <rFont val="Tahoma"/>
            <family val="2"/>
          </rPr>
          <t>I.9 Did the inspector review and assess product labeling?</t>
        </r>
      </text>
    </comment>
    <comment ref="F178" authorId="0" shapeId="0" xr:uid="{696C5BAF-9239-4C94-8083-DA323F4DB107}">
      <text>
        <r>
          <rPr>
            <sz val="9"/>
            <color indexed="81"/>
            <rFont val="Tahoma"/>
            <family val="2"/>
          </rPr>
          <t>II.1 Did the inspector assess employee practices and evaluate whether they contribute to allergen cross-contact and/or to the contamination of food and food-contact surfaces?</t>
        </r>
      </text>
    </comment>
    <comment ref="F179" authorId="0" shapeId="0" xr:uid="{CACAC5E1-B2BD-468F-B23E-FE92E37AD322}">
      <text>
        <r>
          <rPr>
            <sz val="9"/>
            <color indexed="81"/>
            <rFont val="Tahoma"/>
            <family val="2"/>
          </rPr>
          <t xml:space="preserve">II.2 Did the inspector assess the plants and grounds around the firm to ensure that they do not constitute a source of contamination or harborage? </t>
        </r>
      </text>
    </comment>
    <comment ref="F180" authorId="0" shapeId="0" xr:uid="{B73B2247-3628-44A9-9BC8-D9D8309154C8}">
      <text>
        <r>
          <rPr>
            <sz val="9"/>
            <color indexed="81"/>
            <rFont val="Tahoma"/>
            <family val="2"/>
          </rPr>
          <t>II.3 Did the inspector assess the general maintenance of the firm?</t>
        </r>
      </text>
    </comment>
    <comment ref="F181" authorId="1" shapeId="0" xr:uid="{D8CE3DE9-E4CD-417F-9936-D4B9C8AE908D}">
      <text>
        <r>
          <rPr>
            <sz val="9"/>
            <color indexed="81"/>
            <rFont val="Tahoma"/>
            <family val="2"/>
          </rPr>
          <t>II.4 Did the inspector assess the firm's sanitary operations?</t>
        </r>
      </text>
    </comment>
    <comment ref="F182" authorId="1" shapeId="0" xr:uid="{0CA08680-F9D2-4FE4-B0AA-19DC666C590F}">
      <text>
        <r>
          <rPr>
            <sz val="9"/>
            <color indexed="81"/>
            <rFont val="Tahoma"/>
            <family val="2"/>
          </rPr>
          <t>II.5 Did the inspector assess the firm to ensure it is equipped with adequate sanitary facilities and accommodations?</t>
        </r>
      </text>
    </comment>
    <comment ref="F183" authorId="1" shapeId="0" xr:uid="{DCBD7C29-29A8-4D60-9646-AAA66D4F1CA8}">
      <text>
        <r>
          <rPr>
            <sz val="9"/>
            <color indexed="81"/>
            <rFont val="Tahoma"/>
            <family val="2"/>
          </rPr>
          <t xml:space="preserve">II.6 Did the inspector assess the firm to ensure equipment and utensils are designed to be cleanable and maintained to protect against allergen cross-contact and contamination? 
</t>
        </r>
      </text>
    </comment>
    <comment ref="F184" authorId="1" shapeId="0" xr:uid="{301E5A3D-3D83-476E-A33D-6F7FF0380880}">
      <text>
        <r>
          <rPr>
            <sz val="9"/>
            <color indexed="81"/>
            <rFont val="Tahoma"/>
            <family val="2"/>
          </rPr>
          <t xml:space="preserve">II.7 Did the inspector assess the firm's processes and controls? 
</t>
        </r>
      </text>
    </comment>
    <comment ref="F185" authorId="1" shapeId="0" xr:uid="{562C5E2E-DEDF-4F6F-9F50-E2F3C349B98A}">
      <text>
        <r>
          <rPr>
            <sz val="9"/>
            <color indexed="81"/>
            <rFont val="Tahoma"/>
            <family val="2"/>
          </rPr>
          <t>II.8 Did the inspector evaluate the firm's storage and transportation of food?</t>
        </r>
      </text>
    </comment>
    <comment ref="F186" authorId="1" shapeId="0" xr:uid="{BC55F86D-EEE2-43E9-8D2F-4A00CE450422}">
      <text>
        <r>
          <rPr>
            <sz val="9"/>
            <color indexed="81"/>
            <rFont val="Tahoma"/>
            <family val="2"/>
          </rPr>
          <t>II.9 Did the inspector assess the holding and distribution of human food by-products for use as animal food (if necessary)?</t>
        </r>
      </text>
    </comment>
    <comment ref="F187" authorId="2" shapeId="0" xr:uid="{AF59A9BD-A01A-4CC0-A2BB-EB9A9200AB90}">
      <text>
        <r>
          <rPr>
            <sz val="9"/>
            <color indexed="81"/>
            <rFont val="Tahoma"/>
            <family val="2"/>
          </rPr>
          <t>III.1 Did the inspector assess temperature controls during storage of food that require temperature control for safety*?
*Note: This is only applicable to warehouses that are solely engaged in the storage of unexposed packaged food that requires temperature control for safety.</t>
        </r>
      </text>
    </comment>
    <comment ref="F188" authorId="2" shapeId="0" xr:uid="{C8F97FA3-67AD-43DF-9F7B-D1C77D4B0A1D}">
      <text>
        <r>
          <rPr>
            <sz val="9"/>
            <color indexed="81"/>
            <rFont val="Tahoma"/>
            <family val="2"/>
          </rPr>
          <t>IV.1 Did the inspector verify that the firm attested and under what provision?*
*Note: only applicable if the firm attested.</t>
        </r>
      </text>
    </comment>
    <comment ref="F189" authorId="2" shapeId="0" xr:uid="{B23DB89E-1AC3-423D-974B-F064A4FD9912}">
      <text>
        <r>
          <rPr>
            <sz val="9"/>
            <color indexed="81"/>
            <rFont val="Tahoma"/>
            <family val="2"/>
          </rPr>
          <t>IV.2 Did the inspector encourage the firm to attest, explain the attestation process, and give them the opportunity to attest during the inspection?*
*Note: only applicable to very small business that have not attested</t>
        </r>
      </text>
    </comment>
    <comment ref="F190" authorId="2" shapeId="0" xr:uid="{281E9B87-0A38-4C57-9CCB-F04E8A0BACC1}">
      <text>
        <r>
          <rPr>
            <sz val="9"/>
            <color indexed="81"/>
            <rFont val="Tahoma"/>
            <family val="2"/>
          </rPr>
          <t>V.1 Did the inspector gather information during the initial interview and walk-through to determine if process, sanitation, or allergen controls were necessary for the product/process being covered?</t>
        </r>
      </text>
    </comment>
    <comment ref="F191" authorId="2" shapeId="0" xr:uid="{1B9B6D2E-FF15-4C9C-BB99-EE5D7BB3A2A2}">
      <text>
        <r>
          <rPr>
            <sz val="9"/>
            <color indexed="81"/>
            <rFont val="Tahoma"/>
            <family val="2"/>
          </rPr>
          <t xml:space="preserve">V.2 Did the inspector assess the firm's sanitation, allergen, and process programs, practices, and controls (as applicable)? </t>
        </r>
      </text>
    </comment>
    <comment ref="F192" authorId="2" shapeId="0" xr:uid="{2C99281E-8832-4215-A3C5-E7470B11D94B}">
      <text>
        <r>
          <rPr>
            <sz val="9"/>
            <color indexed="81"/>
            <rFont val="Tahoma"/>
            <family val="2"/>
          </rPr>
          <t>V.3 Did the inspector demonstrate the ability to recognize a significant observation related to preventive controls to determine the need for a change in the scope of the inspection, as applicable (i.e. Limited Scope to Full-Scope or Focused PCHF)?</t>
        </r>
      </text>
    </comment>
    <comment ref="F193" authorId="2" shapeId="0" xr:uid="{8D82E2A8-8E00-4B60-8D78-18A3A376D483}">
      <text>
        <r>
          <rPr>
            <sz val="9"/>
            <color indexed="81"/>
            <rFont val="Tahoma"/>
            <family val="2"/>
          </rPr>
          <t>VI.1 Did the inspector gather information on products and processes during the initial interview and walk-through to conduct their Hazard Analysis?</t>
        </r>
      </text>
    </comment>
    <comment ref="F194" authorId="2" shapeId="0" xr:uid="{DCB0372A-5737-4BF6-AA79-983A1F9B201B}">
      <text>
        <r>
          <rPr>
            <sz val="9"/>
            <color indexed="81"/>
            <rFont val="Tahoma"/>
            <family val="2"/>
          </rPr>
          <t>VI.2 Did the inspector conduct their own Hazard Analysis to determine what hazards require a preventive control?</t>
        </r>
      </text>
    </comment>
    <comment ref="F195" authorId="2" shapeId="0" xr:uid="{18A26554-E68F-46B0-89A0-2B86FF4A8E62}">
      <text>
        <r>
          <rPr>
            <sz val="9"/>
            <color indexed="81"/>
            <rFont val="Tahoma"/>
            <family val="2"/>
          </rPr>
          <t>VI.3 Did the inspector compare their Hazard Analsyis to the firms and resolve differences (if necessary)?</t>
        </r>
      </text>
    </comment>
    <comment ref="F196" authorId="2" shapeId="0" xr:uid="{332A623E-C5BF-4648-95ED-D91A29AB4010}">
      <text>
        <r>
          <rPr>
            <sz val="9"/>
            <color indexed="81"/>
            <rFont val="Tahoma"/>
            <family val="2"/>
          </rPr>
          <t>VI.4 Did the inspector determine if the firm has written procedures and assess for adequacy (as necessary)?</t>
        </r>
      </text>
    </comment>
    <comment ref="F197" authorId="2" shapeId="0" xr:uid="{1BA3BC5D-EA36-4943-B54E-404E76E94CFD}">
      <text>
        <r>
          <rPr>
            <sz val="9"/>
            <color indexed="81"/>
            <rFont val="Tahoma"/>
            <family val="2"/>
          </rPr>
          <t>VI.5 Did the inspector determine if the written procedures were being implemented?</t>
        </r>
      </text>
    </comment>
    <comment ref="F198" authorId="2" shapeId="0" xr:uid="{28925A3F-93E3-46C8-93AD-1C81171B4821}">
      <text>
        <r>
          <rPr>
            <sz val="9"/>
            <color indexed="81"/>
            <rFont val="Tahoma"/>
            <family val="2"/>
          </rPr>
          <t>VII.1 Did the inspector assess process establishment to ensure scheduled process is filed appropriately?</t>
        </r>
      </text>
    </comment>
    <comment ref="F199" authorId="2" shapeId="0" xr:uid="{FEFE8BF0-5E32-4ABF-BEBE-D4E02101D605}">
      <text>
        <r>
          <rPr>
            <sz val="9"/>
            <color indexed="81"/>
            <rFont val="Tahoma"/>
            <family val="2"/>
          </rPr>
          <t>VII.2 Did the inspector verify better process control training has been completed?</t>
        </r>
      </text>
    </comment>
    <comment ref="F200" authorId="2" shapeId="0" xr:uid="{0E329E0F-51CB-425A-8A2E-F93BA6A866F4}">
      <text>
        <r>
          <rPr>
            <sz val="9"/>
            <color indexed="81"/>
            <rFont val="Tahoma"/>
            <family val="2"/>
          </rPr>
          <t>VII.3 Did the inspector assess process delivery?</t>
        </r>
      </text>
    </comment>
    <comment ref="F201" authorId="2" shapeId="0" xr:uid="{DA41D80A-CC97-4F82-B9BC-7D32D7A8C399}">
      <text>
        <r>
          <rPr>
            <sz val="9"/>
            <color indexed="81"/>
            <rFont val="Tahoma"/>
            <family val="2"/>
          </rPr>
          <t>VII.4 Did the inspector assess process documentation to ensure scheduled process and control of critical factors are documented?</t>
        </r>
      </text>
    </comment>
    <comment ref="F202" authorId="2" shapeId="0" xr:uid="{044327E4-C06D-4AA5-9BBF-D8824DB8033D}">
      <text>
        <r>
          <rPr>
            <sz val="9"/>
            <color indexed="81"/>
            <rFont val="Tahoma"/>
            <family val="2"/>
          </rPr>
          <t>VII.5 Did the inspector assess containers and closures integrity?</t>
        </r>
      </text>
    </comment>
    <comment ref="F203" authorId="2" shapeId="0" xr:uid="{7C620035-DB20-46A2-A382-F44DE9658C87}">
      <text>
        <r>
          <rPr>
            <sz val="9"/>
            <color indexed="81"/>
            <rFont val="Tahoma"/>
            <family val="2"/>
          </rPr>
          <t xml:space="preserve">VII.6 Did the inspector conduct a walk-through of the warehouse to identify swollen and/or leaking containers? If issues were found, did the inspector ask for records to identify the cause and whether a trend can be established? </t>
        </r>
      </text>
    </comment>
    <comment ref="F204" authorId="2" shapeId="0" xr:uid="{55B30F85-8D43-4A84-9107-2570B5ED53BD}">
      <text>
        <r>
          <rPr>
            <sz val="9"/>
            <color indexed="81"/>
            <rFont val="Tahoma"/>
            <family val="2"/>
          </rPr>
          <t>VII.7 Did the inspector assess container coding requirements?</t>
        </r>
      </text>
    </comment>
    <comment ref="F205" authorId="2" shapeId="0" xr:uid="{166FA8E0-9394-494D-962E-A8BD1951D12D}">
      <text>
        <r>
          <rPr>
            <sz val="9"/>
            <color indexed="81"/>
            <rFont val="Tahoma"/>
            <family val="2"/>
          </rPr>
          <t>VII.8 Did the inspector review additional records required under 21 CFR 113/114?</t>
        </r>
      </text>
    </comment>
    <comment ref="F206" authorId="2" shapeId="0" xr:uid="{51C9BD49-8E8B-4FEE-B13D-EB3D4CAFD214}">
      <text>
        <r>
          <rPr>
            <sz val="9"/>
            <color indexed="81"/>
            <rFont val="Tahoma"/>
            <family val="2"/>
          </rPr>
          <t>VIII.1 Did the inspector gather information on products and processes during the initial interview and walk-through to conduct their Hazard Analysis?</t>
        </r>
      </text>
    </comment>
    <comment ref="F207" authorId="2" shapeId="0" xr:uid="{6E30B39A-6D74-48C2-A4E2-5142C8E8DAFC}">
      <text>
        <r>
          <rPr>
            <sz val="9"/>
            <color indexed="81"/>
            <rFont val="Tahoma"/>
            <family val="2"/>
          </rPr>
          <t>VIII.2 Did the inspector conduct their own Hazard Analysis to determine what hazards are reasonably likely to occur (significant)?</t>
        </r>
      </text>
    </comment>
    <comment ref="F208" authorId="2" shapeId="0" xr:uid="{E75EF567-0366-4A82-BB82-9231F6B39D2D}">
      <text>
        <r>
          <rPr>
            <sz val="9"/>
            <color indexed="81"/>
            <rFont val="Tahoma"/>
            <family val="2"/>
          </rPr>
          <t>VIII.3 Did the inspector compare their Hazard Analysis to the firm's HACCP Plan (Seafood) or Hazard Analysis (Juice) and resolve differences if necessary?</t>
        </r>
      </text>
    </comment>
    <comment ref="F209" authorId="2" shapeId="0" xr:uid="{8C77BA8A-2C10-4B25-B273-FCFA8E28930B}">
      <text>
        <r>
          <rPr>
            <sz val="9"/>
            <color indexed="81"/>
            <rFont val="Tahoma"/>
            <family val="2"/>
          </rPr>
          <t>VIII.4 Did the inspector determine if the firm has a written HACCP Plan and assess for adequacy (as necessary)?</t>
        </r>
      </text>
    </comment>
    <comment ref="F210" authorId="2" shapeId="0" xr:uid="{148717E1-3FD2-466D-B813-3D343D4F86EA}">
      <text>
        <r>
          <rPr>
            <sz val="9"/>
            <color indexed="81"/>
            <rFont val="Tahoma"/>
            <family val="2"/>
          </rPr>
          <t>VIII.5 Did the inspector determine if the HACCP Plan was being implemented?</t>
        </r>
      </text>
    </comment>
    <comment ref="F211" authorId="2" shapeId="0" xr:uid="{64B34A0E-28C4-49D3-8EFB-D34A303FDE8A}">
      <text>
        <r>
          <rPr>
            <sz val="9"/>
            <color indexed="81"/>
            <rFont val="Tahoma"/>
            <family val="2"/>
          </rPr>
          <t>VIII.6 Did the inspector determine if the firm was monitoring applicable key areas of sanitation?</t>
        </r>
      </text>
    </comment>
    <comment ref="F212" authorId="2" shapeId="0" xr:uid="{CC14A247-7377-42C3-AA6E-EFCCEDDD62F0}">
      <text>
        <r>
          <rPr>
            <sz val="9"/>
            <color indexed="81"/>
            <rFont val="Tahoma"/>
            <family val="2"/>
          </rPr>
          <t>VIII.7 Did the inspector determine if sanitation monitoring was implemented?</t>
        </r>
      </text>
    </comment>
    <comment ref="F213" authorId="2" shapeId="0" xr:uid="{93F50E8F-8081-47BF-A620-0EE94D318107}">
      <text>
        <r>
          <rPr>
            <sz val="9"/>
            <color indexed="81"/>
            <rFont val="Tahoma"/>
            <family val="2"/>
          </rPr>
          <t xml:space="preserve">XI.1 Did the inspector determine the significance of the observation (written or discussed) and document them appropriately? </t>
        </r>
      </text>
    </comment>
    <comment ref="F215" authorId="0" shapeId="0" xr:uid="{91A46F82-C065-428F-9C33-78F0B9DC50B2}">
      <text>
        <r>
          <rPr>
            <sz val="9"/>
            <color indexed="81"/>
            <rFont val="Tahoma"/>
            <family val="2"/>
          </rPr>
          <t>XIII.1 Did the inspector assess the plants and grounds around the firm to ensure that they do not constitute a source of contamination or harborage?</t>
        </r>
      </text>
    </comment>
    <comment ref="F216" authorId="0" shapeId="0" xr:uid="{9D448F99-E703-4DCD-9C1C-588D9D3C4519}">
      <text>
        <r>
          <rPr>
            <sz val="9"/>
            <color indexed="81"/>
            <rFont val="Tahoma"/>
            <family val="2"/>
          </rPr>
          <t>XIII.2 Did the inspector conduct a walkthrough of areas where finished dietary supplements are held and evaluate the sanitation, maintenance, and pest control of the facility?</t>
        </r>
      </text>
    </comment>
    <comment ref="F217" authorId="0" shapeId="0" xr:uid="{3C981AC4-5CEC-4862-9752-595FE2692216}">
      <text>
        <r>
          <rPr>
            <sz val="9"/>
            <color indexed="81"/>
            <rFont val="Tahoma"/>
            <family val="2"/>
          </rPr>
          <t>XIII.3 Did the inspector assess the conditions of dietary supplement products to ensure protection against contamination and deterioration during shipping/receiving?</t>
        </r>
      </text>
    </comment>
    <comment ref="F218" authorId="1" shapeId="0" xr:uid="{60F8F723-1B39-4AF9-B6C6-0F30E641DCA8}">
      <text>
        <r>
          <rPr>
            <sz val="9"/>
            <color indexed="81"/>
            <rFont val="Tahoma"/>
            <family val="2"/>
          </rPr>
          <t>XIII.4 Did the inspector verify written procedures are established and followed for holding and distribution operations?</t>
        </r>
      </text>
    </comment>
    <comment ref="F219" authorId="1" shapeId="0" xr:uid="{6016615D-514B-4086-933E-03695A97E220}">
      <text>
        <r>
          <rPr>
            <sz val="9"/>
            <color indexed="81"/>
            <rFont val="Tahoma"/>
            <family val="2"/>
          </rPr>
          <t>XIII.5 Did the inspector assess whether the firm maintained complete distribution records that ensure full traceability of dietary supplement products?</t>
        </r>
      </text>
    </comment>
    <comment ref="F220" authorId="1" shapeId="0" xr:uid="{3ECABF22-33A6-43A5-B604-08ED03AAED29}">
      <text>
        <r>
          <rPr>
            <sz val="9"/>
            <color indexed="81"/>
            <rFont val="Tahoma"/>
            <family val="2"/>
          </rPr>
          <t xml:space="preserve">XIII.6 Did the inspector assess firm's written procedures for returned products, if applicable?
</t>
        </r>
      </text>
    </comment>
    <comment ref="F221" authorId="2" shapeId="0" xr:uid="{202F9576-98CA-4DFD-91A5-A0A13DED63B6}">
      <text>
        <r>
          <rPr>
            <sz val="9"/>
            <color indexed="81"/>
            <rFont val="Tahoma"/>
            <family val="2"/>
          </rPr>
          <t>XIV.1 Did the inspector identify the contract manufacturer(s) used by the distributor to manufacture their products?</t>
        </r>
      </text>
    </comment>
    <comment ref="F222" authorId="2" shapeId="0" xr:uid="{338126FC-CF30-4868-803D-5798006A5C37}">
      <text>
        <r>
          <rPr>
            <sz val="9"/>
            <color indexed="81"/>
            <rFont val="Tahoma"/>
            <family val="2"/>
          </rPr>
          <t>XIV.2 Did the inspector document the responsibilities between the distributor and contract manufacturer(s) for applicable cGMPS?</t>
        </r>
      </text>
    </comment>
    <comment ref="F223" authorId="2" shapeId="0" xr:uid="{0CA3EE6B-181D-4E06-A21A-B6A1BEDFA6B7}">
      <text>
        <r>
          <rPr>
            <sz val="9"/>
            <color indexed="81"/>
            <rFont val="Tahoma"/>
            <family val="2"/>
          </rPr>
          <t>XIV.3 If the distributor is holding the reserve samples, did the inspector assess how the firm handles reserve samples?</t>
        </r>
      </text>
    </comment>
    <comment ref="F224" authorId="2" shapeId="0" xr:uid="{3D0A6572-8709-44F4-998E-51FD7E41E0BB}">
      <text>
        <r>
          <rPr>
            <sz val="9"/>
            <color indexed="81"/>
            <rFont val="Tahoma"/>
            <family val="2"/>
          </rPr>
          <t>XIV.4 Did the inspector evaluate dietary supplement product label, labeling, and online presence?</t>
        </r>
      </text>
    </comment>
    <comment ref="F225" authorId="2" shapeId="0" xr:uid="{FE4D02F5-71B0-445E-B13D-8ACDCC830918}">
      <text>
        <r>
          <rPr>
            <sz val="9"/>
            <color indexed="81"/>
            <rFont val="Tahoma"/>
            <family val="2"/>
          </rPr>
          <t xml:space="preserve">XIV.5 Did the inspector evaluate firm’s complaint procedures?
</t>
        </r>
      </text>
    </comment>
    <comment ref="F226" authorId="2" shapeId="0" xr:uid="{2ADFDB81-6F4C-4487-9FE8-159B71C9A2D7}">
      <text>
        <r>
          <rPr>
            <sz val="9"/>
            <color indexed="81"/>
            <rFont val="Tahoma"/>
            <family val="2"/>
          </rPr>
          <t>XV.1 Did the inspector evaluate the firm's written procedures for quality control operations and ensure they are being followed properly?</t>
        </r>
      </text>
    </comment>
    <comment ref="F227" authorId="2" shapeId="0" xr:uid="{803FA804-9EE8-427A-A3E9-01EE58D757CF}">
      <text>
        <r>
          <rPr>
            <sz val="9"/>
            <color indexed="81"/>
            <rFont val="Tahoma"/>
            <family val="2"/>
          </rPr>
          <t>XV.2 Did the inspector assess firm’s quality control personnel operations to determine whether they conduct a material review and make a disposition decision?</t>
        </r>
      </text>
    </comment>
    <comment ref="F228" authorId="2" shapeId="0" xr:uid="{8ECD4EFE-75AB-43DF-BED9-603B67827EB6}">
      <text>
        <r>
          <rPr>
            <sz val="9"/>
            <color indexed="81"/>
            <rFont val="Tahoma"/>
            <family val="2"/>
          </rPr>
          <t xml:space="preserve">XV.3 Did the inspector review firm's packaging, labeling, sanitation, and calibration written procedures?
</t>
        </r>
      </text>
    </comment>
    <comment ref="F229" authorId="2" shapeId="0" xr:uid="{C9390B8D-092F-453C-AD8E-A1EAB5D90971}">
      <text>
        <r>
          <rPr>
            <sz val="9"/>
            <color indexed="81"/>
            <rFont val="Tahoma"/>
            <family val="2"/>
          </rPr>
          <t>XV.4 Did the inspector review firm's master manufacturing record(s)?</t>
        </r>
      </text>
    </comment>
    <comment ref="F230" authorId="2" shapeId="0" xr:uid="{A5B0CB5C-B22A-42D0-80FF-8DCB823160A4}">
      <text>
        <r>
          <rPr>
            <sz val="9"/>
            <color indexed="81"/>
            <rFont val="Tahoma"/>
            <family val="2"/>
          </rPr>
          <t>XV.5 Did the inspector review firm's completed batch production record(s)?</t>
        </r>
      </text>
    </comment>
    <comment ref="F231" authorId="2" shapeId="0" xr:uid="{B4601FB5-CBD4-4B6D-AC6F-69576A391ABF}">
      <text>
        <r>
          <rPr>
            <sz val="9"/>
            <color indexed="81"/>
            <rFont val="Tahoma"/>
            <family val="2"/>
          </rPr>
          <t>XV.6 Did the inspector review specifications for bulk dietary supplement, packaging, and labeling components?</t>
        </r>
      </text>
    </comment>
    <comment ref="F232" authorId="2" shapeId="0" xr:uid="{F31DBC48-FCE8-4127-9ED9-FCFCF253F922}">
      <text>
        <r>
          <rPr>
            <sz val="9"/>
            <color indexed="81"/>
            <rFont val="Tahoma"/>
            <family val="2"/>
          </rPr>
          <t>XV.7 Did the inspector review the testing and examination records for bulk dietary supplements and packaging and labeling components?</t>
        </r>
      </text>
    </comment>
    <comment ref="F233" authorId="2" shapeId="0" xr:uid="{5B913A25-EDC8-4FFE-AE24-76CA196023F6}">
      <text>
        <r>
          <rPr>
            <sz val="9"/>
            <color indexed="81"/>
            <rFont val="Tahoma"/>
            <family val="2"/>
          </rPr>
          <t>XV.8 Did the inspector review the firm's quarantine operations (bulk dietary supplements and packaging and labeling components)?</t>
        </r>
      </text>
    </comment>
    <comment ref="F234" authorId="2" shapeId="0" xr:uid="{7F772879-5F5F-4F93-BE33-7A19D9C0DD75}">
      <text>
        <r>
          <rPr>
            <sz val="9"/>
            <color indexed="81"/>
            <rFont val="Tahoma"/>
            <family val="2"/>
          </rPr>
          <t>XV.9 Did the inspector assess firm's written procedures for packaging and labeling?</t>
        </r>
      </text>
    </comment>
    <comment ref="F235" authorId="2" shapeId="0" xr:uid="{A1383167-7AD1-4B5A-BDF4-5511BE3C72F0}">
      <text>
        <r>
          <rPr>
            <sz val="9"/>
            <color indexed="81"/>
            <rFont val="Tahoma"/>
            <family val="2"/>
          </rPr>
          <t>XV.10 Did the inspector evaluate firm’s complaint procedures?</t>
        </r>
      </text>
    </comment>
    <comment ref="F236" authorId="2" shapeId="0" xr:uid="{31B2DD3A-A6DC-4F51-8CAC-830EA9B3067C}">
      <text>
        <r>
          <rPr>
            <sz val="9"/>
            <color indexed="81"/>
            <rFont val="Tahoma"/>
            <family val="2"/>
          </rPr>
          <t>XVI.1 Did the inspector evaluate dietary supplement product label, labeling, and online presence?</t>
        </r>
      </text>
    </comment>
    <comment ref="F237" authorId="2" shapeId="0" xr:uid="{9F92AE5F-E677-4B4F-ACAE-140D4A7C3113}">
      <text>
        <r>
          <rPr>
            <sz val="9"/>
            <color indexed="81"/>
            <rFont val="Tahoma"/>
            <family val="2"/>
          </rPr>
          <t>XVI.2 Did the inspector evaluate the firm's written procedures for quality control operations and ensure they are being followed properly?</t>
        </r>
      </text>
    </comment>
    <comment ref="F238" authorId="2" shapeId="0" xr:uid="{2557EFD2-B8AB-4C59-BA30-15CF26D0104B}">
      <text>
        <r>
          <rPr>
            <sz val="9"/>
            <color indexed="81"/>
            <rFont val="Tahoma"/>
            <family val="2"/>
          </rPr>
          <t>XVI.3 Did the inspector assess firm’s quality control personnel operations to determine whether they conduct a material review and make a disposition decision?</t>
        </r>
      </text>
    </comment>
    <comment ref="F239" authorId="2" shapeId="0" xr:uid="{0D8B3916-E60C-4F41-A0B1-2C43B807D509}">
      <text>
        <r>
          <rPr>
            <sz val="9"/>
            <color indexed="81"/>
            <rFont val="Tahoma"/>
            <family val="2"/>
          </rPr>
          <t>XVI.4 Did the inspector review firm's manufacturing, sanitation, and calibration written procedures?</t>
        </r>
      </text>
    </comment>
    <comment ref="F240" authorId="2" shapeId="0" xr:uid="{38CCA73F-31A3-4057-A88A-69C5EB002325}">
      <text>
        <r>
          <rPr>
            <sz val="9"/>
            <color indexed="81"/>
            <rFont val="Tahoma"/>
            <family val="2"/>
          </rPr>
          <t>XVI.5 Did the inspector review firm's master manufacturing record(s)?</t>
        </r>
      </text>
    </comment>
    <comment ref="F241" authorId="2" shapeId="0" xr:uid="{5CA0E49C-1E27-48AB-9424-AD9A34570C88}">
      <text>
        <r>
          <rPr>
            <sz val="9"/>
            <color indexed="81"/>
            <rFont val="Tahoma"/>
            <family val="2"/>
          </rPr>
          <t>XVI.6 Did the inspector review firm's completed batch production record(s)?</t>
        </r>
      </text>
    </comment>
    <comment ref="F242" authorId="2" shapeId="0" xr:uid="{E18155C1-90EE-4FA5-9ECA-9B03E34D9D10}">
      <text>
        <r>
          <rPr>
            <sz val="9"/>
            <color indexed="81"/>
            <rFont val="Tahoma"/>
            <family val="2"/>
          </rPr>
          <t>XVI.7 Did the inspector review specifications for dietary ingredients, components, and finished products?</t>
        </r>
      </text>
    </comment>
    <comment ref="F243" authorId="2" shapeId="0" xr:uid="{879594EF-7B7A-4B7A-9830-CE772A57505E}">
      <text>
        <r>
          <rPr>
            <sz val="9"/>
            <color indexed="81"/>
            <rFont val="Tahoma"/>
            <family val="2"/>
          </rPr>
          <t xml:space="preserve">XVI.8 Did the inspector review the firm's component and finished product testing records? </t>
        </r>
      </text>
    </comment>
    <comment ref="F244" authorId="2" shapeId="0" xr:uid="{FD06ACD8-C14B-4EB8-8314-894AF4594A93}">
      <text>
        <r>
          <rPr>
            <sz val="9"/>
            <color indexed="81"/>
            <rFont val="Tahoma"/>
            <family val="2"/>
          </rPr>
          <t xml:space="preserve">XVI.9 Did the inspector review the firm's quarantine operations (raw materials and finished product)? </t>
        </r>
      </text>
    </comment>
    <comment ref="F245" authorId="2" shapeId="0" xr:uid="{E9364649-77E1-48D2-8F40-4D6DFF08A8C7}">
      <text>
        <r>
          <rPr>
            <sz val="9"/>
            <color indexed="81"/>
            <rFont val="Tahoma"/>
            <family val="2"/>
          </rPr>
          <t>XVI.10 Did the inspector assess firm's written procedures for packaging and labeling?</t>
        </r>
      </text>
    </comment>
    <comment ref="F246" authorId="2" shapeId="0" xr:uid="{52799684-9D50-4A0F-91B7-2DF64BDA6F99}">
      <text>
        <r>
          <rPr>
            <sz val="9"/>
            <color indexed="81"/>
            <rFont val="Tahoma"/>
            <family val="2"/>
          </rPr>
          <t>XVI.11 Did the inspector assess firm's in-house laboratory operations and written procedures for methodologies related to testing and examination, if applicable?</t>
        </r>
      </text>
    </comment>
    <comment ref="F247" authorId="2" shapeId="0" xr:uid="{39949623-3E97-4580-BA41-4D830C04B668}">
      <text>
        <r>
          <rPr>
            <sz val="9"/>
            <color indexed="81"/>
            <rFont val="Tahoma"/>
            <family val="2"/>
          </rPr>
          <t>XVI.12 Did the inspector evaluate firm’s complaint procedures?</t>
        </r>
      </text>
    </comment>
    <comment ref="F248" authorId="0" shapeId="0" xr:uid="{6FC0551D-57F3-495A-85FF-80552E1530C2}">
      <text>
        <r>
          <rPr>
            <sz val="9"/>
            <color indexed="81"/>
            <rFont val="Tahoma"/>
            <family val="2"/>
          </rPr>
          <t>I.1 Did the inspector initiate the inspection appropriately?</t>
        </r>
      </text>
    </comment>
    <comment ref="F249" authorId="0" shapeId="0" xr:uid="{995DB23B-DB3B-4181-AB4F-5D62EFA2B812}">
      <text>
        <r>
          <rPr>
            <sz val="9"/>
            <color indexed="81"/>
            <rFont val="Tahoma"/>
            <family val="2"/>
          </rPr>
          <t>I.2 Did the inspector determine the scope of the inspection and obtain necessary information to conduct the inspection?</t>
        </r>
      </text>
    </comment>
    <comment ref="F250" authorId="0" shapeId="0" xr:uid="{1E312CEC-A997-4F85-805D-D87B44405CCF}">
      <text>
        <r>
          <rPr>
            <sz val="9"/>
            <color indexed="81"/>
            <rFont val="Tahoma"/>
            <family val="2"/>
          </rPr>
          <t>I.3 Did the inspector review and follow-up on FDA/State reported consumer complaint(s) and product recalls (if applicable)?</t>
        </r>
      </text>
    </comment>
    <comment ref="F251" authorId="0" shapeId="0" xr:uid="{FCD91A62-9F1F-433C-B993-550AE2BC593C}">
      <text>
        <r>
          <rPr>
            <sz val="9"/>
            <color indexed="81"/>
            <rFont val="Tahoma"/>
            <family val="2"/>
          </rPr>
          <t>I.4 Did the inspector verify correction of observations identified during the previous FDA and/or state inspection (if applicable)?</t>
        </r>
      </text>
    </comment>
    <comment ref="F252" authorId="0" shapeId="0" xr:uid="{ED931B71-1996-41E1-8B73-D641AA9DD88B}">
      <text>
        <r>
          <rPr>
            <sz val="9"/>
            <color indexed="81"/>
            <rFont val="Tahoma"/>
            <family val="2"/>
          </rPr>
          <t>I.5 Did the inspector discuss observations with the firm during the inspection?</t>
        </r>
      </text>
    </comment>
    <comment ref="F253" authorId="0" shapeId="0" xr:uid="{7DD5020E-59E0-4939-BE94-756431AF2009}">
      <text>
        <r>
          <rPr>
            <sz val="9"/>
            <color indexed="81"/>
            <rFont val="Tahoma"/>
            <family val="2"/>
          </rPr>
          <t>I.6 Did the inspector conduct the inspection in a professional manner?</t>
        </r>
      </text>
    </comment>
    <comment ref="F254" authorId="1" shapeId="0" xr:uid="{B6131803-D0EB-4C32-99FD-E5BC8C4096E5}">
      <text>
        <r>
          <rPr>
            <sz val="9"/>
            <color indexed="81"/>
            <rFont val="Tahoma"/>
            <family val="2"/>
          </rPr>
          <t>DID THE INSPECTOR USE THE I.7 Did the inspector assess whether employees are qualified to perform their assigned duties?</t>
        </r>
      </text>
    </comment>
    <comment ref="F255" authorId="1" shapeId="0" xr:uid="{85867359-A71A-4101-B4CF-D984C6A9B32C}">
      <text>
        <r>
          <rPr>
            <sz val="9"/>
            <color indexed="81"/>
            <rFont val="Tahoma"/>
            <family val="2"/>
          </rPr>
          <t xml:space="preserve">I.8 Did the inspector demonstrate the ability to identify significant hazards specific to the products or processes?
</t>
        </r>
      </text>
    </comment>
    <comment ref="F256" authorId="0" shapeId="0" xr:uid="{1F3FD804-3C66-4A65-B696-A69078C913BA}">
      <text>
        <r>
          <rPr>
            <sz val="9"/>
            <color indexed="81"/>
            <rFont val="Tahoma"/>
            <family val="2"/>
          </rPr>
          <t>I.9 Did the inspector review and assess product labeling?</t>
        </r>
      </text>
    </comment>
    <comment ref="F257" authorId="0" shapeId="0" xr:uid="{D07EE9F0-5C7A-4701-B24B-9A98205D77C6}">
      <text>
        <r>
          <rPr>
            <sz val="9"/>
            <color indexed="81"/>
            <rFont val="Tahoma"/>
            <family val="2"/>
          </rPr>
          <t>II.1 Did the inspector assess employee practices and evaluate whether they contribute to allergen cross-contact and/or to the contamination of food and food-contact surfaces?</t>
        </r>
      </text>
    </comment>
    <comment ref="F258" authorId="0" shapeId="0" xr:uid="{CE838B7F-F4B1-41DF-AA4D-69C695889E16}">
      <text>
        <r>
          <rPr>
            <sz val="9"/>
            <color indexed="81"/>
            <rFont val="Tahoma"/>
            <family val="2"/>
          </rPr>
          <t xml:space="preserve">II.2 Did the inspector assess the plants and grounds around the firm to ensure that they do not constitute a source of contamination or harborage? </t>
        </r>
      </text>
    </comment>
    <comment ref="F259" authorId="0" shapeId="0" xr:uid="{34130271-E16C-483F-9448-7AB2CE71AFA5}">
      <text>
        <r>
          <rPr>
            <sz val="9"/>
            <color indexed="81"/>
            <rFont val="Tahoma"/>
            <family val="2"/>
          </rPr>
          <t>II.3 Did the inspector assess the general maintenance of the firm?</t>
        </r>
      </text>
    </comment>
    <comment ref="F260" authorId="1" shapeId="0" xr:uid="{D2977CFC-4EED-47FF-AD73-6E4B3945FCE1}">
      <text>
        <r>
          <rPr>
            <sz val="9"/>
            <color indexed="81"/>
            <rFont val="Tahoma"/>
            <family val="2"/>
          </rPr>
          <t>II.4 Did the inspector assess the firm's sanitary operations?</t>
        </r>
      </text>
    </comment>
    <comment ref="F261" authorId="1" shapeId="0" xr:uid="{7C21A12A-1A55-4D5B-A9C8-B3395E1AA57A}">
      <text>
        <r>
          <rPr>
            <sz val="9"/>
            <color indexed="81"/>
            <rFont val="Tahoma"/>
            <family val="2"/>
          </rPr>
          <t>II.5 Did the inspector assess the firm to ensure it is equipped with adequate sanitary facilities and accommodations?</t>
        </r>
      </text>
    </comment>
    <comment ref="F262" authorId="1" shapeId="0" xr:uid="{25624D7C-8DE9-40F9-B66B-C5D697B53E3C}">
      <text>
        <r>
          <rPr>
            <sz val="9"/>
            <color indexed="81"/>
            <rFont val="Tahoma"/>
            <family val="2"/>
          </rPr>
          <t xml:space="preserve">II.6 Did the inspector assess the firm to ensure equipment and utensils are designed to be cleanable and maintained to protect against allergen cross-contact and contamination? 
</t>
        </r>
      </text>
    </comment>
    <comment ref="F263" authorId="1" shapeId="0" xr:uid="{B6396778-945C-4B39-A3C4-9C04C8563927}">
      <text>
        <r>
          <rPr>
            <sz val="9"/>
            <color indexed="81"/>
            <rFont val="Tahoma"/>
            <family val="2"/>
          </rPr>
          <t xml:space="preserve">II.7 Did the inspector assess the firm's processes and controls? 
</t>
        </r>
      </text>
    </comment>
    <comment ref="F264" authorId="1" shapeId="0" xr:uid="{22187B7C-576A-403E-A57D-89346C93C393}">
      <text>
        <r>
          <rPr>
            <sz val="9"/>
            <color indexed="81"/>
            <rFont val="Tahoma"/>
            <family val="2"/>
          </rPr>
          <t>II.8 Did the inspector evaluate the firm's storage and transportation of food?</t>
        </r>
      </text>
    </comment>
    <comment ref="F265" authorId="1" shapeId="0" xr:uid="{38192C26-1FC2-49A4-9BB3-10AC596E842F}">
      <text>
        <r>
          <rPr>
            <sz val="9"/>
            <color indexed="81"/>
            <rFont val="Tahoma"/>
            <family val="2"/>
          </rPr>
          <t>II.9 Did the inspector assess the holding and distribution of human food by-products for use as animal food (if necessary)?</t>
        </r>
      </text>
    </comment>
    <comment ref="F266" authorId="2" shapeId="0" xr:uid="{4ED9E97B-25B4-409D-BBF8-A008D67FE916}">
      <text>
        <r>
          <rPr>
            <sz val="9"/>
            <color indexed="81"/>
            <rFont val="Tahoma"/>
            <family val="2"/>
          </rPr>
          <t>III.1 Did the inspector assess temperature controls during storage of food that require temperature control for safety*?
*Note: This is only applicable to warehouses that are solely engaged in the storage of unexposed packaged food that requires temperature control for safety.</t>
        </r>
      </text>
    </comment>
    <comment ref="F267" authorId="2" shapeId="0" xr:uid="{990DA1F6-BDD1-4DAD-9315-160776F64FF8}">
      <text>
        <r>
          <rPr>
            <sz val="9"/>
            <color indexed="81"/>
            <rFont val="Tahoma"/>
            <family val="2"/>
          </rPr>
          <t>IV.1 Did the inspector verify that the firm attested and under what provision?*
*Note: only applicable if the firm attested.</t>
        </r>
      </text>
    </comment>
    <comment ref="F268" authorId="2" shapeId="0" xr:uid="{72EAABD6-57E8-4C80-BDA4-DE8A48608401}">
      <text>
        <r>
          <rPr>
            <sz val="9"/>
            <color indexed="81"/>
            <rFont val="Tahoma"/>
            <family val="2"/>
          </rPr>
          <t>IV.2 Did the inspector encourage the firm to attest, explain the attestation process, and give them the opportunity to attest during the inspection?*
*Note: only applicable to very small business that have not attested</t>
        </r>
      </text>
    </comment>
    <comment ref="F269" authorId="2" shapeId="0" xr:uid="{A7A6F878-9C11-4E42-8F14-3E049574BD09}">
      <text>
        <r>
          <rPr>
            <sz val="9"/>
            <color indexed="81"/>
            <rFont val="Tahoma"/>
            <family val="2"/>
          </rPr>
          <t>V.1 Did the inspector gather information during the initial interview and walk-through to determine if process, sanitation, or allergen controls were necessary for the product/process being covered?</t>
        </r>
      </text>
    </comment>
    <comment ref="F270" authorId="2" shapeId="0" xr:uid="{B5F2977D-4D72-49DE-A081-38ABF3A75F0E}">
      <text>
        <r>
          <rPr>
            <sz val="9"/>
            <color indexed="81"/>
            <rFont val="Tahoma"/>
            <family val="2"/>
          </rPr>
          <t xml:space="preserve">V.2 Did the inspector assess the firm's sanitation, allergen, and process programs, practices, and controls (as applicable)? </t>
        </r>
      </text>
    </comment>
    <comment ref="F271" authorId="2" shapeId="0" xr:uid="{8A892F8E-AE78-4D1B-9E6B-A6994830715B}">
      <text>
        <r>
          <rPr>
            <sz val="9"/>
            <color indexed="81"/>
            <rFont val="Tahoma"/>
            <family val="2"/>
          </rPr>
          <t>V.3 Did the inspector demonstrate the ability to recognize a significant observation related to preventive controls to determine the need for a change in the scope of the inspection, as applicable (i.e. Limited Scope to Full-Scope or Focused PCHF)?</t>
        </r>
      </text>
    </comment>
    <comment ref="F272" authorId="2" shapeId="0" xr:uid="{A1D179D4-00A1-461C-8549-C331D6AE0DF7}">
      <text>
        <r>
          <rPr>
            <sz val="9"/>
            <color indexed="81"/>
            <rFont val="Tahoma"/>
            <family val="2"/>
          </rPr>
          <t>VI.1 Did the inspector gather information on products and processes during the initial interview and walk-through to conduct their Hazard Analysis?</t>
        </r>
      </text>
    </comment>
    <comment ref="F273" authorId="2" shapeId="0" xr:uid="{7A39E8B4-6697-40CF-9DB0-E7EFEBBFC275}">
      <text>
        <r>
          <rPr>
            <sz val="9"/>
            <color indexed="81"/>
            <rFont val="Tahoma"/>
            <family val="2"/>
          </rPr>
          <t>VI.2 Did the inspector conduct their own Hazard Analysis to determine what hazards require a preventive control?</t>
        </r>
      </text>
    </comment>
    <comment ref="F274" authorId="2" shapeId="0" xr:uid="{3E71410C-D330-4797-96B9-C9F7A3B7BC3D}">
      <text>
        <r>
          <rPr>
            <sz val="9"/>
            <color indexed="81"/>
            <rFont val="Tahoma"/>
            <family val="2"/>
          </rPr>
          <t>VI.3 Did the inspector compare their Hazard Analsyis to the firms and resolve differences (if necessary)?</t>
        </r>
      </text>
    </comment>
    <comment ref="F275" authorId="2" shapeId="0" xr:uid="{96E03D8B-E662-4871-A6FA-28DBB7272BE4}">
      <text>
        <r>
          <rPr>
            <sz val="9"/>
            <color indexed="81"/>
            <rFont val="Tahoma"/>
            <family val="2"/>
          </rPr>
          <t>VI.4 Did the inspector determine if the firm has written procedures and assess for adequacy (as necessary)?</t>
        </r>
      </text>
    </comment>
    <comment ref="F276" authorId="2" shapeId="0" xr:uid="{6843FD47-2591-430F-A5B1-D64F46516A68}">
      <text>
        <r>
          <rPr>
            <sz val="9"/>
            <color indexed="81"/>
            <rFont val="Tahoma"/>
            <family val="2"/>
          </rPr>
          <t>VI.5 Did the inspector determine if the written procedures were being implemented?</t>
        </r>
      </text>
    </comment>
    <comment ref="F277" authorId="2" shapeId="0" xr:uid="{45EB1981-721A-4ABF-9DF3-633AA19F59FC}">
      <text>
        <r>
          <rPr>
            <sz val="9"/>
            <color indexed="81"/>
            <rFont val="Tahoma"/>
            <family val="2"/>
          </rPr>
          <t>VII.1 Did the inspector assess process establishment to ensure scheduled process is filed appropriately?</t>
        </r>
      </text>
    </comment>
    <comment ref="F278" authorId="2" shapeId="0" xr:uid="{097A8F83-4890-4DBC-A966-6AF9CE6C8FAA}">
      <text>
        <r>
          <rPr>
            <sz val="9"/>
            <color indexed="81"/>
            <rFont val="Tahoma"/>
            <family val="2"/>
          </rPr>
          <t>VII.2 Did the inspector verify better process control training has been completed?</t>
        </r>
      </text>
    </comment>
    <comment ref="F279" authorId="2" shapeId="0" xr:uid="{140D782B-595E-4D80-9520-701C8A0E653C}">
      <text>
        <r>
          <rPr>
            <sz val="9"/>
            <color indexed="81"/>
            <rFont val="Tahoma"/>
            <family val="2"/>
          </rPr>
          <t>VII.3 Did the inspector assess process delivery?</t>
        </r>
      </text>
    </comment>
    <comment ref="F280" authorId="2" shapeId="0" xr:uid="{6BA22290-FCDC-4195-85B5-5C209005B019}">
      <text>
        <r>
          <rPr>
            <sz val="9"/>
            <color indexed="81"/>
            <rFont val="Tahoma"/>
            <family val="2"/>
          </rPr>
          <t>VII.4 Did the inspector assess process documentation to ensure scheduled process and control of critical factors are documented?</t>
        </r>
      </text>
    </comment>
    <comment ref="F281" authorId="2" shapeId="0" xr:uid="{F62CAF7B-9FFF-4CA9-AAB8-5ADD7EEDD3E2}">
      <text>
        <r>
          <rPr>
            <sz val="9"/>
            <color indexed="81"/>
            <rFont val="Tahoma"/>
            <family val="2"/>
          </rPr>
          <t>VII.5 Did the inspector assess containers and closures integrity?</t>
        </r>
      </text>
    </comment>
    <comment ref="F282" authorId="2" shapeId="0" xr:uid="{B0BFCCA5-0A6A-4C66-9D4D-AD0A6447A73F}">
      <text>
        <r>
          <rPr>
            <sz val="9"/>
            <color indexed="81"/>
            <rFont val="Tahoma"/>
            <family val="2"/>
          </rPr>
          <t xml:space="preserve">VII.6 Did the inspector conduct a walk-through of the warehouse to identify swollen and/or leaking containers? If issues were found, did the inspector ask for records to identify the cause and whether a trend can be established? </t>
        </r>
      </text>
    </comment>
    <comment ref="F283" authorId="2" shapeId="0" xr:uid="{F3C9E539-6662-4411-82EB-CA0AEB3C1EC0}">
      <text>
        <r>
          <rPr>
            <sz val="9"/>
            <color indexed="81"/>
            <rFont val="Tahoma"/>
            <family val="2"/>
          </rPr>
          <t>VII.7 Did the inspector assess container coding requirements?</t>
        </r>
      </text>
    </comment>
    <comment ref="F284" authorId="2" shapeId="0" xr:uid="{A961A3C1-D35A-451E-827C-F9CC03A08752}">
      <text>
        <r>
          <rPr>
            <sz val="9"/>
            <color indexed="81"/>
            <rFont val="Tahoma"/>
            <family val="2"/>
          </rPr>
          <t>VII.8 Did the inspector review additional records required under 21 CFR 113/114?</t>
        </r>
      </text>
    </comment>
    <comment ref="F285" authorId="2" shapeId="0" xr:uid="{C43F98E0-08A7-4D1C-A8F8-EDEEF434106B}">
      <text>
        <r>
          <rPr>
            <sz val="9"/>
            <color indexed="81"/>
            <rFont val="Tahoma"/>
            <family val="2"/>
          </rPr>
          <t>VIII.1 Did the inspector gather information on products and processes during the initial interview and walk-through to conduct their Hazard Analysis?</t>
        </r>
      </text>
    </comment>
    <comment ref="F286" authorId="2" shapeId="0" xr:uid="{8F2835D1-393F-4642-8E84-A1E944C15D9F}">
      <text>
        <r>
          <rPr>
            <sz val="9"/>
            <color indexed="81"/>
            <rFont val="Tahoma"/>
            <family val="2"/>
          </rPr>
          <t>VIII.2 Did the inspector conduct their own Hazard Analysis to determine what hazards are reasonably likely to occur (significant)?</t>
        </r>
      </text>
    </comment>
    <comment ref="F287" authorId="2" shapeId="0" xr:uid="{F3614814-1D40-495E-84C2-F2192A44A401}">
      <text>
        <r>
          <rPr>
            <sz val="9"/>
            <color indexed="81"/>
            <rFont val="Tahoma"/>
            <family val="2"/>
          </rPr>
          <t>VIII.3 Did the inspector compare their Hazard Analysis to the firm's HACCP Plan (Seafood) or Hazard Analysis (Juice) and resolve differences if necessary?</t>
        </r>
      </text>
    </comment>
    <comment ref="F288" authorId="2" shapeId="0" xr:uid="{2A7E6D59-C795-4E6D-9D5B-94A4CCE60BF8}">
      <text>
        <r>
          <rPr>
            <sz val="9"/>
            <color indexed="81"/>
            <rFont val="Tahoma"/>
            <family val="2"/>
          </rPr>
          <t>VIII.4 Did the inspector determine if the firm has a written HACCP Plan and assess for adequacy (as necessary)?</t>
        </r>
      </text>
    </comment>
    <comment ref="F289" authorId="2" shapeId="0" xr:uid="{F28C096E-B414-4DEA-8EDA-D498F82BD51D}">
      <text>
        <r>
          <rPr>
            <sz val="9"/>
            <color indexed="81"/>
            <rFont val="Tahoma"/>
            <family val="2"/>
          </rPr>
          <t>VIII.5 Did the inspector determine if the HACCP Plan was being implemented?</t>
        </r>
      </text>
    </comment>
    <comment ref="F290" authorId="2" shapeId="0" xr:uid="{C3030C10-7915-47D6-B379-C90D77B81EE2}">
      <text>
        <r>
          <rPr>
            <sz val="9"/>
            <color indexed="81"/>
            <rFont val="Tahoma"/>
            <family val="2"/>
          </rPr>
          <t>VIII.6 Did the inspector determine if the firm was monitoring applicable key areas of sanitation?</t>
        </r>
      </text>
    </comment>
    <comment ref="F291" authorId="2" shapeId="0" xr:uid="{18FA64BA-0B67-41BF-9ECC-67814DAD5DF7}">
      <text>
        <r>
          <rPr>
            <sz val="9"/>
            <color indexed="81"/>
            <rFont val="Tahoma"/>
            <family val="2"/>
          </rPr>
          <t>VIII.7 Did the inspector determine if sanitation monitoring was implemented?</t>
        </r>
      </text>
    </comment>
    <comment ref="F292" authorId="2" shapeId="0" xr:uid="{0340B6F5-FB37-4A11-8A0A-9D55C3B45B35}">
      <text>
        <r>
          <rPr>
            <sz val="9"/>
            <color indexed="81"/>
            <rFont val="Tahoma"/>
            <family val="2"/>
          </rPr>
          <t xml:space="preserve">XI.1 Did the inspector determine the significance of the observation (written or discussed) and document them appropriately? </t>
        </r>
      </text>
    </comment>
    <comment ref="F294" authorId="0" shapeId="0" xr:uid="{50D241DE-F55D-4853-89A7-0744C8A7148B}">
      <text>
        <r>
          <rPr>
            <sz val="9"/>
            <color indexed="81"/>
            <rFont val="Tahoma"/>
            <family val="2"/>
          </rPr>
          <t>XIII.1 Did the inspector assess the plants and grounds around the firm to ensure that they do not constitute a source of contamination or harborage?</t>
        </r>
      </text>
    </comment>
    <comment ref="F295" authorId="0" shapeId="0" xr:uid="{D5497A89-AFCB-4CB6-9485-E84DA727FCCA}">
      <text>
        <r>
          <rPr>
            <sz val="9"/>
            <color indexed="81"/>
            <rFont val="Tahoma"/>
            <family val="2"/>
          </rPr>
          <t>XIII.2 Did the inspector conduct a walkthrough of areas where finished dietary supplements are held and evaluate the sanitation, maintenance, and pest control of the facility?</t>
        </r>
      </text>
    </comment>
    <comment ref="F296" authorId="0" shapeId="0" xr:uid="{AFFF8EFC-E1A1-4DC5-875C-F60BC618F9A3}">
      <text>
        <r>
          <rPr>
            <sz val="9"/>
            <color indexed="81"/>
            <rFont val="Tahoma"/>
            <family val="2"/>
          </rPr>
          <t>XIII.3 Did the inspector assess the conditions of dietary supplement products to ensure protection against contamination and deterioration during shipping/receiving?</t>
        </r>
      </text>
    </comment>
    <comment ref="F297" authorId="1" shapeId="0" xr:uid="{ECB670F6-1CBC-417B-BFC4-EBB337DC4258}">
      <text>
        <r>
          <rPr>
            <sz val="9"/>
            <color indexed="81"/>
            <rFont val="Tahoma"/>
            <family val="2"/>
          </rPr>
          <t>XIII.4 Did the inspector verify written procedures are established and followed for holding and distribution operations?</t>
        </r>
      </text>
    </comment>
    <comment ref="F298" authorId="1" shapeId="0" xr:uid="{D85B8E99-4060-4F6A-98DD-96BC731E3824}">
      <text>
        <r>
          <rPr>
            <sz val="9"/>
            <color indexed="81"/>
            <rFont val="Tahoma"/>
            <family val="2"/>
          </rPr>
          <t>XIII.5 Did the inspector assess whether the firm maintained complete distribution records that ensure full traceability of dietary supplement products?</t>
        </r>
      </text>
    </comment>
    <comment ref="F299" authorId="1" shapeId="0" xr:uid="{F9388527-BDAC-4D63-9F2E-732B364B4CB7}">
      <text>
        <r>
          <rPr>
            <sz val="9"/>
            <color indexed="81"/>
            <rFont val="Tahoma"/>
            <family val="2"/>
          </rPr>
          <t xml:space="preserve">XIII.6 Did the inspector assess firm's written procedures for returned products, if applicable?
</t>
        </r>
      </text>
    </comment>
    <comment ref="F300" authorId="2" shapeId="0" xr:uid="{2CE51642-5C6E-49B0-8E69-73D8FEB85002}">
      <text>
        <r>
          <rPr>
            <sz val="9"/>
            <color indexed="81"/>
            <rFont val="Tahoma"/>
            <family val="2"/>
          </rPr>
          <t>XIV.1 Did the inspector identify the contract manufacturer(s) used by the distributor to manufacture their products?</t>
        </r>
      </text>
    </comment>
    <comment ref="F301" authorId="2" shapeId="0" xr:uid="{5C448415-614B-458F-B173-C9E76DBF7B26}">
      <text>
        <r>
          <rPr>
            <sz val="9"/>
            <color indexed="81"/>
            <rFont val="Tahoma"/>
            <family val="2"/>
          </rPr>
          <t>XIV.2 Did the inspector document the responsibilities between the distributor and contract manufacturer(s) for applicable cGMPS?</t>
        </r>
      </text>
    </comment>
    <comment ref="F302" authorId="2" shapeId="0" xr:uid="{B9EC65B7-D6E1-4694-B92A-610F291A5345}">
      <text>
        <r>
          <rPr>
            <sz val="9"/>
            <color indexed="81"/>
            <rFont val="Tahoma"/>
            <family val="2"/>
          </rPr>
          <t>XIV.3 If the distributor is holding the reserve samples, did the inspector assess how the firm handles reserve samples?</t>
        </r>
      </text>
    </comment>
    <comment ref="F303" authorId="2" shapeId="0" xr:uid="{0A8E265D-C6A1-4EC7-A5F7-C9B3A1E375C1}">
      <text>
        <r>
          <rPr>
            <sz val="9"/>
            <color indexed="81"/>
            <rFont val="Tahoma"/>
            <family val="2"/>
          </rPr>
          <t>XIV.4 Did the inspector evaluate dietary supplement product label, labeling, and online presence?</t>
        </r>
      </text>
    </comment>
    <comment ref="F304" authorId="2" shapeId="0" xr:uid="{671CFC93-907F-4F67-9FF3-1A5AFE8EF460}">
      <text>
        <r>
          <rPr>
            <sz val="9"/>
            <color indexed="81"/>
            <rFont val="Tahoma"/>
            <family val="2"/>
          </rPr>
          <t xml:space="preserve">XIV.5 Did the inspector evaluate firm’s complaint procedures?
</t>
        </r>
      </text>
    </comment>
    <comment ref="F305" authorId="2" shapeId="0" xr:uid="{82C90ECA-E1E3-4594-A61E-676D0CC4155B}">
      <text>
        <r>
          <rPr>
            <sz val="9"/>
            <color indexed="81"/>
            <rFont val="Tahoma"/>
            <family val="2"/>
          </rPr>
          <t>XV.1 Did the inspector evaluate the firm's written procedures for quality control operations and ensure they are being followed properly?</t>
        </r>
      </text>
    </comment>
    <comment ref="F306" authorId="2" shapeId="0" xr:uid="{63DFC629-5FDE-446F-BEC8-6004E5C23C5D}">
      <text>
        <r>
          <rPr>
            <sz val="9"/>
            <color indexed="81"/>
            <rFont val="Tahoma"/>
            <family val="2"/>
          </rPr>
          <t>XV.2 Did the inspector assess firm’s quality control personnel operations to determine whether they conduct a material review and make a disposition decision?</t>
        </r>
      </text>
    </comment>
    <comment ref="F307" authorId="2" shapeId="0" xr:uid="{EBF9F4F8-215C-4719-A2C6-0314EBD142C7}">
      <text>
        <r>
          <rPr>
            <sz val="9"/>
            <color indexed="81"/>
            <rFont val="Tahoma"/>
            <family val="2"/>
          </rPr>
          <t xml:space="preserve">XV.3 Did the inspector review firm's packaging, labeling, sanitation, and calibration written procedures?
</t>
        </r>
      </text>
    </comment>
    <comment ref="F308" authorId="2" shapeId="0" xr:uid="{5111404A-EF3F-4CCE-8C1B-97515AE11584}">
      <text>
        <r>
          <rPr>
            <sz val="9"/>
            <color indexed="81"/>
            <rFont val="Tahoma"/>
            <family val="2"/>
          </rPr>
          <t>XV.4 Did the inspector review firm's master manufacturing record(s)?</t>
        </r>
      </text>
    </comment>
    <comment ref="F309" authorId="2" shapeId="0" xr:uid="{5414D985-CFB4-4340-91B4-2969E8DA570A}">
      <text>
        <r>
          <rPr>
            <sz val="9"/>
            <color indexed="81"/>
            <rFont val="Tahoma"/>
            <family val="2"/>
          </rPr>
          <t>XV.5 Did the inspector review firm's completed batch production record(s)?</t>
        </r>
      </text>
    </comment>
    <comment ref="F310" authorId="2" shapeId="0" xr:uid="{A0A14F82-9C47-4355-A6D8-625E1F33700E}">
      <text>
        <r>
          <rPr>
            <sz val="9"/>
            <color indexed="81"/>
            <rFont val="Tahoma"/>
            <family val="2"/>
          </rPr>
          <t>XV.6 Did the inspector review specifications for bulk dietary supplement, packaging, and labeling components?</t>
        </r>
      </text>
    </comment>
    <comment ref="F311" authorId="2" shapeId="0" xr:uid="{D48D3C97-6C22-4789-933F-088E885ACE7C}">
      <text>
        <r>
          <rPr>
            <sz val="9"/>
            <color indexed="81"/>
            <rFont val="Tahoma"/>
            <family val="2"/>
          </rPr>
          <t>XV.7 Did the inspector review the testing and examination records for bulk dietary supplements and packaging and labeling components?</t>
        </r>
      </text>
    </comment>
    <comment ref="F312" authorId="2" shapeId="0" xr:uid="{0B645F78-A890-4E22-8F64-02B79EE796A5}">
      <text>
        <r>
          <rPr>
            <sz val="9"/>
            <color indexed="81"/>
            <rFont val="Tahoma"/>
            <family val="2"/>
          </rPr>
          <t>XV.8 Did the inspector review the firm's quarantine operations (bulk dietary supplements and packaging and labeling components)?</t>
        </r>
      </text>
    </comment>
    <comment ref="F313" authorId="2" shapeId="0" xr:uid="{70FBB71E-6C39-4265-89FB-EE75A00FCB36}">
      <text>
        <r>
          <rPr>
            <sz val="9"/>
            <color indexed="81"/>
            <rFont val="Tahoma"/>
            <family val="2"/>
          </rPr>
          <t>XV.9 Did the inspector assess firm's written procedures for packaging and labeling?</t>
        </r>
      </text>
    </comment>
    <comment ref="F314" authorId="2" shapeId="0" xr:uid="{8CE12BEF-E554-43B3-B1DC-860C7367E4C1}">
      <text>
        <r>
          <rPr>
            <sz val="9"/>
            <color indexed="81"/>
            <rFont val="Tahoma"/>
            <family val="2"/>
          </rPr>
          <t>XV.10 Did the inspector evaluate firm’s complaint procedures?</t>
        </r>
      </text>
    </comment>
    <comment ref="F315" authorId="2" shapeId="0" xr:uid="{5760D9AF-E4F9-407B-9EB0-7018D8015CED}">
      <text>
        <r>
          <rPr>
            <sz val="9"/>
            <color indexed="81"/>
            <rFont val="Tahoma"/>
            <family val="2"/>
          </rPr>
          <t>XVI.1 Did the inspector evaluate dietary supplement product label, labeling, and online presence?</t>
        </r>
      </text>
    </comment>
    <comment ref="F316" authorId="2" shapeId="0" xr:uid="{D27D7CB4-4477-4C32-8B33-47073DD262DD}">
      <text>
        <r>
          <rPr>
            <sz val="9"/>
            <color indexed="81"/>
            <rFont val="Tahoma"/>
            <family val="2"/>
          </rPr>
          <t>XVI.2 Did the inspector evaluate the firm's written procedures for quality control operations and ensure they are being followed properly?</t>
        </r>
      </text>
    </comment>
    <comment ref="F317" authorId="2" shapeId="0" xr:uid="{44ACA2EB-75F5-4B79-989D-ACF5F375449F}">
      <text>
        <r>
          <rPr>
            <sz val="9"/>
            <color indexed="81"/>
            <rFont val="Tahoma"/>
            <family val="2"/>
          </rPr>
          <t>XVI.3 Did the inspector assess firm’s quality control personnel operations to determine whether they conduct a material review and make a disposition decision?</t>
        </r>
      </text>
    </comment>
    <comment ref="F318" authorId="2" shapeId="0" xr:uid="{970BE452-B9F0-4E5C-8B78-B1A98B5CE5F1}">
      <text>
        <r>
          <rPr>
            <sz val="9"/>
            <color indexed="81"/>
            <rFont val="Tahoma"/>
            <family val="2"/>
          </rPr>
          <t>XVI.4 Did the inspector review firm's manufacturing, sanitation, and calibration written procedures?</t>
        </r>
      </text>
    </comment>
    <comment ref="F319" authorId="2" shapeId="0" xr:uid="{8DEE297B-97AA-48F6-AF55-4888DC93AF52}">
      <text>
        <r>
          <rPr>
            <sz val="9"/>
            <color indexed="81"/>
            <rFont val="Tahoma"/>
            <family val="2"/>
          </rPr>
          <t>XVI.5 Did the inspector review firm's master manufacturing record(s)?</t>
        </r>
      </text>
    </comment>
    <comment ref="F320" authorId="2" shapeId="0" xr:uid="{FC776FCC-6573-4585-80FC-24F5B67115C3}">
      <text>
        <r>
          <rPr>
            <sz val="9"/>
            <color indexed="81"/>
            <rFont val="Tahoma"/>
            <family val="2"/>
          </rPr>
          <t>XVI.6 Did the inspector review firm's completed batch production record(s)?</t>
        </r>
      </text>
    </comment>
    <comment ref="F321" authorId="2" shapeId="0" xr:uid="{30D4F017-37F8-4717-9B9E-13E9354D7E2A}">
      <text>
        <r>
          <rPr>
            <sz val="9"/>
            <color indexed="81"/>
            <rFont val="Tahoma"/>
            <family val="2"/>
          </rPr>
          <t>XVI.7 Did the inspector review specifications for dietary ingredients, components, and finished products?</t>
        </r>
      </text>
    </comment>
    <comment ref="F322" authorId="2" shapeId="0" xr:uid="{714A2135-7CE5-4DC3-9CBF-06821B8C91BD}">
      <text>
        <r>
          <rPr>
            <sz val="9"/>
            <color indexed="81"/>
            <rFont val="Tahoma"/>
            <family val="2"/>
          </rPr>
          <t xml:space="preserve">XVI.8 Did the inspector review the firm's component and finished product testing records? </t>
        </r>
      </text>
    </comment>
    <comment ref="F323" authorId="2" shapeId="0" xr:uid="{E4970EF6-86E6-462C-A054-01C632332416}">
      <text>
        <r>
          <rPr>
            <sz val="9"/>
            <color indexed="81"/>
            <rFont val="Tahoma"/>
            <family val="2"/>
          </rPr>
          <t xml:space="preserve">XVI.9 Did the inspector review the firm's quarantine operations (raw materials and finished product)? </t>
        </r>
      </text>
    </comment>
    <comment ref="F324" authorId="2" shapeId="0" xr:uid="{9BC38C80-9DF4-43DB-8787-E1F241199C4A}">
      <text>
        <r>
          <rPr>
            <sz val="9"/>
            <color indexed="81"/>
            <rFont val="Tahoma"/>
            <family val="2"/>
          </rPr>
          <t>XVI.10 Did the inspector assess firm's written procedures for packaging and labeling?</t>
        </r>
      </text>
    </comment>
    <comment ref="F325" authorId="2" shapeId="0" xr:uid="{D2C38566-52CE-4DFF-A35A-288CDC0433A6}">
      <text>
        <r>
          <rPr>
            <sz val="9"/>
            <color indexed="81"/>
            <rFont val="Tahoma"/>
            <family val="2"/>
          </rPr>
          <t>XVI.11 Did the inspector assess firm's in-house laboratory operations and written procedures for methodologies related to testing and examination, if applicable?</t>
        </r>
      </text>
    </comment>
    <comment ref="F326" authorId="2" shapeId="0" xr:uid="{5A344CA0-A701-47A4-9D30-52F0E2523D24}">
      <text>
        <r>
          <rPr>
            <sz val="9"/>
            <color indexed="81"/>
            <rFont val="Tahoma"/>
            <family val="2"/>
          </rPr>
          <t>XVI.12 Did the inspector evaluate firm’s complaint procedures?</t>
        </r>
      </text>
    </comment>
    <comment ref="F327" authorId="0" shapeId="0" xr:uid="{3E815415-7157-4EAD-8CA5-12356BD8F7AC}">
      <text>
        <r>
          <rPr>
            <sz val="9"/>
            <color indexed="81"/>
            <rFont val="Tahoma"/>
            <family val="2"/>
          </rPr>
          <t>I.1 Did the inspector initiate the inspection appropriately?</t>
        </r>
      </text>
    </comment>
    <comment ref="F328" authorId="0" shapeId="0" xr:uid="{C9B7803F-EB10-4014-B814-FCA2BDCA4982}">
      <text>
        <r>
          <rPr>
            <sz val="9"/>
            <color indexed="81"/>
            <rFont val="Tahoma"/>
            <family val="2"/>
          </rPr>
          <t>I.2 Did the inspector determine the scope of the inspection and obtain necessary information to conduct the inspection?</t>
        </r>
      </text>
    </comment>
    <comment ref="F329" authorId="0" shapeId="0" xr:uid="{C8B49541-78FF-42A3-AF50-18FD1D07818A}">
      <text>
        <r>
          <rPr>
            <sz val="9"/>
            <color indexed="81"/>
            <rFont val="Tahoma"/>
            <family val="2"/>
          </rPr>
          <t>I.3 Did the inspector review and follow-up on FDA/State reported consumer complaint(s) and product recalls (if applicable)?</t>
        </r>
      </text>
    </comment>
    <comment ref="F330" authorId="0" shapeId="0" xr:uid="{A36C26A7-0329-40DE-AB3B-F062479C67E9}">
      <text>
        <r>
          <rPr>
            <sz val="9"/>
            <color indexed="81"/>
            <rFont val="Tahoma"/>
            <family val="2"/>
          </rPr>
          <t>I.4 Did the inspector verify correction of observations identified during the previous FDA and/or state inspection (if applicable)?</t>
        </r>
      </text>
    </comment>
    <comment ref="F331" authorId="0" shapeId="0" xr:uid="{87E218C6-E1C1-4223-89C5-FEEFE5136BE4}">
      <text>
        <r>
          <rPr>
            <sz val="9"/>
            <color indexed="81"/>
            <rFont val="Tahoma"/>
            <family val="2"/>
          </rPr>
          <t>I.5 Did the inspector discuss observations with the firm during the inspection?</t>
        </r>
      </text>
    </comment>
    <comment ref="F332" authorId="0" shapeId="0" xr:uid="{69D2E047-55D0-4D23-8B25-03F889488C62}">
      <text>
        <r>
          <rPr>
            <sz val="9"/>
            <color indexed="81"/>
            <rFont val="Tahoma"/>
            <family val="2"/>
          </rPr>
          <t>I.6 Did the inspector conduct the inspection in a professional manner?</t>
        </r>
      </text>
    </comment>
    <comment ref="F333" authorId="1" shapeId="0" xr:uid="{6377C6D3-EEB9-41A4-B6EF-08A7162B6B2C}">
      <text>
        <r>
          <rPr>
            <sz val="9"/>
            <color indexed="81"/>
            <rFont val="Tahoma"/>
            <family val="2"/>
          </rPr>
          <t>DID THE INSPECTOR USE THE I.7 Did the inspector assess whether employees are qualified to perform their assigned duties?</t>
        </r>
      </text>
    </comment>
    <comment ref="F334" authorId="1" shapeId="0" xr:uid="{B9C6A9AC-5CEB-4BCF-9F5F-CF3F2602B4C1}">
      <text>
        <r>
          <rPr>
            <sz val="9"/>
            <color indexed="81"/>
            <rFont val="Tahoma"/>
            <family val="2"/>
          </rPr>
          <t xml:space="preserve">I.8 Did the inspector demonstrate the ability to identify significant hazards specific to the products or processes?
</t>
        </r>
      </text>
    </comment>
    <comment ref="F335" authorId="0" shapeId="0" xr:uid="{B18E19EB-EE7B-487D-8EEF-7344FA759947}">
      <text>
        <r>
          <rPr>
            <sz val="9"/>
            <color indexed="81"/>
            <rFont val="Tahoma"/>
            <family val="2"/>
          </rPr>
          <t>I.9 Did the inspector review and assess product labeling?</t>
        </r>
      </text>
    </comment>
    <comment ref="F336" authorId="0" shapeId="0" xr:uid="{9C22BEAC-B4A8-41E7-B830-CFC9A25770C4}">
      <text>
        <r>
          <rPr>
            <sz val="9"/>
            <color indexed="81"/>
            <rFont val="Tahoma"/>
            <family val="2"/>
          </rPr>
          <t>II.1 Did the inspector assess employee practices and evaluate whether they contribute to allergen cross-contact and/or to the contamination of food and food-contact surfaces?</t>
        </r>
      </text>
    </comment>
    <comment ref="F337" authorId="0" shapeId="0" xr:uid="{7374CFC3-061B-4E6F-BDCB-1D6529F5B508}">
      <text>
        <r>
          <rPr>
            <sz val="9"/>
            <color indexed="81"/>
            <rFont val="Tahoma"/>
            <family val="2"/>
          </rPr>
          <t xml:space="preserve">II.2 Did the inspector assess the plants and grounds around the firm to ensure that they do not constitute a source of contamination or harborage? </t>
        </r>
      </text>
    </comment>
    <comment ref="F338" authorId="0" shapeId="0" xr:uid="{6406E787-5792-44D3-B7E1-D725547F7BAD}">
      <text>
        <r>
          <rPr>
            <sz val="9"/>
            <color indexed="81"/>
            <rFont val="Tahoma"/>
            <family val="2"/>
          </rPr>
          <t>II.3 Did the inspector assess the general maintenance of the firm?</t>
        </r>
      </text>
    </comment>
    <comment ref="F339" authorId="1" shapeId="0" xr:uid="{F786A8E8-C397-482F-BBCA-02041679FC85}">
      <text>
        <r>
          <rPr>
            <sz val="9"/>
            <color indexed="81"/>
            <rFont val="Tahoma"/>
            <family val="2"/>
          </rPr>
          <t>II.4 Did the inspector assess the firm's sanitary operations?</t>
        </r>
      </text>
    </comment>
    <comment ref="F340" authorId="1" shapeId="0" xr:uid="{E6E55FA1-B22B-4E21-BA8D-30A6DCA5370C}">
      <text>
        <r>
          <rPr>
            <sz val="9"/>
            <color indexed="81"/>
            <rFont val="Tahoma"/>
            <family val="2"/>
          </rPr>
          <t>II.5 Did the inspector assess the firm to ensure it is equipped with adequate sanitary facilities and accommodations?</t>
        </r>
      </text>
    </comment>
    <comment ref="F341" authorId="1" shapeId="0" xr:uid="{6EADA050-DBCF-4811-A629-6CD17C73D7EF}">
      <text>
        <r>
          <rPr>
            <sz val="9"/>
            <color indexed="81"/>
            <rFont val="Tahoma"/>
            <family val="2"/>
          </rPr>
          <t xml:space="preserve">II.6 Did the inspector assess the firm to ensure equipment and utensils are designed to be cleanable and maintained to protect against allergen cross-contact and contamination? 
</t>
        </r>
      </text>
    </comment>
    <comment ref="F342" authorId="1" shapeId="0" xr:uid="{ABADEB8B-E5BC-47AE-B65A-8792E6330846}">
      <text>
        <r>
          <rPr>
            <sz val="9"/>
            <color indexed="81"/>
            <rFont val="Tahoma"/>
            <family val="2"/>
          </rPr>
          <t xml:space="preserve">II.7 Did the inspector assess the firm's processes and controls? 
</t>
        </r>
      </text>
    </comment>
    <comment ref="F343" authorId="1" shapeId="0" xr:uid="{EF47D5BD-5D66-49A3-82E3-B1E149091129}">
      <text>
        <r>
          <rPr>
            <sz val="9"/>
            <color indexed="81"/>
            <rFont val="Tahoma"/>
            <family val="2"/>
          </rPr>
          <t>II.8 Did the inspector evaluate the firm's storage and transportation of food?</t>
        </r>
      </text>
    </comment>
    <comment ref="F344" authorId="1" shapeId="0" xr:uid="{DA28647F-CBBD-4AC6-95A0-27EF762DB966}">
      <text>
        <r>
          <rPr>
            <sz val="9"/>
            <color indexed="81"/>
            <rFont val="Tahoma"/>
            <family val="2"/>
          </rPr>
          <t>II.9 Did the inspector assess the holding and distribution of human food by-products for use as animal food (if necessary)?</t>
        </r>
      </text>
    </comment>
    <comment ref="F345" authorId="2" shapeId="0" xr:uid="{0D16BE6D-AA9A-4EF1-944C-78E3280D03EE}">
      <text>
        <r>
          <rPr>
            <sz val="9"/>
            <color indexed="81"/>
            <rFont val="Tahoma"/>
            <family val="2"/>
          </rPr>
          <t>III.1 Did the inspector assess temperature controls during storage of food that require temperature control for safety*?
*Note: This is only applicable to warehouses that are solely engaged in the storage of unexposed packaged food that requires temperature control for safety.</t>
        </r>
      </text>
    </comment>
    <comment ref="F346" authorId="2" shapeId="0" xr:uid="{DAEEFD39-57CB-4DB1-82EE-4D27CBDC25AD}">
      <text>
        <r>
          <rPr>
            <sz val="9"/>
            <color indexed="81"/>
            <rFont val="Tahoma"/>
            <family val="2"/>
          </rPr>
          <t>IV.1 Did the inspector verify that the firm attested and under what provision?*
*Note: only applicable if the firm attested.</t>
        </r>
      </text>
    </comment>
    <comment ref="F347" authorId="2" shapeId="0" xr:uid="{0AD29986-AEA7-4892-BD54-E0F1DC65C1E6}">
      <text>
        <r>
          <rPr>
            <sz val="9"/>
            <color indexed="81"/>
            <rFont val="Tahoma"/>
            <family val="2"/>
          </rPr>
          <t>IV.2 Did the inspector encourage the firm to attest, explain the attestation process, and give them the opportunity to attest during the inspection?*
*Note: only applicable to very small business that have not attested</t>
        </r>
      </text>
    </comment>
    <comment ref="F348" authorId="2" shapeId="0" xr:uid="{9DEE70BB-9CF0-4009-AE59-96E84A2B3056}">
      <text>
        <r>
          <rPr>
            <sz val="9"/>
            <color indexed="81"/>
            <rFont val="Tahoma"/>
            <family val="2"/>
          </rPr>
          <t>V.1 Did the inspector gather information during the initial interview and walk-through to determine if process, sanitation, or allergen controls were necessary for the product/process being covered?</t>
        </r>
      </text>
    </comment>
    <comment ref="F349" authorId="2" shapeId="0" xr:uid="{E21BAA85-2A9E-4BAB-A061-19E7FEF71B92}">
      <text>
        <r>
          <rPr>
            <sz val="9"/>
            <color indexed="81"/>
            <rFont val="Tahoma"/>
            <family val="2"/>
          </rPr>
          <t xml:space="preserve">V.2 Did the inspector assess the firm's sanitation, allergen, and process programs, practices, and controls (as applicable)? </t>
        </r>
      </text>
    </comment>
    <comment ref="F350" authorId="2" shapeId="0" xr:uid="{6F1077E0-3B60-4405-94DF-9E5B9D07F304}">
      <text>
        <r>
          <rPr>
            <sz val="9"/>
            <color indexed="81"/>
            <rFont val="Tahoma"/>
            <family val="2"/>
          </rPr>
          <t>V.3 Did the inspector demonstrate the ability to recognize a significant observation related to preventive controls to determine the need for a change in the scope of the inspection, as applicable (i.e. Limited Scope to Full-Scope or Focused PCHF)?</t>
        </r>
      </text>
    </comment>
    <comment ref="F351" authorId="2" shapeId="0" xr:uid="{68A5A2E3-6CF1-4AC0-905F-2598F40A2AA3}">
      <text>
        <r>
          <rPr>
            <sz val="9"/>
            <color indexed="81"/>
            <rFont val="Tahoma"/>
            <family val="2"/>
          </rPr>
          <t>VI.1 Did the inspector gather information on products and processes during the initial interview and walk-through to conduct their Hazard Analysis?</t>
        </r>
      </text>
    </comment>
    <comment ref="F352" authorId="2" shapeId="0" xr:uid="{0C6B365C-F842-4216-9A55-B15060B3F02A}">
      <text>
        <r>
          <rPr>
            <sz val="9"/>
            <color indexed="81"/>
            <rFont val="Tahoma"/>
            <family val="2"/>
          </rPr>
          <t>VI.2 Did the inspector conduct their own Hazard Analysis to determine what hazards require a preventive control?</t>
        </r>
      </text>
    </comment>
    <comment ref="F353" authorId="2" shapeId="0" xr:uid="{42B86889-7CCC-4967-9487-AC63A8344440}">
      <text>
        <r>
          <rPr>
            <sz val="9"/>
            <color indexed="81"/>
            <rFont val="Tahoma"/>
            <family val="2"/>
          </rPr>
          <t>VI.3 Did the inspector compare their Hazard Analsyis to the firms and resolve differences (if necessary)?</t>
        </r>
      </text>
    </comment>
    <comment ref="F354" authorId="2" shapeId="0" xr:uid="{3CFDFF61-FD5E-44B3-8659-60E973D8D785}">
      <text>
        <r>
          <rPr>
            <sz val="9"/>
            <color indexed="81"/>
            <rFont val="Tahoma"/>
            <family val="2"/>
          </rPr>
          <t>VI.4 Did the inspector determine if the firm has written procedures and assess for adequacy (as necessary)?</t>
        </r>
      </text>
    </comment>
    <comment ref="F355" authorId="2" shapeId="0" xr:uid="{5B4FBD3C-1B61-4C35-9AAA-212E091677E1}">
      <text>
        <r>
          <rPr>
            <sz val="9"/>
            <color indexed="81"/>
            <rFont val="Tahoma"/>
            <family val="2"/>
          </rPr>
          <t>VI.5 Did the inspector determine if the written procedures were being implemented?</t>
        </r>
      </text>
    </comment>
    <comment ref="F356" authorId="2" shapeId="0" xr:uid="{586CE78C-4586-4805-9B9B-CABB64F7B0B3}">
      <text>
        <r>
          <rPr>
            <sz val="9"/>
            <color indexed="81"/>
            <rFont val="Tahoma"/>
            <family val="2"/>
          </rPr>
          <t>VII.1 Did the inspector assess process establishment to ensure scheduled process is filed appropriately?</t>
        </r>
      </text>
    </comment>
    <comment ref="F357" authorId="2" shapeId="0" xr:uid="{D58DF996-3942-43DE-BE8E-28E254473D53}">
      <text>
        <r>
          <rPr>
            <sz val="9"/>
            <color indexed="81"/>
            <rFont val="Tahoma"/>
            <family val="2"/>
          </rPr>
          <t>VII.2 Did the inspector verify better process control training has been completed?</t>
        </r>
      </text>
    </comment>
    <comment ref="F358" authorId="2" shapeId="0" xr:uid="{34C9A3E2-1DA4-4845-856B-3C959D8C668E}">
      <text>
        <r>
          <rPr>
            <sz val="9"/>
            <color indexed="81"/>
            <rFont val="Tahoma"/>
            <family val="2"/>
          </rPr>
          <t>VII.3 Did the inspector assess process delivery?</t>
        </r>
      </text>
    </comment>
    <comment ref="F359" authorId="2" shapeId="0" xr:uid="{7C11205D-3BF7-4890-9169-9206E5C35F50}">
      <text>
        <r>
          <rPr>
            <sz val="9"/>
            <color indexed="81"/>
            <rFont val="Tahoma"/>
            <family val="2"/>
          </rPr>
          <t>VII.4 Did the inspector assess process documentation to ensure scheduled process and control of critical factors are documented?</t>
        </r>
      </text>
    </comment>
    <comment ref="F360" authorId="2" shapeId="0" xr:uid="{B02ABF7C-5B0B-465D-B264-FFA3071C872E}">
      <text>
        <r>
          <rPr>
            <sz val="9"/>
            <color indexed="81"/>
            <rFont val="Tahoma"/>
            <family val="2"/>
          </rPr>
          <t>VII.5 Did the inspector assess containers and closures integrity?</t>
        </r>
      </text>
    </comment>
    <comment ref="F361" authorId="2" shapeId="0" xr:uid="{723C2FDE-7EBA-4991-B0E6-8F4FAE688EBE}">
      <text>
        <r>
          <rPr>
            <sz val="9"/>
            <color indexed="81"/>
            <rFont val="Tahoma"/>
            <family val="2"/>
          </rPr>
          <t xml:space="preserve">VII.6 Did the inspector conduct a walk-through of the warehouse to identify swollen and/or leaking containers? If issues were found, did the inspector ask for records to identify the cause and whether a trend can be established? </t>
        </r>
      </text>
    </comment>
    <comment ref="F362" authorId="2" shapeId="0" xr:uid="{374FB849-5DA2-4B01-AEDF-030474ECAD4B}">
      <text>
        <r>
          <rPr>
            <sz val="9"/>
            <color indexed="81"/>
            <rFont val="Tahoma"/>
            <family val="2"/>
          </rPr>
          <t>VII.7 Did the inspector assess container coding requirements?</t>
        </r>
      </text>
    </comment>
    <comment ref="F363" authorId="2" shapeId="0" xr:uid="{4EE58BCB-CE83-46DF-9C8B-B7BCC68D2136}">
      <text>
        <r>
          <rPr>
            <sz val="9"/>
            <color indexed="81"/>
            <rFont val="Tahoma"/>
            <family val="2"/>
          </rPr>
          <t>VII.8 Did the inspector review additional records required under 21 CFR 113/114?</t>
        </r>
      </text>
    </comment>
    <comment ref="F364" authorId="2" shapeId="0" xr:uid="{BE4ECC5C-A7E1-44D4-93A3-543F37FE9412}">
      <text>
        <r>
          <rPr>
            <sz val="9"/>
            <color indexed="81"/>
            <rFont val="Tahoma"/>
            <family val="2"/>
          </rPr>
          <t>VIII.1 Did the inspector gather information on products and processes during the initial interview and walk-through to conduct their Hazard Analysis?</t>
        </r>
      </text>
    </comment>
    <comment ref="F365" authorId="2" shapeId="0" xr:uid="{B179E950-13EE-423A-A536-CEF085673F21}">
      <text>
        <r>
          <rPr>
            <sz val="9"/>
            <color indexed="81"/>
            <rFont val="Tahoma"/>
            <family val="2"/>
          </rPr>
          <t>VIII.2 Did the inspector conduct their own Hazard Analysis to determine what hazards are reasonably likely to occur (significant)?</t>
        </r>
      </text>
    </comment>
    <comment ref="F366" authorId="2" shapeId="0" xr:uid="{4A1A57FE-657E-44AD-A3BB-2D9AAF3D6315}">
      <text>
        <r>
          <rPr>
            <sz val="9"/>
            <color indexed="81"/>
            <rFont val="Tahoma"/>
            <family val="2"/>
          </rPr>
          <t>VIII.3 Did the inspector compare their Hazard Analysis to the firm's HACCP Plan (Seafood) or Hazard Analysis (Juice) and resolve differences if necessary?</t>
        </r>
      </text>
    </comment>
    <comment ref="F367" authorId="2" shapeId="0" xr:uid="{FEC294DF-B23F-43C4-9014-E7D395796D72}">
      <text>
        <r>
          <rPr>
            <sz val="9"/>
            <color indexed="81"/>
            <rFont val="Tahoma"/>
            <family val="2"/>
          </rPr>
          <t>VIII.4 Did the inspector determine if the firm has a written HACCP Plan and assess for adequacy (as necessary)?</t>
        </r>
      </text>
    </comment>
    <comment ref="F368" authorId="2" shapeId="0" xr:uid="{B3779D86-AB01-440F-9516-2CE24C7D7EFF}">
      <text>
        <r>
          <rPr>
            <sz val="9"/>
            <color indexed="81"/>
            <rFont val="Tahoma"/>
            <family val="2"/>
          </rPr>
          <t>VIII.5 Did the inspector determine if the HACCP Plan was being implemented?</t>
        </r>
      </text>
    </comment>
    <comment ref="F369" authorId="2" shapeId="0" xr:uid="{C1E7C4C1-BD86-4995-9EEE-B27B81DA8531}">
      <text>
        <r>
          <rPr>
            <sz val="9"/>
            <color indexed="81"/>
            <rFont val="Tahoma"/>
            <family val="2"/>
          </rPr>
          <t>VIII.6 Did the inspector determine if the firm was monitoring applicable key areas of sanitation?</t>
        </r>
      </text>
    </comment>
    <comment ref="F370" authorId="2" shapeId="0" xr:uid="{1BA8E6F9-7038-4700-881D-7A4E5DD8E222}">
      <text>
        <r>
          <rPr>
            <sz val="9"/>
            <color indexed="81"/>
            <rFont val="Tahoma"/>
            <family val="2"/>
          </rPr>
          <t>VIII.7 Did the inspector determine if sanitation monitoring was implemented?</t>
        </r>
      </text>
    </comment>
    <comment ref="F371" authorId="2" shapeId="0" xr:uid="{038FD48E-3C92-447F-B815-EC63EEB1F2E4}">
      <text>
        <r>
          <rPr>
            <sz val="9"/>
            <color indexed="81"/>
            <rFont val="Tahoma"/>
            <family val="2"/>
          </rPr>
          <t xml:space="preserve">XI.1 Did the inspector determine the significance of the observation (written or discussed) and document them appropriately? </t>
        </r>
      </text>
    </comment>
    <comment ref="F373" authorId="0" shapeId="0" xr:uid="{6DC0CD1C-CF9A-4B9A-A4E8-5094057FE05A}">
      <text>
        <r>
          <rPr>
            <sz val="9"/>
            <color indexed="81"/>
            <rFont val="Tahoma"/>
            <family val="2"/>
          </rPr>
          <t>XIII.1 Did the inspector assess the plants and grounds around the firm to ensure that they do not constitute a source of contamination or harborage?</t>
        </r>
      </text>
    </comment>
    <comment ref="F374" authorId="0" shapeId="0" xr:uid="{4BE26EC7-29E7-4A56-BB1A-ABF640BC7D14}">
      <text>
        <r>
          <rPr>
            <sz val="9"/>
            <color indexed="81"/>
            <rFont val="Tahoma"/>
            <family val="2"/>
          </rPr>
          <t>XIII.2 Did the inspector conduct a walkthrough of areas where finished dietary supplements are held and evaluate the sanitation, maintenance, and pest control of the facility?</t>
        </r>
      </text>
    </comment>
    <comment ref="F375" authorId="0" shapeId="0" xr:uid="{1ABD2E28-AF82-44E0-8B7C-B469277F679B}">
      <text>
        <r>
          <rPr>
            <sz val="9"/>
            <color indexed="81"/>
            <rFont val="Tahoma"/>
            <family val="2"/>
          </rPr>
          <t>XIII.3 Did the inspector assess the conditions of dietary supplement products to ensure protection against contamination and deterioration during shipping/receiving?</t>
        </r>
      </text>
    </comment>
    <comment ref="F376" authorId="1" shapeId="0" xr:uid="{B9656B87-B2E6-430A-AE34-C0593C3B88B7}">
      <text>
        <r>
          <rPr>
            <sz val="9"/>
            <color indexed="81"/>
            <rFont val="Tahoma"/>
            <family val="2"/>
          </rPr>
          <t>XIII.4 Did the inspector verify written procedures are established and followed for holding and distribution operations?</t>
        </r>
      </text>
    </comment>
    <comment ref="F377" authorId="1" shapeId="0" xr:uid="{70502B2B-7D13-4DF0-B3F4-F753D67FF57A}">
      <text>
        <r>
          <rPr>
            <sz val="9"/>
            <color indexed="81"/>
            <rFont val="Tahoma"/>
            <family val="2"/>
          </rPr>
          <t>XIII.5 Did the inspector assess whether the firm maintained complete distribution records that ensure full traceability of dietary supplement products?</t>
        </r>
      </text>
    </comment>
    <comment ref="F378" authorId="1" shapeId="0" xr:uid="{214C2F25-0456-4B58-AEA7-677B6E62A828}">
      <text>
        <r>
          <rPr>
            <sz val="9"/>
            <color indexed="81"/>
            <rFont val="Tahoma"/>
            <family val="2"/>
          </rPr>
          <t xml:space="preserve">XIII.6 Did the inspector assess firm's written procedures for returned products, if applicable?
</t>
        </r>
      </text>
    </comment>
    <comment ref="F379" authorId="2" shapeId="0" xr:uid="{3AEB103D-00B9-4C80-80CE-64DE00A1AAC5}">
      <text>
        <r>
          <rPr>
            <sz val="9"/>
            <color indexed="81"/>
            <rFont val="Tahoma"/>
            <family val="2"/>
          </rPr>
          <t>XIV.1 Did the inspector identify the contract manufacturer(s) used by the distributor to manufacture their products?</t>
        </r>
      </text>
    </comment>
    <comment ref="F380" authorId="2" shapeId="0" xr:uid="{D8DF5E34-7F35-4C2E-91ED-E80A131EF71E}">
      <text>
        <r>
          <rPr>
            <sz val="9"/>
            <color indexed="81"/>
            <rFont val="Tahoma"/>
            <family val="2"/>
          </rPr>
          <t>XIV.2 Did the inspector document the responsibilities between the distributor and contract manufacturer(s) for applicable cGMPS?</t>
        </r>
      </text>
    </comment>
    <comment ref="F381" authorId="2" shapeId="0" xr:uid="{6342E9B3-8B9B-4701-956F-154A91A8122D}">
      <text>
        <r>
          <rPr>
            <sz val="9"/>
            <color indexed="81"/>
            <rFont val="Tahoma"/>
            <family val="2"/>
          </rPr>
          <t>XIV.3 If the distributor is holding the reserve samples, did the inspector assess how the firm handles reserve samples?</t>
        </r>
      </text>
    </comment>
    <comment ref="F382" authorId="2" shapeId="0" xr:uid="{128FA174-440A-4530-A424-2D1268FD9207}">
      <text>
        <r>
          <rPr>
            <sz val="9"/>
            <color indexed="81"/>
            <rFont val="Tahoma"/>
            <family val="2"/>
          </rPr>
          <t>XIV.4 Did the inspector evaluate dietary supplement product label, labeling, and online presence?</t>
        </r>
      </text>
    </comment>
    <comment ref="F383" authorId="2" shapeId="0" xr:uid="{212C5D3F-B7DD-40D1-94F1-4DB605E07B50}">
      <text>
        <r>
          <rPr>
            <sz val="9"/>
            <color indexed="81"/>
            <rFont val="Tahoma"/>
            <family val="2"/>
          </rPr>
          <t xml:space="preserve">XIV.5 Did the inspector evaluate firm’s complaint procedures?
</t>
        </r>
      </text>
    </comment>
    <comment ref="F384" authorId="2" shapeId="0" xr:uid="{F1EE3DF9-ED3C-4403-AD54-DAB2F6AE8620}">
      <text>
        <r>
          <rPr>
            <sz val="9"/>
            <color indexed="81"/>
            <rFont val="Tahoma"/>
            <family val="2"/>
          </rPr>
          <t>XV.1 Did the inspector evaluate the firm's written procedures for quality control operations and ensure they are being followed properly?</t>
        </r>
      </text>
    </comment>
    <comment ref="F385" authorId="2" shapeId="0" xr:uid="{B0171300-51F5-4F82-A62C-3C66BB9702D4}">
      <text>
        <r>
          <rPr>
            <sz val="9"/>
            <color indexed="81"/>
            <rFont val="Tahoma"/>
            <family val="2"/>
          </rPr>
          <t>XV.2 Did the inspector assess firm’s quality control personnel operations to determine whether they conduct a material review and make a disposition decision?</t>
        </r>
      </text>
    </comment>
    <comment ref="F386" authorId="2" shapeId="0" xr:uid="{467B0DC0-FBBD-43ED-AEFA-A09DA7734B02}">
      <text>
        <r>
          <rPr>
            <sz val="9"/>
            <color indexed="81"/>
            <rFont val="Tahoma"/>
            <family val="2"/>
          </rPr>
          <t xml:space="preserve">XV.3 Did the inspector review firm's packaging, labeling, sanitation, and calibration written procedures?
</t>
        </r>
      </text>
    </comment>
    <comment ref="F387" authorId="2" shapeId="0" xr:uid="{B4136C22-C9A8-4D15-B8DC-3FB1272895E0}">
      <text>
        <r>
          <rPr>
            <sz val="9"/>
            <color indexed="81"/>
            <rFont val="Tahoma"/>
            <family val="2"/>
          </rPr>
          <t>XV.4 Did the inspector review firm's master manufacturing record(s)?</t>
        </r>
      </text>
    </comment>
    <comment ref="F388" authorId="2" shapeId="0" xr:uid="{F8320F27-810D-4B7C-B8C5-A2B4557507F7}">
      <text>
        <r>
          <rPr>
            <sz val="9"/>
            <color indexed="81"/>
            <rFont val="Tahoma"/>
            <family val="2"/>
          </rPr>
          <t>XV.5 Did the inspector review firm's completed batch production record(s)?</t>
        </r>
      </text>
    </comment>
    <comment ref="F389" authorId="2" shapeId="0" xr:uid="{69B90392-AB99-44B8-AAA0-1DC4F95E6730}">
      <text>
        <r>
          <rPr>
            <sz val="9"/>
            <color indexed="81"/>
            <rFont val="Tahoma"/>
            <family val="2"/>
          </rPr>
          <t>XV.6 Did the inspector review specifications for bulk dietary supplement, packaging, and labeling components?</t>
        </r>
      </text>
    </comment>
    <comment ref="F390" authorId="2" shapeId="0" xr:uid="{346060FD-B257-472D-A627-256EA36D1C1A}">
      <text>
        <r>
          <rPr>
            <sz val="9"/>
            <color indexed="81"/>
            <rFont val="Tahoma"/>
            <family val="2"/>
          </rPr>
          <t>XV.7 Did the inspector review the testing and examination records for bulk dietary supplements and packaging and labeling components?</t>
        </r>
      </text>
    </comment>
    <comment ref="F391" authorId="2" shapeId="0" xr:uid="{57D002F9-A538-4796-9B86-76027C7D4E7E}">
      <text>
        <r>
          <rPr>
            <sz val="9"/>
            <color indexed="81"/>
            <rFont val="Tahoma"/>
            <family val="2"/>
          </rPr>
          <t>XV.8 Did the inspector review the firm's quarantine operations (bulk dietary supplements and packaging and labeling components)?</t>
        </r>
      </text>
    </comment>
    <comment ref="F392" authorId="2" shapeId="0" xr:uid="{5A1314B8-61C7-451C-BC35-DDA547B554E4}">
      <text>
        <r>
          <rPr>
            <sz val="9"/>
            <color indexed="81"/>
            <rFont val="Tahoma"/>
            <family val="2"/>
          </rPr>
          <t>XV.9 Did the inspector assess firm's written procedures for packaging and labeling?</t>
        </r>
      </text>
    </comment>
    <comment ref="F393" authorId="2" shapeId="0" xr:uid="{F5852C03-D836-40BB-9C91-2B2F9C080595}">
      <text>
        <r>
          <rPr>
            <sz val="9"/>
            <color indexed="81"/>
            <rFont val="Tahoma"/>
            <family val="2"/>
          </rPr>
          <t>XV.10 Did the inspector evaluate firm’s complaint procedures?</t>
        </r>
      </text>
    </comment>
    <comment ref="F394" authorId="2" shapeId="0" xr:uid="{F2817465-14EE-40B7-A52A-BC647784A948}">
      <text>
        <r>
          <rPr>
            <sz val="9"/>
            <color indexed="81"/>
            <rFont val="Tahoma"/>
            <family val="2"/>
          </rPr>
          <t>XVI.1 Did the inspector evaluate dietary supplement product label, labeling, and online presence?</t>
        </r>
      </text>
    </comment>
    <comment ref="F395" authorId="2" shapeId="0" xr:uid="{A03A6937-D431-4C1B-B6AA-F655D97B058F}">
      <text>
        <r>
          <rPr>
            <sz val="9"/>
            <color indexed="81"/>
            <rFont val="Tahoma"/>
            <family val="2"/>
          </rPr>
          <t>XVI.2 Did the inspector evaluate the firm's written procedures for quality control operations and ensure they are being followed properly?</t>
        </r>
      </text>
    </comment>
    <comment ref="F396" authorId="2" shapeId="0" xr:uid="{D1AD007A-A5A9-48CF-B701-19180EA8EAD0}">
      <text>
        <r>
          <rPr>
            <sz val="9"/>
            <color indexed="81"/>
            <rFont val="Tahoma"/>
            <family val="2"/>
          </rPr>
          <t>XVI.3 Did the inspector assess firm’s quality control personnel operations to determine whether they conduct a material review and make a disposition decision?</t>
        </r>
      </text>
    </comment>
    <comment ref="F397" authorId="2" shapeId="0" xr:uid="{327329A8-8982-4BA7-9CB2-792C1A9BBAEB}">
      <text>
        <r>
          <rPr>
            <sz val="9"/>
            <color indexed="81"/>
            <rFont val="Tahoma"/>
            <family val="2"/>
          </rPr>
          <t>XVI.4 Did the inspector review firm's manufacturing, sanitation, and calibration written procedures?</t>
        </r>
      </text>
    </comment>
    <comment ref="F398" authorId="2" shapeId="0" xr:uid="{4B09F721-F4A6-4841-B910-1499164057A9}">
      <text>
        <r>
          <rPr>
            <sz val="9"/>
            <color indexed="81"/>
            <rFont val="Tahoma"/>
            <family val="2"/>
          </rPr>
          <t>XVI.5 Did the inspector review firm's master manufacturing record(s)?</t>
        </r>
      </text>
    </comment>
    <comment ref="F399" authorId="2" shapeId="0" xr:uid="{03391DD1-08D0-4132-95DA-8C7614C7F1F9}">
      <text>
        <r>
          <rPr>
            <sz val="9"/>
            <color indexed="81"/>
            <rFont val="Tahoma"/>
            <family val="2"/>
          </rPr>
          <t>XVI.6 Did the inspector review firm's completed batch production record(s)?</t>
        </r>
      </text>
    </comment>
    <comment ref="F400" authorId="2" shapeId="0" xr:uid="{5E7C0E2E-6107-4766-AA71-E252424BF791}">
      <text>
        <r>
          <rPr>
            <sz val="9"/>
            <color indexed="81"/>
            <rFont val="Tahoma"/>
            <family val="2"/>
          </rPr>
          <t>XVI.7 Did the inspector review specifications for dietary ingredients, components, and finished products?</t>
        </r>
      </text>
    </comment>
    <comment ref="F401" authorId="2" shapeId="0" xr:uid="{DFEC40D0-75F3-4535-A6A5-9E0F5248D5A4}">
      <text>
        <r>
          <rPr>
            <sz val="9"/>
            <color indexed="81"/>
            <rFont val="Tahoma"/>
            <family val="2"/>
          </rPr>
          <t xml:space="preserve">XVI.8 Did the inspector review the firm's component and finished product testing records? </t>
        </r>
      </text>
    </comment>
    <comment ref="F402" authorId="2" shapeId="0" xr:uid="{466C22F0-30AD-47D8-887B-8BC9DD87EA86}">
      <text>
        <r>
          <rPr>
            <sz val="9"/>
            <color indexed="81"/>
            <rFont val="Tahoma"/>
            <family val="2"/>
          </rPr>
          <t xml:space="preserve">XVI.9 Did the inspector review the firm's quarantine operations (raw materials and finished product)? </t>
        </r>
      </text>
    </comment>
    <comment ref="F403" authorId="2" shapeId="0" xr:uid="{959DEFFF-48AF-49B7-9BD0-F7F9D5646B71}">
      <text>
        <r>
          <rPr>
            <sz val="9"/>
            <color indexed="81"/>
            <rFont val="Tahoma"/>
            <family val="2"/>
          </rPr>
          <t>XVI.10 Did the inspector assess firm's written procedures for packaging and labeling?</t>
        </r>
      </text>
    </comment>
    <comment ref="F404" authorId="2" shapeId="0" xr:uid="{92B3872E-3E8C-4528-92AA-8AD0ED8E96E7}">
      <text>
        <r>
          <rPr>
            <sz val="9"/>
            <color indexed="81"/>
            <rFont val="Tahoma"/>
            <family val="2"/>
          </rPr>
          <t>XVI.11 Did the inspector assess firm's in-house laboratory operations and written procedures for methodologies related to testing and examination, if applicable?</t>
        </r>
      </text>
    </comment>
    <comment ref="F405" authorId="2" shapeId="0" xr:uid="{F1B458B3-4A5D-4DF9-9946-D2D74CD40EC1}">
      <text>
        <r>
          <rPr>
            <sz val="9"/>
            <color indexed="81"/>
            <rFont val="Tahoma"/>
            <family val="2"/>
          </rPr>
          <t>XVI.12 Did the inspector evaluate firm’s complaint procedures?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Gordon, Jolene</author>
  </authors>
  <commentList>
    <comment ref="D4" authorId="0" shapeId="0" xr:uid="{9A126353-8411-4AB6-9B89-B389D1D6BE7B}">
      <text>
        <r>
          <rPr>
            <sz val="9"/>
            <color indexed="81"/>
            <rFont val="Tahoma"/>
            <family val="2"/>
          </rPr>
          <t>If your entiry name has changed please continue to select your previous entity name in the drop-down here and send an email to PSSDataHub@fda.hhs.gov. 
The name will be updated in our database at that time and the drop-down list will be corrected with the next revision of the form.
Please use the free text entry to the right only if there is neither a previous or current name for your entity available to select in the drop-down list provided.</t>
        </r>
      </text>
    </comment>
    <comment ref="D5" authorId="0" shapeId="0" xr:uid="{D9908E10-4B2C-4145-B849-8F32B3DE79CD}">
      <text>
        <r>
          <rPr>
            <sz val="10"/>
            <color indexed="81"/>
            <rFont val="Tahoma"/>
            <family val="2"/>
          </rPr>
          <t>Please enter legal name of the Auditor in "last name, first name" format only. 
In the case of a name change please notify PSSDataHub@fda.hhs.gov so previous records may be updated.
Note: If a verification audit or training audit is the audit type the name of the Verification Auditor or Auditor Trainee will be entered on the coversheet by the FDA Division Representative reviewing the form.</t>
        </r>
      </text>
    </comment>
    <comment ref="F5" authorId="0" shapeId="0" xr:uid="{07B29339-58C9-44AA-B943-150A96595EE1}">
      <text>
        <r>
          <rPr>
            <sz val="10"/>
            <color indexed="81"/>
            <rFont val="Tahoma"/>
            <family val="2"/>
          </rPr>
          <t>Please enter legal name of the Inspector being audited in "last name, first name" format only. 
In the case of a name change please notify PSSDataHub@fda.hhs.gov so previous records may be updated.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Gordon, Jolene</author>
  </authors>
  <commentList>
    <comment ref="D4" authorId="0" shapeId="0" xr:uid="{460FCD87-7739-41E7-876A-D488016434C3}">
      <text>
        <r>
          <rPr>
            <sz val="9"/>
            <color indexed="81"/>
            <rFont val="Tahoma"/>
            <family val="2"/>
          </rPr>
          <t>If your entiry name has changed please continue to select your previous entity name in the drop-down here and send an email to PSSDataHub@fda.hhs.gov. 
The name will be updated in our database at that time and the drop-down list will be corrected with the next revision of the form.
Please use the free text entry to the right only if there is neither a previous or current name for your entity available to select in the drop-down list provided.</t>
        </r>
      </text>
    </comment>
    <comment ref="D5" authorId="0" shapeId="0" xr:uid="{C535062F-3746-482B-AC2D-58C6C236FCB1}">
      <text>
        <r>
          <rPr>
            <sz val="10"/>
            <color indexed="81"/>
            <rFont val="Tahoma"/>
            <family val="2"/>
          </rPr>
          <t>Please enter legal name of the Auditor in "last name, first name" format only. 
In the case of a name change please notify PSSDataHub@fda.hhs.gov so previous records may be updated.
Note: If a verification audit or training audit is the audit type the name of the Verification Auditor or Auditor Trainee will be entered on the coversheet by the FDA Division Representative reviewing the form.</t>
        </r>
      </text>
    </comment>
    <comment ref="F5" authorId="0" shapeId="0" xr:uid="{455A5645-FD94-4E76-AD13-BCA17C430571}">
      <text>
        <r>
          <rPr>
            <sz val="10"/>
            <color indexed="81"/>
            <rFont val="Tahoma"/>
            <family val="2"/>
          </rPr>
          <t>Please enter legal name of the Inspector being audited in "last name, first name" format only. 
In the case of a name change please notify PSSDataHub@fda.hhs.gov so previous records may be updated.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Gordon, Jolene</author>
  </authors>
  <commentList>
    <comment ref="D4" authorId="0" shapeId="0" xr:uid="{069F41BA-B846-447F-931E-000CACA6520C}">
      <text>
        <r>
          <rPr>
            <sz val="9"/>
            <color indexed="81"/>
            <rFont val="Tahoma"/>
            <family val="2"/>
          </rPr>
          <t>If your entiry name has changed please continue to select your previous entity name in the drop-down here and send an email to PSSDataHub@fda.hhs.gov. 
The name will be updated in our database at that time and the drop-down list will be corrected with the next revision of the form.
Please use the free text entry to the right only if there is neither a previous or current name for your entity available to select in the drop-down list provided.</t>
        </r>
      </text>
    </comment>
    <comment ref="D5" authorId="0" shapeId="0" xr:uid="{498AF172-F125-40B6-BD39-CAE7D0B257CD}">
      <text>
        <r>
          <rPr>
            <sz val="10"/>
            <color indexed="81"/>
            <rFont val="Tahoma"/>
            <family val="2"/>
          </rPr>
          <t>Please enter legal name of the Auditor in "last name, first name" format only. 
In the case of a name change please notify PSSDataHub@fda.hhs.gov so previous records may be updated.
Note: If a verification audit or training audit is the audit type the name of the Verification Auditor or Auditor Trainee will be entered on the coversheet by the FDA Division Representative reviewing the form.</t>
        </r>
      </text>
    </comment>
    <comment ref="F5" authorId="0" shapeId="0" xr:uid="{BC39C865-93FC-4246-A789-2692AD9E1D64}">
      <text>
        <r>
          <rPr>
            <sz val="10"/>
            <color indexed="81"/>
            <rFont val="Tahoma"/>
            <family val="2"/>
          </rPr>
          <t>Please enter legal name of the Inspector being audited in "last name, first name" format only. 
In the case of a name change please notify PSSDataHub@fda.hhs.gov so previous records may be updated.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Gordon, Jolene</author>
  </authors>
  <commentList>
    <comment ref="D4" authorId="0" shapeId="0" xr:uid="{F163925F-23A4-46C1-AE8E-2D5957B60828}">
      <text>
        <r>
          <rPr>
            <sz val="9"/>
            <color indexed="81"/>
            <rFont val="Tahoma"/>
            <family val="2"/>
          </rPr>
          <t>If your entiry name has changed please continue to select your previous entity name in the drop-down here and send an email to PSSDataHub@fda.hhs.gov. 
The name will be updated in our database at that time and the drop-down list will be corrected with the next revision of the form.
Please use the free text entry to the right only if there is neither a previous or current name for your entity available to select in the drop-down list provided.</t>
        </r>
      </text>
    </comment>
    <comment ref="D5" authorId="0" shapeId="0" xr:uid="{ADCA0665-E111-4990-88F3-50E080C2D16F}">
      <text>
        <r>
          <rPr>
            <sz val="10"/>
            <color indexed="81"/>
            <rFont val="Tahoma"/>
            <family val="2"/>
          </rPr>
          <t>Please enter legal name of the Auditor in "last name, first name" format only. 
In the case of a name change please notify PSSDataHub@fda.hhs.gov so previous records may be updated.
Note: If a verification audit or training audit is the audit type the name of the Verification Auditor or Auditor Trainee will be entered on the coversheet by the FDA Division Representative reviewing the form.</t>
        </r>
      </text>
    </comment>
    <comment ref="F5" authorId="0" shapeId="0" xr:uid="{0387085E-274A-4483-8180-4C6F81C3D7FA}">
      <text>
        <r>
          <rPr>
            <sz val="10"/>
            <color indexed="81"/>
            <rFont val="Tahoma"/>
            <family val="2"/>
          </rPr>
          <t>Please enter legal name of the Inspector being audited in "last name, first name" format only. 
In the case of a name change please notify PSSDataHub@fda.hhs.gov so previous records may be updated.</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Gordon, Jolene</author>
  </authors>
  <commentList>
    <comment ref="D4" authorId="0" shapeId="0" xr:uid="{2B1A7D6F-6B57-42D6-90B2-BD6D2DEBAFCE}">
      <text>
        <r>
          <rPr>
            <sz val="9"/>
            <color indexed="81"/>
            <rFont val="Tahoma"/>
            <family val="2"/>
          </rPr>
          <t>If your entiry name has changed please continue to select your previous entity name in the drop-down here and send an email to PSSDataHub@fda.hhs.gov. 
The name will be updated in our database at that time and the drop-down list will be corrected with the next revision of the form.
Please use the free text entry to the right only if there is neither a previous or current name for your entity available to select in the drop-down list provided.</t>
        </r>
      </text>
    </comment>
    <comment ref="D5" authorId="0" shapeId="0" xr:uid="{87ECCBE4-ECB6-4B22-A512-FA51A24CEFC7}">
      <text>
        <r>
          <rPr>
            <sz val="10"/>
            <color indexed="81"/>
            <rFont val="Tahoma"/>
            <family val="2"/>
          </rPr>
          <t>Please enter legal name of the Auditor in "last name, first name" format only. 
In the case of a name change please notify PSSDataHub@fda.hhs.gov so previous records may be updated.
Note: If a verification audit or training audit is the audit type the name of the Verification Auditor or Auditor Trainee will be entered on the coversheet by the FDA Division Representative reviewing the form.</t>
        </r>
      </text>
    </comment>
    <comment ref="F5" authorId="0" shapeId="0" xr:uid="{0709ACDF-BB59-4615-BB73-41D294D9EBC4}">
      <text>
        <r>
          <rPr>
            <sz val="10"/>
            <color indexed="81"/>
            <rFont val="Tahoma"/>
            <family val="2"/>
          </rPr>
          <t>Please enter legal name of the Inspector being audited in "last name, first name" format only. 
In the case of a name change please notify PSSDataHub@fda.hhs.gov so previous records may be updated.</t>
        </r>
      </text>
    </comment>
  </commentList>
</comments>
</file>

<file path=xl/sharedStrings.xml><?xml version="1.0" encoding="utf-8"?>
<sst xmlns="http://schemas.openxmlformats.org/spreadsheetml/2006/main" count="3516" uniqueCount="706">
  <si>
    <t>Firm Name</t>
  </si>
  <si>
    <t>FEI Number</t>
  </si>
  <si>
    <t>Firm Address</t>
  </si>
  <si>
    <t>Date</t>
  </si>
  <si>
    <t xml:space="preserve">No. </t>
  </si>
  <si>
    <t>Audit Question</t>
  </si>
  <si>
    <t>Did the inspector review and follow-up on FDA/State reported consumer complaint(s) and product recalls (if applicable)?</t>
  </si>
  <si>
    <t>Did the inspector conduct the inspection in a professional manner?</t>
  </si>
  <si>
    <t>Did the inspector assess containers and closures integrity?</t>
  </si>
  <si>
    <t>Did the inspector assess whether employees are qualified to perform their assigned duties?</t>
  </si>
  <si>
    <t>Did the inspector assess process establishment to ensure scheduled process is filed appropriately?</t>
  </si>
  <si>
    <t>Did the inspector assess process documentation to ensure scheduled process and control of critical factors are documented?</t>
  </si>
  <si>
    <t>Did the inspector verify better process control training has been completed?</t>
  </si>
  <si>
    <t>Did the inspector review and assess product labeling?</t>
  </si>
  <si>
    <t>Did the inspector verify correction of observations identified during the previous FDA and/or state inspection (if applicable)?</t>
  </si>
  <si>
    <t>Did the inspector determine if someone at the facility completed the better process control training?</t>
  </si>
  <si>
    <t>Did the inspector assess process delivery?</t>
  </si>
  <si>
    <t xml:space="preserve">Did the inspector conduct a walk-through of the warehouse to identify swollen and/or leaking containers? If issues were found, did the inspector ask for records to identify the cause and whether a trend can be established? </t>
  </si>
  <si>
    <t>Did the inspector review additional records required under 21 CFR 113/114?</t>
  </si>
  <si>
    <t>Did the inspector assess container coding requirements?</t>
  </si>
  <si>
    <t>Select</t>
  </si>
  <si>
    <t>State Agency</t>
  </si>
  <si>
    <t>Rating</t>
  </si>
  <si>
    <t>Overall Audit Rating:</t>
  </si>
  <si>
    <t>Did the inspector determine:
•If the firm has a valid FCE (Food Canning Establishment) number and associated filed scheduled processes
•Products being manufactured at the time of the inspection had no changes made to the formulation, critical factors, or equipment used in manufacturing
•	If the scheduled process matches the process authority documentation and ask questions to resolve differences, if necessary.</t>
  </si>
  <si>
    <t>How to select the appropriate tab (individual audit form)</t>
  </si>
  <si>
    <t>1. Once you received your audit assignment, review and understand what inspection type the state inspector is required to be audited.</t>
  </si>
  <si>
    <t>2. Verify firm's status and operations.</t>
  </si>
  <si>
    <t>3. Select the most appropriate audit form based on the information above:</t>
  </si>
  <si>
    <t>a.</t>
  </si>
  <si>
    <t>b.</t>
  </si>
  <si>
    <t>c.</t>
  </si>
  <si>
    <t>d.</t>
  </si>
  <si>
    <t>e.</t>
  </si>
  <si>
    <t>1. Select the tab (individual audit form) that you want to print</t>
  </si>
  <si>
    <t>2. Highlight the Job Aid column</t>
  </si>
  <si>
    <t>How to determine Individual Overall Audit Rating</t>
  </si>
  <si>
    <t xml:space="preserve">The Individual Overall Audit Rating is presented as a percentage and is calculated as such: Total rated as "Acceptable" divided by (the Total "Acceptable" plus the Total "Needs Improvement") multiplied by 100.
                                     </t>
  </si>
  <si>
    <t>The Individual Overall Audit Rating must be greater than or equal to 80 percent to pass the audit.</t>
  </si>
  <si>
    <t xml:space="preserve"> </t>
  </si>
  <si>
    <t>Audit Start Date 
(MM/DD/YYYY)</t>
  </si>
  <si>
    <t>Audit End Date
(MM/DD/YYYY)</t>
  </si>
  <si>
    <t>Auditor 
(last, first)</t>
  </si>
  <si>
    <t>State Inspector 
(last, first)</t>
  </si>
  <si>
    <t>Total Number Acceptable</t>
  </si>
  <si>
    <t>Total Number Needs Improvement</t>
  </si>
  <si>
    <r>
      <rPr>
        <b/>
        <sz val="14"/>
        <color theme="1"/>
        <rFont val="Calibri"/>
        <family val="2"/>
        <scheme val="minor"/>
      </rPr>
      <t xml:space="preserve">Job Aid </t>
    </r>
    <r>
      <rPr>
        <b/>
        <sz val="12"/>
        <color theme="1"/>
        <rFont val="Calibri"/>
        <family val="2"/>
        <scheme val="minor"/>
      </rPr>
      <t xml:space="preserve">
</t>
    </r>
    <r>
      <rPr>
        <sz val="12"/>
        <color theme="1"/>
        <rFont val="Calibri"/>
        <family val="2"/>
        <scheme val="minor"/>
      </rPr>
      <t>(Focus areas to consider)</t>
    </r>
  </si>
  <si>
    <t xml:space="preserve">Did the inspector assess and review that the following coding contained: 
•Establishment where packed
•Product contained therein
•Year packed
•Day packed
•Period during which packed (as applicable)
</t>
  </si>
  <si>
    <t>Did the inspector review other records required by 21 CFR 113.100 and 114.100 not covered in question #4?</t>
  </si>
  <si>
    <t xml:space="preserve">3. Right click and then select hide column if you want to print without the job aid </t>
  </si>
  <si>
    <t xml:space="preserve">How to print the form without the job aid </t>
  </si>
  <si>
    <r>
      <t xml:space="preserve">Did the inspector determine the significance of the observation (written or discussed) and document them </t>
    </r>
    <r>
      <rPr>
        <sz val="14"/>
        <rFont val="Calibri"/>
        <family val="2"/>
        <scheme val="minor"/>
      </rPr>
      <t>appropriately</t>
    </r>
    <r>
      <rPr>
        <sz val="14"/>
        <color theme="1"/>
        <rFont val="Calibri"/>
        <family val="2"/>
        <scheme val="minor"/>
      </rPr>
      <t xml:space="preserve">? </t>
    </r>
  </si>
  <si>
    <r>
      <rPr>
        <sz val="14"/>
        <color theme="1"/>
        <rFont val="Calibri"/>
        <family val="2"/>
      </rPr>
      <t>•</t>
    </r>
    <r>
      <rPr>
        <sz val="14"/>
        <color theme="1"/>
        <rFont val="Calibri"/>
        <family val="2"/>
        <scheme val="minor"/>
      </rPr>
      <t xml:space="preserve">Communicate with inspector in areas that they did well on
•Provide and explain observation(s) that need to be addressed, potential opportunity for improvement, etc. </t>
    </r>
  </si>
  <si>
    <t xml:space="preserve">Did the inspector ask questions and observe employees: 
For acidified foods:
•Assess container integrity prior to filling 
•Containers were tested and examined at a sufficient frequency to ensure protection of food from leakage or contamination
For LACF:
•Container evaluations were accurate
•Records were maintained with required measurements
•Corrective actions made to the equipment when measurements were out of specification </t>
  </si>
  <si>
    <t>Entity</t>
  </si>
  <si>
    <t>Standard Name</t>
  </si>
  <si>
    <t>State/Local Gov</t>
  </si>
  <si>
    <t>AK State Department of Environmental Conservation</t>
  </si>
  <si>
    <t>AL State Department of Agriculture and Industries</t>
  </si>
  <si>
    <t>AR State Department of Health</t>
  </si>
  <si>
    <t>AZ State Department of Health Services</t>
  </si>
  <si>
    <t>CA State Department of Food and Agriculture</t>
  </si>
  <si>
    <t>CA State Department of Public Health</t>
  </si>
  <si>
    <t>CO State Dept of Public Health and Environment</t>
  </si>
  <si>
    <t>CT State Dept of Consumer Protection</t>
  </si>
  <si>
    <t>FL State Department of Agriculture and Consumer Services</t>
  </si>
  <si>
    <t>GA State Department of Agriculture</t>
  </si>
  <si>
    <t>IL State Department of Public Health</t>
  </si>
  <si>
    <t>IN State Department of Health</t>
  </si>
  <si>
    <t>KS State Department of Agriculture</t>
  </si>
  <si>
    <t>LA State Office of Public of Health</t>
  </si>
  <si>
    <t>MA State Department of Public Health</t>
  </si>
  <si>
    <t>MD State Department of Health</t>
  </si>
  <si>
    <t>MI State Department of Agriculture</t>
  </si>
  <si>
    <t>MN State Department of Agriculture</t>
  </si>
  <si>
    <t>MO State Department of Health and Senior Services</t>
  </si>
  <si>
    <t>MS State Department of Health</t>
  </si>
  <si>
    <t>MT State Department of Health</t>
  </si>
  <si>
    <t>NC State Department of Agriculture and Consumer Services</t>
  </si>
  <si>
    <t>NE State Department of Agriculture</t>
  </si>
  <si>
    <t>NJ State Department of Health</t>
  </si>
  <si>
    <t>NM State Department of Environment</t>
  </si>
  <si>
    <t>NV State Department of Health</t>
  </si>
  <si>
    <t>NY State Department of Agriculture and Markets</t>
  </si>
  <si>
    <t>OH State Department of Agriculture</t>
  </si>
  <si>
    <t>OR State Department of Agriculture</t>
  </si>
  <si>
    <t>PA State Department of Agriculture</t>
  </si>
  <si>
    <t>PR State Department of Health</t>
  </si>
  <si>
    <t>RI State Department of Health</t>
  </si>
  <si>
    <t>SC State Department of Agriculture</t>
  </si>
  <si>
    <t>TN State Department of Agriculture</t>
  </si>
  <si>
    <t>UT State Department of Agriculture and Food</t>
  </si>
  <si>
    <t>VA State Department of Agriculture and Consumer Services</t>
  </si>
  <si>
    <t>VT State Department of Health</t>
  </si>
  <si>
    <t>WA State Department of Agriculture</t>
  </si>
  <si>
    <t>WI State Department of Agriculture, Trade, and Consumer Protection</t>
  </si>
  <si>
    <t>WV State Department of Agriculture</t>
  </si>
  <si>
    <t>WV State Department of Health</t>
  </si>
  <si>
    <t>WY State Department of Agriculture</t>
  </si>
  <si>
    <t>OPEI</t>
  </si>
  <si>
    <t>FY</t>
  </si>
  <si>
    <t>Select Agency</t>
  </si>
  <si>
    <t>Tab</t>
  </si>
  <si>
    <t>Section</t>
  </si>
  <si>
    <t>Audit Start</t>
  </si>
  <si>
    <t>Audit End</t>
  </si>
  <si>
    <t>Auditor</t>
  </si>
  <si>
    <t>State Inspector</t>
  </si>
  <si>
    <t>Overall Audit Percentage</t>
  </si>
  <si>
    <t>Overall Audit Rating</t>
  </si>
  <si>
    <t>Feedback
(Required for Needs Improvement/Optional for Acceptable)</t>
  </si>
  <si>
    <t>Question Number</t>
  </si>
  <si>
    <t>Auditor Signature</t>
  </si>
  <si>
    <t>Signature Date</t>
  </si>
  <si>
    <t>Blank</t>
  </si>
  <si>
    <t>State</t>
  </si>
  <si>
    <t>Total Number Acceptable
(Auto-populates)</t>
  </si>
  <si>
    <t>Total Number Needs Improvement
(Auto-populates)</t>
  </si>
  <si>
    <t>II. CGMP Provisions</t>
  </si>
  <si>
    <t>III. Modified Requirements</t>
  </si>
  <si>
    <t>VII. Acidified Foods/Low Acid Canned Foods (LACF) Provisions</t>
  </si>
  <si>
    <t>• Did the inspector verify previous observations have been corrected?</t>
  </si>
  <si>
    <t xml:space="preserve">• Did the inspector discuss observations during the inspection?
• Did the inspector alert the firm when an immediate corrective action is needed and encourage voluntary corrections?
</t>
  </si>
  <si>
    <t>V. Limited Scope PCHF Provisions</t>
  </si>
  <si>
    <t>Did the inspector initiate the inspection appropriately?</t>
  </si>
  <si>
    <t>Did the inspector determine the scope of the inspection and obtain necessary information to conduct the inspection?</t>
  </si>
  <si>
    <t>VI. Full Scope PCHF Provisions</t>
  </si>
  <si>
    <t>VII. Acidified/LACF Provisions</t>
  </si>
  <si>
    <t>VIII. Seafood/Juice HACCP Provisions</t>
  </si>
  <si>
    <t>All</t>
  </si>
  <si>
    <t>I. General</t>
  </si>
  <si>
    <t>Did the inspector demonstrate the ability to identify significant hazards specific to the products or processes?</t>
  </si>
  <si>
    <t>Did the inspector discuss observations with the firm during the inspection?</t>
  </si>
  <si>
    <t xml:space="preserve">Did the inspector ask questions and observe employees:
For acidified foods: 
Performing the method of acidification and thermal process (including hot and cold fill) to determine if the firm is implementing their scheduled process.  Reference Form FDA 3511-2 for information to be covered.
For LACF: 
•Accessing equipment and calibration of devices to ensure the delivery of the process (Reference Form FDA 3511 A-G for information to be covered)
•If the operator has the knowledge and experience of the equipment to deliver the process </t>
  </si>
  <si>
    <t>Did the inspector review records to determine if the firm implements their process:
•All records documenting critical factors identified in the scheduled process are met.
•If the critical factors have not been met, firm needs to document process deviation.</t>
  </si>
  <si>
    <t>Firm ID</t>
  </si>
  <si>
    <t>Date of Audit</t>
  </si>
  <si>
    <t>Audit Type</t>
  </si>
  <si>
    <t>I.1</t>
  </si>
  <si>
    <t>I.2</t>
  </si>
  <si>
    <t>I.3</t>
  </si>
  <si>
    <t>I.4</t>
  </si>
  <si>
    <t>I.5</t>
  </si>
  <si>
    <t>I.6</t>
  </si>
  <si>
    <t>I.7</t>
  </si>
  <si>
    <t>I.8</t>
  </si>
  <si>
    <t>I.9</t>
  </si>
  <si>
    <t>IV. Qualified Facility Provisions</t>
  </si>
  <si>
    <t>II.2</t>
  </si>
  <si>
    <t>II.1</t>
  </si>
  <si>
    <t>II.3</t>
  </si>
  <si>
    <t>II.4</t>
  </si>
  <si>
    <t>II.5</t>
  </si>
  <si>
    <t>II.6</t>
  </si>
  <si>
    <t>II.7</t>
  </si>
  <si>
    <t>II.8</t>
  </si>
  <si>
    <t>II.9</t>
  </si>
  <si>
    <t>III.1</t>
  </si>
  <si>
    <t>IV.1</t>
  </si>
  <si>
    <t>IV.2</t>
  </si>
  <si>
    <t>V.1</t>
  </si>
  <si>
    <t>V.2</t>
  </si>
  <si>
    <t>V.3</t>
  </si>
  <si>
    <t>VI.1</t>
  </si>
  <si>
    <t>VI.2</t>
  </si>
  <si>
    <t>VI.3</t>
  </si>
  <si>
    <t>VI.4</t>
  </si>
  <si>
    <t>VI.5</t>
  </si>
  <si>
    <t>VII.1</t>
  </si>
  <si>
    <t>VII.2</t>
  </si>
  <si>
    <t>VII.3</t>
  </si>
  <si>
    <t>VII.4</t>
  </si>
  <si>
    <t>VII.5</t>
  </si>
  <si>
    <t>VII.6</t>
  </si>
  <si>
    <t>VII.7</t>
  </si>
  <si>
    <t>VII.8</t>
  </si>
  <si>
    <t>VIII.1</t>
  </si>
  <si>
    <t>VIII.2</t>
  </si>
  <si>
    <t>VIII.4</t>
  </si>
  <si>
    <t>VIII.5</t>
  </si>
  <si>
    <t>VIII.6</t>
  </si>
  <si>
    <t>VIII.7</t>
  </si>
  <si>
    <t>N/A</t>
  </si>
  <si>
    <t>Name of Auditor</t>
  </si>
  <si>
    <t>OR Enter State Agency here if not available to select</t>
  </si>
  <si>
    <t>Questions remaining without a rating selected:</t>
  </si>
  <si>
    <t>Other Entity Name</t>
  </si>
  <si>
    <t>VIII.3</t>
  </si>
  <si>
    <t>Alternate (traditional 4.3a orientation) of audit summary data if needed.</t>
  </si>
  <si>
    <t>Form Version</t>
  </si>
  <si>
    <t>Date Received</t>
  </si>
  <si>
    <t>Funding FY</t>
  </si>
  <si>
    <t>Contract Performance Year</t>
  </si>
  <si>
    <t>Division</t>
  </si>
  <si>
    <t>Audit Phase</t>
  </si>
  <si>
    <t>This counter only includes "Select" ratings, it will not include blank rating cell(s) that have been cleared.</t>
  </si>
  <si>
    <t>State Inspection Program</t>
  </si>
  <si>
    <t>FOOD</t>
  </si>
  <si>
    <t>Select "Corrected Form" if this form was previously submitted</t>
  </si>
  <si>
    <r>
      <rPr>
        <b/>
        <sz val="14"/>
        <color theme="1"/>
        <rFont val="Calibri"/>
        <family val="2"/>
        <scheme val="minor"/>
      </rPr>
      <t>Feedback</t>
    </r>
    <r>
      <rPr>
        <b/>
        <sz val="12"/>
        <color theme="1"/>
        <rFont val="Calibri"/>
        <family val="2"/>
        <scheme val="minor"/>
      </rPr>
      <t xml:space="preserve">
</t>
    </r>
    <r>
      <rPr>
        <sz val="11"/>
        <color theme="1"/>
        <rFont val="Calibri"/>
        <family val="2"/>
        <scheme val="minor"/>
      </rPr>
      <t>(Required for Needs Improvement and Not Applicable (N/A); Optional for Acceptable)</t>
    </r>
  </si>
  <si>
    <t>I.1 Rating</t>
  </si>
  <si>
    <t>I.1 Feedback</t>
  </si>
  <si>
    <t>I.2 Rating</t>
  </si>
  <si>
    <t>I.2 Feedback</t>
  </si>
  <si>
    <t>I.3 Rating</t>
  </si>
  <si>
    <t>I.3 Feedback</t>
  </si>
  <si>
    <t>I.4 Rating</t>
  </si>
  <si>
    <t>I.4 Feedback</t>
  </si>
  <si>
    <t>I.5 Rating</t>
  </si>
  <si>
    <t>I.5 Feedback</t>
  </si>
  <si>
    <t>I.6 Rating</t>
  </si>
  <si>
    <t>I.6 Feedback</t>
  </si>
  <si>
    <t>I.7 Rating</t>
  </si>
  <si>
    <t>I.7 Feedback</t>
  </si>
  <si>
    <t>I.8 Rating</t>
  </si>
  <si>
    <t>I.8 Feedback</t>
  </si>
  <si>
    <t>I.9 Rating</t>
  </si>
  <si>
    <t>I.9 Feedback</t>
  </si>
  <si>
    <t>II.1 Rating</t>
  </si>
  <si>
    <t>II.1 Feedback</t>
  </si>
  <si>
    <t>II.2 Rating</t>
  </si>
  <si>
    <t>II.2 Feedback</t>
  </si>
  <si>
    <t>II.3 Rating</t>
  </si>
  <si>
    <t>II.3 Feedback</t>
  </si>
  <si>
    <t>II.4 Rating</t>
  </si>
  <si>
    <t>II.4 Feedback</t>
  </si>
  <si>
    <t>Who Conducted Audit (FDA/State)?</t>
  </si>
  <si>
    <t>II.5 Rating</t>
  </si>
  <si>
    <t>II.5 Feedback</t>
  </si>
  <si>
    <t>II.6 Rating</t>
  </si>
  <si>
    <t>II.6 Feedback</t>
  </si>
  <si>
    <t>II.7 Rating</t>
  </si>
  <si>
    <t>II.8 Feedback</t>
  </si>
  <si>
    <t>II.8 Rating</t>
  </si>
  <si>
    <t>II.7 Feedback</t>
  </si>
  <si>
    <t>II.9 Rating</t>
  </si>
  <si>
    <t>II.9 Feedback</t>
  </si>
  <si>
    <t>III.1 Rating</t>
  </si>
  <si>
    <t>III.1 Feedback</t>
  </si>
  <si>
    <t>IV.1 Rating</t>
  </si>
  <si>
    <t>IV.1 Feedback</t>
  </si>
  <si>
    <t>IV.2 Rating</t>
  </si>
  <si>
    <t>IV.2 Feedback</t>
  </si>
  <si>
    <t>V.1 Rating</t>
  </si>
  <si>
    <t>V.1 Feedback</t>
  </si>
  <si>
    <t>V.2 Rating</t>
  </si>
  <si>
    <t>V.2 Feedback</t>
  </si>
  <si>
    <t>V.3 Rating</t>
  </si>
  <si>
    <t>V.3 Feedback</t>
  </si>
  <si>
    <t>VI.1 Rating</t>
  </si>
  <si>
    <t>VI.1 Feedback</t>
  </si>
  <si>
    <t>VI.2 Rating</t>
  </si>
  <si>
    <t>VI.2 Feedback</t>
  </si>
  <si>
    <t>VI.3 Rating</t>
  </si>
  <si>
    <t>VI.3 Feedback</t>
  </si>
  <si>
    <t>VI.4 Rating</t>
  </si>
  <si>
    <t>VI.4 Feedback</t>
  </si>
  <si>
    <t>VI.5 Rating</t>
  </si>
  <si>
    <t>VI.5 Feedback</t>
  </si>
  <si>
    <t>VII.1 Rating</t>
  </si>
  <si>
    <t>VII.1 Feedback</t>
  </si>
  <si>
    <t>VII.2 Rating</t>
  </si>
  <si>
    <t>VII.2 Feedback</t>
  </si>
  <si>
    <t>VII.3 Rating</t>
  </si>
  <si>
    <t>VII.3 Feedback</t>
  </si>
  <si>
    <t>VII.4 Rating</t>
  </si>
  <si>
    <t>VII.4 Feedback</t>
  </si>
  <si>
    <t>VII.5 Rating</t>
  </si>
  <si>
    <t>VII.5 Feedback</t>
  </si>
  <si>
    <t>VII.6 Rating</t>
  </si>
  <si>
    <t>VII.6 Feedback</t>
  </si>
  <si>
    <t>VII.7 Rating</t>
  </si>
  <si>
    <t>VII.7 Feedback</t>
  </si>
  <si>
    <t>VII.8 Rating</t>
  </si>
  <si>
    <t>VII.8 Feedback</t>
  </si>
  <si>
    <t>VIII.1 Rating</t>
  </si>
  <si>
    <t>VIII.1 Feedback</t>
  </si>
  <si>
    <t>VIII.2 Rating</t>
  </si>
  <si>
    <t>VIII.2 Feedback</t>
  </si>
  <si>
    <t>VIII.3 Rating</t>
  </si>
  <si>
    <t>VIII.3 Feedback</t>
  </si>
  <si>
    <t>VIII.4 Rating</t>
  </si>
  <si>
    <t>VIII.4 Feedback</t>
  </si>
  <si>
    <t>VIII.5 Rating</t>
  </si>
  <si>
    <t>VIII.5 Feedback</t>
  </si>
  <si>
    <t>VIII.6 Rating</t>
  </si>
  <si>
    <t>VIII.6 Feedback</t>
  </si>
  <si>
    <t>Date Division review was completed</t>
  </si>
  <si>
    <t>VIII.7 Rating</t>
  </si>
  <si>
    <t>VIII.7 Feedback</t>
  </si>
  <si>
    <t>IX.1 Rating</t>
  </si>
  <si>
    <t>IX.1 Feedback</t>
  </si>
  <si>
    <t>Performance Factor</t>
  </si>
  <si>
    <t>Comment</t>
  </si>
  <si>
    <t>This Section Completed by the State Liaision or FDA Division Designee</t>
  </si>
  <si>
    <t>Data Received</t>
  </si>
  <si>
    <t>Who Conducted the Audit?</t>
  </si>
  <si>
    <t>Inspection Audit Rating</t>
  </si>
  <si>
    <t>Verification Audit: Auditor Overall Rating</t>
  </si>
  <si>
    <t>Who Conducted Audit of Auditor?</t>
  </si>
  <si>
    <t>Notes</t>
  </si>
  <si>
    <t>Notes on this audit if applicable</t>
  </si>
  <si>
    <t>Form Tab</t>
  </si>
  <si>
    <t>Email of Division Representative Reviewing this form</t>
  </si>
  <si>
    <t>Inspection Type</t>
  </si>
  <si>
    <t>Count of NI Audit Ratings</t>
  </si>
  <si>
    <t xml:space="preserve">Overall Audit Percentage:  </t>
  </si>
  <si>
    <t>Name of Verification  Auditor</t>
  </si>
  <si>
    <t>XI. Observation Documentation</t>
  </si>
  <si>
    <t>XII. Overall Feedback</t>
  </si>
  <si>
    <t>State Firm ID Number</t>
  </si>
  <si>
    <t xml:space="preserve">XI.1 </t>
  </si>
  <si>
    <t>Verification Auditor Signature</t>
  </si>
  <si>
    <t>XI.1 Rating</t>
  </si>
  <si>
    <t>XI.1 Feedback</t>
  </si>
  <si>
    <t>IX.2 Rating</t>
  </si>
  <si>
    <t>IX.2 Feedback</t>
  </si>
  <si>
    <t>IX.3 Rating</t>
  </si>
  <si>
    <t>IX.3 Feedback</t>
  </si>
  <si>
    <t>IX.4 Rating</t>
  </si>
  <si>
    <t>IX.4 Feedback</t>
  </si>
  <si>
    <t>IX.5 Rating</t>
  </si>
  <si>
    <t>IX.5 Feedback</t>
  </si>
  <si>
    <t>IX.6 Rating</t>
  </si>
  <si>
    <t>IX.6 Feedback</t>
  </si>
  <si>
    <t>X.1 Rating</t>
  </si>
  <si>
    <t>X.1 Feedback</t>
  </si>
  <si>
    <t>X.2 Rating</t>
  </si>
  <si>
    <t>X.2 Feedback</t>
  </si>
  <si>
    <t>X.3 Rating</t>
  </si>
  <si>
    <t>X.3 Feedback</t>
  </si>
  <si>
    <t>X.4 Rating</t>
  </si>
  <si>
    <t>X.4 Feedback</t>
  </si>
  <si>
    <t>X.5 Rating</t>
  </si>
  <si>
    <t>X.5 Feedback</t>
  </si>
  <si>
    <t>4. Save as Adobe PDF first</t>
  </si>
  <si>
    <t>5. Select Print</t>
  </si>
  <si>
    <t xml:space="preserve">State ID Field (for states only) </t>
  </si>
  <si>
    <t>Examples of firm's identifying number for State ID including permit #, registration #, license #, etc.</t>
  </si>
  <si>
    <t xml:space="preserve">When to select N/A rating </t>
  </si>
  <si>
    <t xml:space="preserve">N/A rating is selected only for instances where the question does not apply to the firm's operation </t>
  </si>
  <si>
    <t>and/or cannot be covered during the inspection due to extenuating circumstances.</t>
  </si>
  <si>
    <t>Transposed 3610 Rating Summary Data - This format is intended to better view ratings by Performance Factors</t>
  </si>
  <si>
    <t>• Introduce themselves and state why they are at the firm
• Issue Notice of Inspection (FD482) if conducting inspection under FDA authority and explain authority
• Issue other Notices as necessary by State and explain authority
• Issue other forms (e.g. 482a and 482b for Acidified and LACF) if conducting inspection under FDA authority
• Establish jurisdictions and obtain/review interstate commerce information
• Identify the most responsible person at the firm
• Appropriate handouts provided and discussed with management as applicable
• Inspector is equipped with appropriate equipment to conduct the inspection, as needed</t>
  </si>
  <si>
    <t>AL State Department of Public Health</t>
  </si>
  <si>
    <t>AR State Department of Agriculture</t>
  </si>
  <si>
    <t>AZ State Department of Agriculture</t>
  </si>
  <si>
    <t>CO State Department of Agriculture</t>
  </si>
  <si>
    <t>COLORADO STATE UNIVERSITY</t>
  </si>
  <si>
    <t>University</t>
  </si>
  <si>
    <t>CT Agricultural Experiment Station</t>
  </si>
  <si>
    <t>CT State Department of Agriculture</t>
  </si>
  <si>
    <t>CT State Department of Environmental Protection</t>
  </si>
  <si>
    <t>DE State Department of Agriculture</t>
  </si>
  <si>
    <t>DE State Department of Natural Resources and Environmental Control</t>
  </si>
  <si>
    <t>DE State Department of Public Health</t>
  </si>
  <si>
    <t>FL State Department of Health</t>
  </si>
  <si>
    <t>GA State Department of Community Health</t>
  </si>
  <si>
    <t>HI State Department of Agriculture</t>
  </si>
  <si>
    <t>HI State Department of Health</t>
  </si>
  <si>
    <t>IA State Department of Agriculture and Land Stewardship</t>
  </si>
  <si>
    <t>ID State Department of Agriculture</t>
  </si>
  <si>
    <t>ID State Department of Health and Welfare</t>
  </si>
  <si>
    <t>IL State Department of Agriculture</t>
  </si>
  <si>
    <t>IL State Emergency Management Agency</t>
  </si>
  <si>
    <t>INDIANA UNIVERSITY</t>
  </si>
  <si>
    <t>KS State Department of Health and Environment</t>
  </si>
  <si>
    <t>KY State Department of Agriculture</t>
  </si>
  <si>
    <t>LA State Department of Agriculture and Forestry</t>
  </si>
  <si>
    <t>LA State Department of Enviromental Quality</t>
  </si>
  <si>
    <t>MA State Department of Agriculture Resources</t>
  </si>
  <si>
    <t>MD State Department of Agriculture</t>
  </si>
  <si>
    <t>MD State Department of Environment</t>
  </si>
  <si>
    <t>ME State Department of Health and Human Services</t>
  </si>
  <si>
    <t>MI Department of Licensing and Regulatory Affairs</t>
  </si>
  <si>
    <t>MI State Department of Health and Human Services</t>
  </si>
  <si>
    <t>MISSISSIPPI STATE UNIVERSITY</t>
  </si>
  <si>
    <t>MN State Department of Health</t>
  </si>
  <si>
    <t>MO State Department of Agriculture</t>
  </si>
  <si>
    <t>MS State Department of Agriculture and Commerce</t>
  </si>
  <si>
    <t>MT State Department of Agriculture</t>
  </si>
  <si>
    <t>NC State Department of Health and Human Services</t>
  </si>
  <si>
    <t>ND State Department of Agriculture</t>
  </si>
  <si>
    <t>ND State Department of Health</t>
  </si>
  <si>
    <t>NH State Department of Agriculture, Markets, and Food</t>
  </si>
  <si>
    <t>NJ State Department of Agriculture</t>
  </si>
  <si>
    <t>NJ State Department of Environment</t>
  </si>
  <si>
    <t>NORTH CAROLINA STATE UNIVERSITY RALEIGH</t>
  </si>
  <si>
    <t>NV State Department of Agriculture</t>
  </si>
  <si>
    <t>NY State Department of Health</t>
  </si>
  <si>
    <t>NYC Department of Health</t>
  </si>
  <si>
    <t>OH State Department of Health</t>
  </si>
  <si>
    <t>OK State Department of Agriculture Food and Forestry</t>
  </si>
  <si>
    <t>OK State Department of Health</t>
  </si>
  <si>
    <t>OR State Department of Health and Human Services</t>
  </si>
  <si>
    <t>PA State Department of Environmental Protection</t>
  </si>
  <si>
    <t>PENNSYLVANIA STATE UNIVERSITY</t>
  </si>
  <si>
    <t>PURDUE UNIVERSITY</t>
  </si>
  <si>
    <t>RI State Department of Environmental Management</t>
  </si>
  <si>
    <t>SD State Department of Health</t>
  </si>
  <si>
    <t>SOUTH DAKOTA STATE UNIVERSITY</t>
  </si>
  <si>
    <t>Texas A&amp;M Agrilife Research</t>
  </si>
  <si>
    <t>TX State Department of Agriculture</t>
  </si>
  <si>
    <t>UNIVERSITY OF CALIFORNIA AT DAVIS</t>
  </si>
  <si>
    <t>UNIVERSITY OF IOWA</t>
  </si>
  <si>
    <t>UNIVERSITY OF WISCONSIN-MADISON</t>
  </si>
  <si>
    <t>UT State Department of  Enviromental Quality</t>
  </si>
  <si>
    <t>VA Division of Consolidated Lab Services</t>
  </si>
  <si>
    <t>VA State Department of Health</t>
  </si>
  <si>
    <t>VT State Agency of Agriculture, Food, and Markets</t>
  </si>
  <si>
    <t>WA State Department of Health</t>
  </si>
  <si>
    <t>WI State Department of Health and Family Services</t>
  </si>
  <si>
    <t>If a Verification or Training Audit was conducted:</t>
  </si>
  <si>
    <r>
      <rPr>
        <b/>
        <sz val="14"/>
        <rFont val="Calibri"/>
        <family val="2"/>
        <scheme val="minor"/>
      </rPr>
      <t>Verification Audit:</t>
    </r>
    <r>
      <rPr>
        <b/>
        <sz val="14"/>
        <color theme="1"/>
        <rFont val="Calibri"/>
        <family val="2"/>
        <scheme val="minor"/>
      </rPr>
      <t xml:space="preserve"> Who conducted audit of auditor (FDA/State)?</t>
    </r>
  </si>
  <si>
    <t xml:space="preserve">• Did the inspector demonstrate proper sanitary practices during the inspection?
• Did the inspector conduct and communicate to the firm in an appropriate manner, including suitable interviewing techniques? 
• Did the inspector conduct the inspection in accordance with FDA/State procedures and policies? 
</t>
  </si>
  <si>
    <r>
      <t xml:space="preserve">Legal Name of Verification Auditor </t>
    </r>
    <r>
      <rPr>
        <b/>
        <sz val="14"/>
        <rFont val="Calibri"/>
        <family val="2"/>
        <scheme val="minor"/>
      </rPr>
      <t>OR Auditor Trainee</t>
    </r>
    <r>
      <rPr>
        <b/>
        <sz val="14"/>
        <color theme="1"/>
        <rFont val="Calibri"/>
        <family val="2"/>
        <scheme val="minor"/>
      </rPr>
      <t xml:space="preserve"> (last, first)</t>
    </r>
  </si>
  <si>
    <t>Verification Auditor or Auditor Trainee</t>
  </si>
  <si>
    <t>Auditor Overall Rating</t>
  </si>
  <si>
    <t>IA State Department Inspections, Appeals, and Licensing</t>
  </si>
  <si>
    <t>Alaska</t>
  </si>
  <si>
    <t>Alabama</t>
  </si>
  <si>
    <t>Arkansas</t>
  </si>
  <si>
    <t>Arizona</t>
  </si>
  <si>
    <t>California</t>
  </si>
  <si>
    <t>Colorado</t>
  </si>
  <si>
    <t>Connecticut</t>
  </si>
  <si>
    <t>District of Columbia</t>
  </si>
  <si>
    <t>Delaware</t>
  </si>
  <si>
    <t>Florida</t>
  </si>
  <si>
    <t>Georgia</t>
  </si>
  <si>
    <t>Hawaii</t>
  </si>
  <si>
    <t>Iowa</t>
  </si>
  <si>
    <t>Idaho</t>
  </si>
  <si>
    <t>Illinois</t>
  </si>
  <si>
    <t>Indiana</t>
  </si>
  <si>
    <t>Kansas</t>
  </si>
  <si>
    <t>Kentucky</t>
  </si>
  <si>
    <t>Louisiana</t>
  </si>
  <si>
    <t>Massachusetts</t>
  </si>
  <si>
    <t>Maryland</t>
  </si>
  <si>
    <t>Maine</t>
  </si>
  <si>
    <t>Michigan</t>
  </si>
  <si>
    <t>Mississippi</t>
  </si>
  <si>
    <t>Minnesota</t>
  </si>
  <si>
    <t>Missouri</t>
  </si>
  <si>
    <t>Montana</t>
  </si>
  <si>
    <t>North Carolina</t>
  </si>
  <si>
    <t>North Dakota</t>
  </si>
  <si>
    <t>Nebraska</t>
  </si>
  <si>
    <t>New Mexico</t>
  </si>
  <si>
    <t>New Hampshire</t>
  </si>
  <si>
    <t>New Jersey</t>
  </si>
  <si>
    <t>Nevada</t>
  </si>
  <si>
    <t>New York</t>
  </si>
  <si>
    <t>Ohio</t>
  </si>
  <si>
    <t>Oklahoma</t>
  </si>
  <si>
    <t>Oregon</t>
  </si>
  <si>
    <t>Pennsylvania</t>
  </si>
  <si>
    <t>Puerto Rico</t>
  </si>
  <si>
    <t>Rhode Island</t>
  </si>
  <si>
    <t>South Carolina</t>
  </si>
  <si>
    <t>South Dakota</t>
  </si>
  <si>
    <t>Texas</t>
  </si>
  <si>
    <t>Tennessee</t>
  </si>
  <si>
    <t>Wisconsin</t>
  </si>
  <si>
    <t>Utah</t>
  </si>
  <si>
    <t>Virginia</t>
  </si>
  <si>
    <t>Vermont</t>
  </si>
  <si>
    <t>Washington</t>
  </si>
  <si>
    <t>West Virginia</t>
  </si>
  <si>
    <t>Wyoming</t>
  </si>
  <si>
    <t>AK State Department of Health</t>
  </si>
  <si>
    <t>AMERICAN SAMOA GOVERNMENT DEPARTMENT OF AGRICULTURE</t>
  </si>
  <si>
    <t>CT State Department of Public Health</t>
  </si>
  <si>
    <t>DC Department of Health</t>
  </si>
  <si>
    <t>ME State Department of Agriculture, Conservation and Forestry</t>
  </si>
  <si>
    <t>MN National Center for Food Protection and Defense</t>
  </si>
  <si>
    <t>NH State Department of Health and Human Services</t>
  </si>
  <si>
    <t>NM State Department of Agriculture</t>
  </si>
  <si>
    <t>PA State Department of Health</t>
  </si>
  <si>
    <t>RI Emergency Management Agency</t>
  </si>
  <si>
    <t>SD State Department of Agriculture</t>
  </si>
  <si>
    <t>TN State Department of Health</t>
  </si>
  <si>
    <t>TX Department of State Health Services</t>
  </si>
  <si>
    <t>UNIVERSITY OF NEVADA-RENO</t>
  </si>
  <si>
    <t>American Samoa</t>
  </si>
  <si>
    <t>Minnesotta</t>
  </si>
  <si>
    <t>KY Cabinet for Health and Family Services</t>
  </si>
  <si>
    <t>NEW MEXICO STATE UNIVERSITY</t>
  </si>
  <si>
    <t>UNIVERSITY OF KENTUCKY</t>
  </si>
  <si>
    <t>This Section Completed by Office of Domestic Partnerships upon receipt</t>
  </si>
  <si>
    <t>(Total rated "Acceptable" + Total rated "Needs Improvement"</t>
  </si>
  <si>
    <t xml:space="preserve">                              Total rated as "Acceptable"                             X 100</t>
  </si>
  <si>
    <t>DS Manufacturer and Acidified Foods/LACF (DS MFG.A)</t>
  </si>
  <si>
    <t xml:space="preserve">DS Manufacturer </t>
  </si>
  <si>
    <t>DS Packaging and Labeling</t>
  </si>
  <si>
    <t>DS Distributor</t>
  </si>
  <si>
    <t>DS Warehouse</t>
  </si>
  <si>
    <t>Department of Health and Human Services
Food and Drug Administration
Dietary Supplement Field Inspection Audit - DS Warehouse</t>
  </si>
  <si>
    <t xml:space="preserve">DS Warehouse </t>
  </si>
  <si>
    <t>• Is the firm required to register with FDA?
• Commodity specific requirements
• Flow diagram (if necessary)
• Product information 
• Identify appropriate risk-based product(s) and process(processes) to cover
• Obtain/review processing, sanitation (including allergen changeovers), and other schedules 
• Did the inspector assess the applicability of relevant regulations including sanitary transportation and/or intentional adulteration when appropriate?</t>
  </si>
  <si>
    <t>• Did the inspector review consumer complaints in eSAF/FDA systems prior to starting the inspection?
• Did the inspector review firm's recalls since the last inspection?</t>
  </si>
  <si>
    <t xml:space="preserve">• Did the inspector interview, observe, and review training records for employees including: 
-Individual's assigned duties
-Food safety and food hygiene
-Personnel hygiene
</t>
  </si>
  <si>
    <r>
      <t xml:space="preserve">• Did the inspector determine what significant food safety hazards are associated with the products the firm produces based on their production practices and ingredients used? 
• Did the inspector demonstrate the ability to use food science knowledge and why the hazards are significant using this information. 
Examples include product characteristics such as pH and aw and how its affects pathogen growth through various production steps; intended use of the product, such as ready to eat, and how it affects sanitation controls; processing products with allergens/unique allergens, what steps in the process do these apply, etc.
</t>
    </r>
    <r>
      <rPr>
        <b/>
        <sz val="14"/>
        <color rgb="FFFF0000"/>
        <rFont val="Calibri"/>
        <family val="2"/>
        <scheme val="minor"/>
      </rPr>
      <t>*Note-this question is not applicable to dietary supplement program.</t>
    </r>
  </si>
  <si>
    <t xml:space="preserve">• Did the inspector demonstrate knowledge of what labeling components affect food safety and assure compliance such as allergen identification?
• Did the inspector review and assess basic labeling requirements such as statement of identity, supplement facts panel, net weight, product name, etc.?
• Did the inspector review labels for unapproved dietary ingredients and adverse event reporting information? </t>
  </si>
  <si>
    <t>Did the inspector assess the plants and grounds around the firm to ensure that they do not constitute a source of contamination or harborage?</t>
  </si>
  <si>
    <t>Did the inspector determine if the firm:
•	Properly storing unused equipment
•	Maintaining roads/yards/parking lot (grounds) 
•Has adequate draining areas  
•	Has adequate waste treatment, storage, and disposal
•	Ensuring that there are no harborage areas for pests</t>
  </si>
  <si>
    <t>Did the inspector conduct a walkthrough of areas where finished dietary supplements are held and evaluate the sanitation, maintenance, and pest control of the facility?</t>
  </si>
  <si>
    <t xml:space="preserve">Did the inspector determine if the firm:
•	Maintaining facility under a clean and sanitary condition 
-Appropriate and safe cleaning/sanitizing chemicals are used and stored according to manufacturer instructions
-Plumbing, bathrooms, and handwashing facilities are cleaned and maintained 
•	Utilizing a safe, sanitary, and appropriate water supply 
•	Pests are excluded and chemical treatments are appropriate and safe for use
•	Is adequate in size, construction, and design
-space between aisles and product storage to allow for maintenance and cleaning
-eliminating ingress points for pest
-building design including floors, walls, ceilings, lighting, and ventilation does not contaminate finished products </t>
  </si>
  <si>
    <t>Did the inspector assess the conditions of dietary supplement products to ensure protection against contamination and deterioration during shipping/receiving?</t>
  </si>
  <si>
    <t>•	Did the inspector review firm’s shipping/receiving operations to ensure that they protect against contamination and deterioration?
•	Did the inspector identify additional requirements for dietary supplement products that are shipped/received and the appropriate records are reviewed to ensure that the requirements were being followed? 
•	Did the inspector identify deficiencies in the shipping/receiving process where dietary supplement products could become contaminated, or deteriorate?</t>
  </si>
  <si>
    <t xml:space="preserve">Did the inspector verify written procedures are established and followed for holding and distribution operations?  </t>
  </si>
  <si>
    <t xml:space="preserve">•	Did the inspector review the firm's written procedures for holding and distribution and ensure they are being followed properly?
•	Did the inspector ensure the written procedures adequately prevent the mix-up, contamination, or deterioration of dietary supplements, packaging, components, and labels?
•	Did the inspector determine if the firm is monitoring and maintaining appropriate temperature, humidity, and light requirements to ensure dietary supplements and components are not affected?
•	Did  the inspector identify additional storage requirements to protect dietary supplement products and if so, are the related records retained? </t>
  </si>
  <si>
    <t>Did the inspector assess whether the firm maintained complete distribution records that ensure full traceability of dietary supplement products?</t>
  </si>
  <si>
    <t xml:space="preserve">•	Did the inspector assess if the firm is maintaining complete distribution records for dietary supplement products for traceability purposes? 
•	Did the inspector determine if original written records, true copies of written records, or as electronic records are retained for one year past the shelf-life date (if shelf-life dating is used), or for 2 years beyond the date of distribution of the last batch of dietary supplements associated with those records? </t>
  </si>
  <si>
    <t>Did the inspector assess firm's written procedures for returned products, if applicable?</t>
  </si>
  <si>
    <t>•	Did the inspector determine if firm’s written procedures for returned products ensure that the returned product is identified and quarantined until quality control personnel conduct a material review and make a disposition decision? 
•	Did the inspector determine if a material review was performed and the firm’s disposition resulted in either:
-Destruction
-Salvage/return to inventory
-Reprocessing and distribution</t>
  </si>
  <si>
    <t xml:space="preserve">•Written observations must be significant – related to public health and have evidence to support them. 
•Written observations should be documented accurately, clearly, and concisely on the state form/document or Form FDA 483 issued to the firm. 
•Discussed observations should be documented </t>
  </si>
  <si>
    <t>Department of Health and Human Services
Food and Drug Administration
Dietary Supplement Field Inspection Audit - DS Distributor</t>
  </si>
  <si>
    <t xml:space="preserve">DS Distributor  </t>
  </si>
  <si>
    <t xml:space="preserve">• Did the inspector interview, observe, and review training records for employees who conduct manufacturing and implement controls including: 
-Individual's assigned duties
-Food safety and food hygiene
-Personnel hygiene
</t>
  </si>
  <si>
    <r>
      <t xml:space="preserve">• Did the inspector determine what significant food safety hazards are associated with the products the firm produces based on their production practices and ingredients used? 
• Did the inspector demonstrate the ability to use food science knowledge and why the hazards are significant using this information. 
Examples include product characteristics such as pH and aw and how its affects pathogen growth through various production steps; intended use of the product, such as ready to eat, and how it affects sanitation controls; processing products with allergens/unique allergens, what steps in the process do these apply, etc.
</t>
    </r>
    <r>
      <rPr>
        <b/>
        <sz val="14"/>
        <color rgb="FFFF0000"/>
        <rFont val="Calibri"/>
        <family val="2"/>
        <scheme val="minor"/>
      </rPr>
      <t>*Note-this question #8 is not applicable to dietary supplement program.</t>
    </r>
  </si>
  <si>
    <t>Did the inspector identify the contract manufacturer(s) used by the distributor to manufacture their products?</t>
  </si>
  <si>
    <r>
      <t xml:space="preserve">•	Did the inspector identify and document the primary contract manufacturer(s) names, locations, and responsibilities? 
•	Did the inspector collect and assess evidence of the relationship between the own-label distributor and contract manufacturer, </t>
    </r>
    <r>
      <rPr>
        <sz val="14"/>
        <rFont val="Calibri"/>
        <family val="2"/>
        <scheme val="minor"/>
      </rPr>
      <t>if feasible</t>
    </r>
    <r>
      <rPr>
        <sz val="14"/>
        <color theme="1"/>
        <rFont val="Calibri"/>
        <family val="2"/>
        <scheme val="minor"/>
      </rPr>
      <t xml:space="preserve">? 
•	If the firm could not provide these </t>
    </r>
    <r>
      <rPr>
        <sz val="14"/>
        <rFont val="Calibri"/>
        <family val="2"/>
        <scheme val="minor"/>
      </rPr>
      <t>contracts and/or other agreements</t>
    </r>
    <r>
      <rPr>
        <sz val="14"/>
        <color theme="1"/>
        <rFont val="Calibri"/>
        <family val="2"/>
        <scheme val="minor"/>
      </rPr>
      <t xml:space="preserve">, did the inspector use other means to document the relationship? 
</t>
    </r>
    <r>
      <rPr>
        <b/>
        <sz val="14"/>
        <color theme="1"/>
        <rFont val="Calibri"/>
        <family val="2"/>
        <scheme val="minor"/>
      </rPr>
      <t>Note*</t>
    </r>
    <r>
      <rPr>
        <sz val="14"/>
        <color theme="1"/>
        <rFont val="Calibri"/>
        <family val="2"/>
        <scheme val="minor"/>
      </rPr>
      <t>- quality agreements cannot be used to exempt firms from requirements related to their operations</t>
    </r>
  </si>
  <si>
    <t>Did the inspector document the responsibilities between the distributor and contract manufacturer(s) for applicable cGMPS?</t>
  </si>
  <si>
    <r>
      <t xml:space="preserve">Did the inspector determine who is responsible for: 
</t>
    </r>
    <r>
      <rPr>
        <sz val="14"/>
        <rFont val="Calibri"/>
        <family val="2"/>
        <scheme val="minor"/>
      </rPr>
      <t>-controlling website content
-label and/or labeling content
-finished product formulation(s)
-holding reserve samples</t>
    </r>
  </si>
  <si>
    <r>
      <rPr>
        <sz val="14"/>
        <rFont val="Calibri"/>
        <family val="2"/>
        <scheme val="minor"/>
      </rPr>
      <t>If the distributor is holding the reserve samples,</t>
    </r>
    <r>
      <rPr>
        <sz val="14"/>
        <color theme="1"/>
        <rFont val="Calibri"/>
        <family val="2"/>
        <scheme val="minor"/>
      </rPr>
      <t xml:space="preserve"> did the inspector assess how the firm handles reserve samples?</t>
    </r>
  </si>
  <si>
    <t xml:space="preserve">If the distributor is holding the reserve samples:
•	The reserve samples are held for each lot of packaged and labeled dietary supplement they distribute.
•	The reserve samples are held using the same or similar container-closure system in which the finished product is distributed.
•	Reserve samples are held under conditions consistent with the product label. If no storage conditions are recommended on the label, reserve samples are held under ordinary storage conditions. 
•	The reserve samples are identified with the batch, lot, or control number.
•	Reserve samples are retained 1 year past the shelf-life date (if shelf-life dating is used), or for 2 years from the last date of distribution.
•	Reserve sample consists of at least twice the quantity necessary for all tests and examinations to determine whether the product meets product specifications. </t>
  </si>
  <si>
    <t xml:space="preserve">Did the inspector evaluate dietary supplement product label, labeling, and online presence? </t>
  </si>
  <si>
    <t>Did the inspector:
•	Review labels and accompanying literature to ensure they do not contain disease claims (i.e., explicit and implicit claims to cure, mitigate, treat, or prevent disease). 
•	Review websites and social media managed by the firm (e.g., Facebook, Instagram, X (formerly Twitter), TikTok, YouTube, etc.) for disease claims linked to sales of dietary supplements.
•	Ensure labels with structure/function claims contain the standard disclaimer 
•	Ensure Authorized Health Claims and Qualified Health Claims have Letter of Enforcement Discretion and uses specific language in the letter. 
For Multi-Level Marketing firms
Did the inspector:
•	Review online presence of downstream distributors prior and/or during the inspection to look for disease claims.
•	Ensure the firm is aware that they are responsible for the product claims made by downstream distributors.</t>
  </si>
  <si>
    <t>Did the inspector evaluate firm’s complaint procedures?</t>
  </si>
  <si>
    <t>•Did the inspector review the firm's written procedures for handling product complaints and ensure they are being followed properly?
•Did the inspector determine:
-Did a qualified person review all product complaints including complaints from online presence, including written requirements under 21 CFR 111.570 (b)(2)(ii)?
-Did the firm investigate any product complaints that resulted in failed product specifications or illness and injuries?
-Did the quality control review and approve findings and follow up actions including if additional batches are implicated?
•Did the inspector determine if all serious adverse events were investigated and reported to FDA  within 15 business days of receiving the complaint? 
•Did the firm submit all new and/or updated information within 1 year of the complaint submission?</t>
  </si>
  <si>
    <t>Department of Health and Human Services
Food and Drug Administration
Dietary Supplement Field Inspection Audit - DS Packaging and Labeling (DS P&amp;L)</t>
  </si>
  <si>
    <t>Did the inspector evaluate the firm's written procedures for quality control operations and ensure they are being followed properly?</t>
  </si>
  <si>
    <t xml:space="preserve">•	Did the inspector identify the personnel responsible for quality control operations and their qualifications, if applicable?
•	Did the quality control review, approve, sign, or reject:
-Production processes 
-All specifications
-All written procedures
-All laboratory controls, testing records, and examinations
-All documentation justifying the selection of laboratory methodologies and testing-All documentation justifying not testing finished batch
-All update/deviation/modification to records that may affect product quality-Master manufacturing records -Batch production records-All reprocessed, re-packaged, and relabeled finished dietary supplement batches prior to distribution 
•	Did the quality control:
-Ensure representative samples are collected for testing
-Ensure reserve samples are collected and held as required </t>
  </si>
  <si>
    <t>Did the inspector assess firm’s quality control personnel operations to determine whether they conduct a material review and make a disposition decision?</t>
  </si>
  <si>
    <t xml:space="preserve">•	Did the inspector assess whether the material review followed established written procedures and if corrective actions were adequate? 
•	Did the inspector request and review material review and disposition records including but not limited to:
-An established specification is not met
-A batch deviates from the master manufacturing record (MMR)
-Unanticipated occurrence(s) during manufacturing 
-Instrument calibration failure(s) 
-Returned products 
</t>
  </si>
  <si>
    <t>Did the inspector review firm's packaging, labeling, sanitation, and calibration written procedures?</t>
  </si>
  <si>
    <t>•	Did the inspector assess the firm's established written procedures for each type of packaging and labeling operation and confirm that employees are consistently following these procedures to ensure product specifications are met?
•	Did the inspector assess firm’s established written procedures and records for maintaining, cleaning, and sanitizing equipment, utensils, and processing lines?
•	Did the inspector assess the cleaning records related to the batch production records reviewed during the inspection?
•	Did the inspector assess firm’s established written procedures and records for calibration of production equipment?</t>
  </si>
  <si>
    <t>Did the inspector review firm's master manufacturing record(s)?</t>
  </si>
  <si>
    <r>
      <t xml:space="preserve">•Did the inspector determine if there was an MMR for every package size and formulation?  
•Did the MMR include:
-The name of the dietary supplement 
</t>
    </r>
    <r>
      <rPr>
        <sz val="14"/>
        <rFont val="Calibri"/>
        <family val="2"/>
        <scheme val="minor"/>
      </rPr>
      <t>-The identity and weight or measure of the bulk supplement used in the batch</t>
    </r>
    <r>
      <rPr>
        <sz val="14"/>
        <color theme="1"/>
        <rFont val="Calibri"/>
        <family val="2"/>
        <scheme val="minor"/>
      </rPr>
      <t xml:space="preserve">
-A statement of theoretical yield at each point, step, or stage of the manufacturing process where control is including the maximum and minimum percentages of theoretical yield
-A description of packaging and a representative label, or a cross-reference to the physical location of the actual or representative label
-In-process specifications for each point, step, or stage in the manufacturing process where control is necessary
-Procedures for sampling and a cross-reference to procedures for tests or examinations
-Specific manufacturing actions to maintain control, and ensure a quality dietary supplement is manufactured
-Any special notations and precautions to be followed that the firm determines based on risk
-Corrective action plans for use when an in-process specification is not met</t>
    </r>
  </si>
  <si>
    <t>Did the inspector review firm's completed batch production record(s)?</t>
  </si>
  <si>
    <r>
      <t xml:space="preserve">•	Did the inspector determine if the batch production record(s) accurately followed the product specific MMR?
•	Did the inspector determine if the batch production record(s) included:
-The batch, lot, or control number of the finished batch of dietary supplement or the unique lot number assigned to each packaged and labeled batch
-The identity of equipment and processing lines used in producing the batch
-The date and time of the maintenance, cleaning, and sanitizing of the equipment and processing lines used during production or a cross-reference to records
-The unique identifier, and the identity, weight, or measure of each component, packaging, and label/labeling used
-A statement of the actual yield and a statement of the percentage of theoretical yield at appropriate phases of production
-Record of the actual results or actions performed during manufacturing 
-The results of any testing or examination performed during the batch production including testing performed on packaging and labels, or a cross-reference to such results including in-process and finished product testing and examination required to meet specifications (111.70(e &amp; g))
-Documentation of manufacturing at the time of performance including:
</t>
    </r>
    <r>
      <rPr>
        <sz val="14"/>
        <color theme="1"/>
        <rFont val="Calibri"/>
        <family val="2"/>
      </rPr>
      <t>◦</t>
    </r>
    <r>
      <rPr>
        <sz val="14"/>
        <color theme="1"/>
        <rFont val="Calibri"/>
        <family val="2"/>
        <scheme val="minor"/>
      </rPr>
      <t>The date on which each step of the master manufacturing record was performed
◦The initials of the person(s) performing each step during production.
-Documentation of packaging and labeling operations, at the time of performance including:
◦The unique identifier assigned to packaging and labels used
◦The quantity of the packaging and labels used
◦Reconciliation of any discrepancies between issuance and use of labels
◦An actual or representative label, or a cross-reference to the physical location of the actual or representative label
-Documentation at the time of performance that quality control personnel:
◦Reviewed the batch production record, including all monitoring operations and testing and examinations performed on components, in-process materials, finished batches of dietary supplements, and packaged and labeled dietary supplements
◦Approved or rejected any reprocessing or repackaging; and
◦Approved and released, or rejected, the batch for distribution, including any reprocessed batch and any repackaged or relabeled dietary supplement.
-Documentation at the time of performance of any required material review and disposition decision.
-Documentation at the time of performance of any reprocessing.</t>
    </r>
  </si>
  <si>
    <t>Did the inspector review specifications for bulk dietary supplement, packaging, and labeling components?</t>
  </si>
  <si>
    <r>
      <t xml:space="preserve">•	Did the inspector review and assess the bulk dietary supplement specifications related to the batch production records reviewed during the inspection? 
•	Did the inspector ensure that the specifications:
</t>
    </r>
    <r>
      <rPr>
        <sz val="14"/>
        <rFont val="Calibri"/>
        <family val="2"/>
        <scheme val="minor"/>
      </rPr>
      <t>-Provided sufficient assurance that the product received is adequately identified and is consistent with the purchase order</t>
    </r>
    <r>
      <rPr>
        <sz val="14"/>
        <color theme="1"/>
        <rFont val="Calibri"/>
        <family val="2"/>
        <scheme val="minor"/>
      </rPr>
      <t xml:space="preserve">
•Did the inspector ensure that packaging and labeling specifications included material composition and visual characteristics?</t>
    </r>
  </si>
  <si>
    <t xml:space="preserve">Did the inspector review the testing and examination records for bulk dietary supplements and packaging and labeling components? </t>
  </si>
  <si>
    <t xml:space="preserve">•	Did the inspector review the bulk dietary supplements (including reprocessed/re-packaged/re-labeled batches) testing or examination records to ensure that established specifications were met prior to using the bulk dietary supplements in a batch and prior to distribution? 
•	Did the inspector confirm that bulk dietary supplement testing or examination records included:
-Either in-house or third-party testing or examination of the specific lot number 
-Bulk dietary supplement received is adequately identified and consistent with the purchase order 
</t>
  </si>
  <si>
    <t xml:space="preserve">Did the inspector review the firm's quarantine operations (bulk dietary supplements and packaging and labeling components)? </t>
  </si>
  <si>
    <t>Did the inspector determine:
-There is a distinct area in the warehouse for quarantine operations and that it is sufficiently separated and/or labeled, including electronic quarantine systems.
-The firm cannot access quarantined bulk dietary supplements and packaging and labeling components for use in manufacturing until representative samples of each unique lot have been collected, quality control has reviewed and approved tests/examinations and released bulk dietary supplements and packaging and labeling components for use.
-The firm cannot distribute quarantined finished product into commerce until quality control reviews finished product testing and examination and ensures that all specifications have been met.
-The rejected batches (including packaging and labeling operations) are placed into quarantine and cannot be distributed into commerce.</t>
  </si>
  <si>
    <t xml:space="preserve">Did the inspector assess firm's written procedures for packaging and labeling? </t>
  </si>
  <si>
    <r>
      <t xml:space="preserve">•	Did the inspector determine if the firm has established written procedures for packaging and labeling operations, including re-packaging and re-labeling operations?
•	Did the inspector ensure that the firm is making and keeping MMRs and BPRs for packaging and labeling operations when bulk dietary supplement is received for packaging and labeling only?
•	</t>
    </r>
    <r>
      <rPr>
        <sz val="14"/>
        <rFont val="Calibri"/>
        <family val="2"/>
        <scheme val="minor"/>
      </rPr>
      <t>Did the inspector determine if the packaging and labeling operations are separated from other operations (e.g. warehousing) of other products by a physical or spatial separation to prevent mix-up?</t>
    </r>
    <r>
      <rPr>
        <sz val="14"/>
        <color theme="1"/>
        <rFont val="Calibri"/>
        <family val="2"/>
        <scheme val="minor"/>
      </rPr>
      <t xml:space="preserve">
•	Did the inspector determine if the firm is suitably disposing of obsolete or incorrect packaging and label/labeling?
</t>
    </r>
  </si>
  <si>
    <t>Department of Health and Human Services
Food and Drug Administration
Dietary Supplement Field Inspection Audit - DS Manufacturer (DS MFG)</t>
  </si>
  <si>
    <t>DS Manufacturer</t>
  </si>
  <si>
    <t>•Did the inspector:
-Review labels and accompanying literature to ensure they do not contain disease claims (i.e., explicit and implicit claims to cure, mitigate, treat, or prevent disease). 
-Review websites and social media managed by the firm (e.g., Facebook, Instagram, X (formerly Twitter), TikTok, YouTube, etc.) for disease claims linked to sales of dietary supplements. 
-Ensure labels with structure/function claims contain the standard disclaimer 
-Ensure Authorized Health Claims and Qualified Health Claims have Letter of Enforcement Discretion and uses specific language in the letter.
For Multi-Level Marketing firms
•Did the inspector:
-Review online presence of downstream distributors prior and/or during the inspection to look for disease claims.
-Ensure the firm is aware that they are responsible for the product claims made by downstream distributors.</t>
  </si>
  <si>
    <t xml:space="preserve">•	Did the inspector identify the personnel responsible for quality control operations and their qualifications?
•	Did the quality control review, approve, sign, or reject:
-Production processes 
-All specifications
-All written procedures
-All laboratory controls, testing records, and examinations
-All documentation justifying the selection of laboratory methodologies and testing
-All documentation justifying not testing finished batch
-All update/deviation/modification to records that may affect product quality
-Supplier qualifications and re-qualifications 
-Master manufacturing records 
-Batch production records
-All reprocessed, re-packaged, and relabeled finished dietary supplement batches prior to distribution 
•	Did the quality control:
-Ensure representative samples are collected for testing
-Ensure reserve samples are collected and held as required </t>
  </si>
  <si>
    <t xml:space="preserve">•	Did the inspector assess the material review followed established written procedures and if corrective actions were adequate? 
•	Did the inspector request and review material review and disposition records including but not limited to:
-An established specification is not met
-A batch deviates from the master manufacturing record (MMR)
-Unanticipated occurrence(s) during manufacturing 
-Instrument calibration failure(s) 
-Returned products 
</t>
  </si>
  <si>
    <t>Did the inspector review firm's manufacturing, sanitation, and calibration written procedures?</t>
  </si>
  <si>
    <t>•	Did the inspector assess the firm's established written procedures for each type of manufacturing operation and confirm that employees are consistently following these procedures to ensure product specifications are met?
•	Did the inspector assess firm’s established written procedures and records for maintaining, cleaning, and sanitizing equipment, utensils, and processing lines?
•	Did the inspector assess the cleaning records related to the batch production records reviewed during the inspection?
•	Did the inspector assess firm’s established written procedures and records for calibration of production equipment and laboratory instruments?</t>
  </si>
  <si>
    <t>•Did the inspector determine if the MMR for every package size and formulation?  
•Did the MMR include:
-The name of the dietary supplement and the strength, concentration, weight, or measure of each dietary ingredient for each batch size
-The identity and weight or measure each dietary ingredient and component used in the batch
-A statement of any intentional overage amount of a dietary ingredient
-A statement of theoretical yield at each point, step, or stage of the manufacturing process where control is including the maximum and minimum percentages of theoretical yield
-A description of packaging and a representative label, or a cross-reference to the physical location of the actual or representative label
-In-process specifications for each point, step, or stage in the manufacturing process where control is necessary
-Procedures for sampling and a cross-reference to procedures for tests or examinations
-Specific manufacturing actions to maintain control, and ensure a quality dietary supplement is manufactured
-Written instructions including one person weighing or measuring a component and another person verifying the weight or measure; and one person adding the component and another person verifying the addition.
-Any special notations and precautions to be followed that the firm determines based on risk
-Corrective action plans for use when an in-process specification is not met</t>
  </si>
  <si>
    <r>
      <t xml:space="preserve">•	Did the inspector determine if the batch production record(s) accurately followed the product specific MMR?
•	Did the inspector determine if the batch production record(s) included:
-The batch, lot, or control number of the finished batch of dietary supplement or the unique lot number assigned to each packaged and labeled batch
-The identity of equipment and processing lines used in producing the batch
-The date and time of the maintenance, cleaning, and sanitizing of the equipment and processing lines used during production or a cross-reference to records
-The unique identifier, and the identity, weight, or measure of each component, packaging, and label/labeling used
-A statement of the actual yield and a statement of the percentage of theoretical yield at appropriate phases of production
-Record of the actual results or actions performed during manufacturing 
-The results of any testing or examination performed during the batch production including testing performed on packaging and labels, or a cross-reference to such results including in-process and finished product testing and examination required to meet specifications (111.70(e &amp; g))
-Documentation of manufacturing at the time of performance including:
</t>
    </r>
    <r>
      <rPr>
        <sz val="14"/>
        <color theme="1"/>
        <rFont val="Calibri"/>
        <family val="2"/>
      </rPr>
      <t>◦</t>
    </r>
    <r>
      <rPr>
        <sz val="14"/>
        <color theme="1"/>
        <rFont val="Calibri"/>
        <family val="2"/>
        <scheme val="minor"/>
      </rPr>
      <t>The date on which each step of the master manufacturing record was performed
◦The initials of the person(s) performing each step during production.
◦The initials of the person(s) responsible for weighing or measuring each component used in the batch and adding the component to the batch.
◦The initials of the person(s) responsible for verifying the weight or measure of each component used in the batch and adding the component to the batch.
-Documentation of packaging and labeling operations, at the time of performance including:
◦The unique identifier assigned to packaging and labels used
◦The quantity of the packaging and labels used
◦Reconciliation of any discrepancies between issuance and use of labels
◦An actual or representative label, or a cross-reference to the physical location of the actual or representative label
-Documentation at the time of performance that quality control personnel:
◦Reviewed the batch production record, including all monitoring operations and testing and examinations performed on components, in-process materials, finished batches of dietary supplements, and packaged and labeled dietary supplements
◦Approved or rejected any reprocessing or repackaging; and
◦Approved and released, or rejected, the batch for distribution, including any reprocessed batch and any repackaged or relabeled dietary supplement.
-Documentation at the time of performance of any required material review and disposition decision.
-Documentation at the time of performance of any reprocessing.</t>
    </r>
  </si>
  <si>
    <t>Did the inspector review specifications for dietary ingredients, components, and finished products?</t>
  </si>
  <si>
    <t>•	Did the inspector review the dietary ingredient, component, and finished product specifications related to the batch production records reviewed during the inspection? 
•Did the inspector assess if the firm established specifications for all ingredients and finished product listed in the production records?
•	Did the inspector ensure that the specifications:
-Included identity, purity, strength, composition and limits on contamination 
-Included scientifically valid acceptance criteria.
-Considered all reasonable limits on contamination (i.e. microbiological hazards, heavy metals, residual solvents, aflatoxins, alkaloids, pesticides)
-Included scientifically valid testing and examination procedures for each established specification</t>
  </si>
  <si>
    <t xml:space="preserve">Did the inspector review the firm's component and finished product testing records? </t>
  </si>
  <si>
    <r>
      <t xml:space="preserve">•	Did the inspector review the dietary ingredient and finished product (including reprocessed/re-packaged/re-labeled batches) testing records to ensure that established specifications were met prior to using the component in a batch and prior to distribution? 
-Ensure at least seven dietary ingredients (ingredients listed in the Supplement Facts Panel) used in the product were reviewed
-Ensure at </t>
    </r>
    <r>
      <rPr>
        <sz val="14"/>
        <rFont val="Calibri"/>
        <family val="2"/>
        <scheme val="minor"/>
      </rPr>
      <t>least three components</t>
    </r>
    <r>
      <rPr>
        <sz val="14"/>
        <color theme="1"/>
        <rFont val="Calibri"/>
        <family val="2"/>
        <scheme val="minor"/>
      </rPr>
      <t xml:space="preserve"> (other ingredients, e.g. fillers, colors, excipients) used in the product were reviewed
-Ensure that specific test methods listed in the specifications were performed and documented.
-Ensure the firm uses scientifically valid criteria for selecting standard reference materials
•	Did the inspector confirm that dietary ingredient test records included:
-Either in-house or third-party testing of the specific lot number
-If the firm relies on a Certificate of Analysis:
a.	The firm has established a supplier qualification
b.	The COA includes a description of the test method, limits of the test, and actual results 
c.     The firm initially confirmed the COA results through their own testing
d.	The firm has periodically reconfirmed the COA results through their own testing
•	Did the inspector confirm that finished product test records included:
-Either in-house or third-party testing of the specific lot number and
-Testing of every batch or testing of a subset of batches using a sound statistical sampling plan</t>
    </r>
  </si>
  <si>
    <t xml:space="preserve">Did the inspector review the firm's quarantine operations (raw materials and finished product)? </t>
  </si>
  <si>
    <t>Did the inspector determine:
-There is a distinct area in the warehouse for quarantine operations and that it is sufficiently separated and/or labeled, including electronic quarantine systems.
-The firm cannot access quarantined components, packaging or labeling for use in manufacturing until representative samples of each unique lot have been collected, quality control has reviewed and approved tests/examinations and released components for use.
-The firm cannot distribute quarantined finished product into commerce until quality control reviews finished product testing and examination and ensures that all specifications have been met.
-The rejected batches (including manufacturing, packaging and labeling operations) are placed into quarantine and cannot be utilized in manufacturing or distributed into commerce.</t>
  </si>
  <si>
    <r>
      <t xml:space="preserve">•	Did the inspector determine if the firm has established written procedures for packaging and labeling operations, including re-packaging and re-labeling operations?
•	Did the inspector ensure that the firm is making and keeping MMRs and BPRs for packaging and labeling operations when a dietary supplement is received for packaging and labeling only?
•	Did the inspector determine if the packaging and labeling operations are separated from manufacturing or warehousing of other products by a physical or spatial separation?
•	Did the inspector determine if the firm is suitably disposing of obsolete or incorrect packaging and label/labeling?
</t>
    </r>
    <r>
      <rPr>
        <sz val="14"/>
        <rFont val="Calibri"/>
        <family val="2"/>
        <scheme val="minor"/>
      </rPr>
      <t>• Did the inspector determine if the firm established specifications for packaging components and labels?</t>
    </r>
    <r>
      <rPr>
        <sz val="14"/>
        <color theme="1"/>
        <rFont val="Calibri"/>
        <family val="2"/>
        <scheme val="minor"/>
      </rPr>
      <t xml:space="preserve">
</t>
    </r>
  </si>
  <si>
    <t>Did the inspector assess firm's in-house laboratory operations and written procedures for methodologies related to testing and examination, if applicable?</t>
  </si>
  <si>
    <t>•	Did the inspector determine if the firm has established and followed written procedures for laboratory operations including but not limited to:
-How each test method used to confirm component, in-process, and finished product specifications will be performed.
-If the sampling plans and operations, testing validation, confirmation of results, and calibration of controlled instruments and equipment are being followed. 
•	Did the inspector determine if there was adequate space and facilities to conduct all required testing?
•	Did the inspector determine that all testing was documented at the time of performance, and included the testing results with the initials of the person performing the test?</t>
  </si>
  <si>
    <t>Department of Health and Human Services
Food and Drug Administration
Dietary Supplement Field Inspection Audit - DS Manufacturer and Acidified Foods/LACF (DS MFG.A)</t>
  </si>
  <si>
    <t xml:space="preserve">•Did the inspector observe any leaking or swollen containers in finished product storage?  If so, did the inspector ask questions to identify trends such as specific equipment, shifts, days, raw materials, etc. 
•Did the inspector inquire about products stored and identified in holding area for process authority review? </t>
  </si>
  <si>
    <t>XIII.1 Rating</t>
  </si>
  <si>
    <t>XIII.1 Feedback</t>
  </si>
  <si>
    <t>XIII.2 Rating</t>
  </si>
  <si>
    <t>XIII.2 Feedback</t>
  </si>
  <si>
    <t>XIII.3 Rating</t>
  </si>
  <si>
    <t>XIII.3 Feedback</t>
  </si>
  <si>
    <t>XIII.4 Rating</t>
  </si>
  <si>
    <t>XIII.4 Feedback</t>
  </si>
  <si>
    <t>XIII.5 Rating</t>
  </si>
  <si>
    <t>XIII.5 Feedback</t>
  </si>
  <si>
    <t>XIII.6 Rating</t>
  </si>
  <si>
    <t>XIII.6 Feedback</t>
  </si>
  <si>
    <t>XIII.7 Rating</t>
  </si>
  <si>
    <t>XIII.7 Feedback</t>
  </si>
  <si>
    <t>XIII.8 Rating</t>
  </si>
  <si>
    <t>XIII.8 Feedback</t>
  </si>
  <si>
    <t>XIII.9 Rating</t>
  </si>
  <si>
    <t>XIII.9 Feedback</t>
  </si>
  <si>
    <t>XIII.10 Rating</t>
  </si>
  <si>
    <t>XIII.10 Feedback</t>
  </si>
  <si>
    <t>XIV.1 Rating</t>
  </si>
  <si>
    <t>XIV.1 Feedback</t>
  </si>
  <si>
    <t>XIV.2 Rating</t>
  </si>
  <si>
    <t>XIV.2 Feedback</t>
  </si>
  <si>
    <t>XIV.3 Rating</t>
  </si>
  <si>
    <t>XIV.3 Feedback</t>
  </si>
  <si>
    <t>XIV.4 Rating</t>
  </si>
  <si>
    <t>XIV.4 Feedback</t>
  </si>
  <si>
    <t>XIV.5 Rating</t>
  </si>
  <si>
    <t>XIV.5 Feedback</t>
  </si>
  <si>
    <t>DS MFG.A</t>
  </si>
  <si>
    <t>XIII.1</t>
  </si>
  <si>
    <t>XIII.2</t>
  </si>
  <si>
    <t>XIII.3</t>
  </si>
  <si>
    <t>XIII.4</t>
  </si>
  <si>
    <t>XIII.5</t>
  </si>
  <si>
    <t>XIII.6</t>
  </si>
  <si>
    <t>XIV.1</t>
  </si>
  <si>
    <t>XIV.2</t>
  </si>
  <si>
    <t>XIV.3</t>
  </si>
  <si>
    <t>XIV.4</t>
  </si>
  <si>
    <t>XIV.5</t>
  </si>
  <si>
    <t>FDA Form 3610-H(DS) OMB Number: 0910-0909 Exp Date: 04/30/2027</t>
  </si>
  <si>
    <t>XV.1</t>
  </si>
  <si>
    <t>XV.2</t>
  </si>
  <si>
    <t>XV.3</t>
  </si>
  <si>
    <t>XV.4</t>
  </si>
  <si>
    <t>XV.5</t>
  </si>
  <si>
    <t>XV.6</t>
  </si>
  <si>
    <t>XV.7</t>
  </si>
  <si>
    <t>XV.8</t>
  </si>
  <si>
    <t>XV.9</t>
  </si>
  <si>
    <t>XV.10</t>
  </si>
  <si>
    <t>XVI.1</t>
  </si>
  <si>
    <t>XVI.2</t>
  </si>
  <si>
    <t>XVI.3</t>
  </si>
  <si>
    <t>XVI.4</t>
  </si>
  <si>
    <t>XVI.5</t>
  </si>
  <si>
    <t>XVI.6</t>
  </si>
  <si>
    <t>XVI.7</t>
  </si>
  <si>
    <t>XVI.8</t>
  </si>
  <si>
    <t>XVI.9</t>
  </si>
  <si>
    <t>XVI.10</t>
  </si>
  <si>
    <t>XVI.11</t>
  </si>
  <si>
    <t>XVI.12</t>
  </si>
  <si>
    <t xml:space="preserve">XIII. DS CGMP </t>
  </si>
  <si>
    <t>XIV. DS Distributor</t>
  </si>
  <si>
    <t>XV. DS Packaging and Labeling</t>
  </si>
  <si>
    <t>XVI. DS Manufacturer</t>
  </si>
  <si>
    <t>XV.1 Rating</t>
  </si>
  <si>
    <t>XV.1 Feedback</t>
  </si>
  <si>
    <t>XV.2 Rating</t>
  </si>
  <si>
    <t>XV.2 Feedback</t>
  </si>
  <si>
    <t>XV.3 Rating</t>
  </si>
  <si>
    <t>XV.3 Feedback</t>
  </si>
  <si>
    <t>XV.4 Rating</t>
  </si>
  <si>
    <t>XV.4 Feedback</t>
  </si>
  <si>
    <t>XV.5 Rating</t>
  </si>
  <si>
    <t>XV.5 Feedback</t>
  </si>
  <si>
    <t>XV.6 Rating</t>
  </si>
  <si>
    <t>XV.6 Feedback</t>
  </si>
  <si>
    <t>XV.7 Rating</t>
  </si>
  <si>
    <t>XV.7 Feedback</t>
  </si>
  <si>
    <t>XV.8 Rating</t>
  </si>
  <si>
    <t>XV.8 Feedback</t>
  </si>
  <si>
    <t>XV.9 Rating</t>
  </si>
  <si>
    <t>XV.9 Feedback</t>
  </si>
  <si>
    <t>XV.10 Rating</t>
  </si>
  <si>
    <t>XV.10 Feedback</t>
  </si>
  <si>
    <t>XVI.1 Rating</t>
  </si>
  <si>
    <t>XVI.1 Feedback</t>
  </si>
  <si>
    <t>XVI.2 Rating</t>
  </si>
  <si>
    <t>XVI.2 Feedback</t>
  </si>
  <si>
    <t>XVI.3 Rating</t>
  </si>
  <si>
    <t>XVI.3 Feedback</t>
  </si>
  <si>
    <t>XVI.4 Rating</t>
  </si>
  <si>
    <t>XVI.4 Feedback</t>
  </si>
  <si>
    <t>XVI.5 Rating</t>
  </si>
  <si>
    <t>XVI.5 Feedback</t>
  </si>
  <si>
    <t>XVI.6 Rating</t>
  </si>
  <si>
    <t>XVI.6 Feedback</t>
  </si>
  <si>
    <t>XVI.7 Rating</t>
  </si>
  <si>
    <t>XVI.7 Feedback</t>
  </si>
  <si>
    <t>XVI.8 Rating</t>
  </si>
  <si>
    <t>XVI.8 Feedback</t>
  </si>
  <si>
    <t>XVI.9 Rating</t>
  </si>
  <si>
    <t>XVI.9 Feedback</t>
  </si>
  <si>
    <t>XVI.10 Rating</t>
  </si>
  <si>
    <t>XVI.10 Feedback</t>
  </si>
  <si>
    <t>XVI.11 Rating</t>
  </si>
  <si>
    <t>XVI.11 Feedback</t>
  </si>
  <si>
    <t>XVI.12 Rating</t>
  </si>
  <si>
    <t>XVI.12 Feedback</t>
  </si>
  <si>
    <t>IX.7 Rating</t>
  </si>
  <si>
    <t>IX.7 Feedback</t>
  </si>
  <si>
    <t>IX.8 Rating</t>
  </si>
  <si>
    <t>IX.8 Feedback</t>
  </si>
  <si>
    <t>IX.9 Rating</t>
  </si>
  <si>
    <t>IX.9 Feedback</t>
  </si>
  <si>
    <t>IX.10 Rating</t>
  </si>
  <si>
    <t>IX.10 Feedback</t>
  </si>
  <si>
    <t>X.6 Rating</t>
  </si>
  <si>
    <t>X.6 Feedback</t>
  </si>
  <si>
    <t>X.7 Rating</t>
  </si>
  <si>
    <t>X.7 Feedback</t>
  </si>
  <si>
    <t>X.8 Rating</t>
  </si>
  <si>
    <t>X.8 Feedback</t>
  </si>
  <si>
    <t>X.9 Rating</t>
  </si>
  <si>
    <t>X.9 Feedback</t>
  </si>
  <si>
    <t>X.10 Rating</t>
  </si>
  <si>
    <t>X.10 Feedback</t>
  </si>
  <si>
    <t>When copying data to paste into the 3610 rating summary tab of the HF 3610 Summary Form you do not need include these 3 columns (Count of NI Audit Ratings, Overall Audit Percentage, or Overall Audit Rating). They are already duplicated in that form.
Note: Categorical IDs IX.-X. are reserved.</t>
  </si>
  <si>
    <t>XIII. DS CGMP</t>
  </si>
  <si>
    <t>When copying data to paste into the 3610 rating summary tab of the HF 3610 Summary Form you do not need include these 3 rows (Count of NI Audit Ratings, Overall Audit Percentage, or Overall Audit Rating). They are already duplicated in that form.
Note: Categorical IDs IX.-X. are reserved.</t>
  </si>
  <si>
    <t>Human Food Field Inspection Audit DS v 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</si>
</sst>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b/>
      <sz val="11"/>
      <color theme="1"/>
      <name val="Calibri"/>
      <family val="2"/>
      <scheme val="minor"/>
    </font>
    <font>
      <sz val="11"/>
      <color theme="1"/>
      <name val="Calibri"/>
      <family val="2"/>
      <scheme val="minor"/>
    </font>
    <font>
      <sz val="11"/>
      <color theme="0"/>
      <name val="Calibri"/>
      <family val="2"/>
      <scheme val="minor"/>
    </font>
    <font>
      <sz val="14"/>
      <color theme="0"/>
      <name val="Calibri"/>
      <family val="2"/>
      <scheme val="minor"/>
    </font>
    <font>
      <sz val="14"/>
      <color theme="1"/>
      <name val="Calibri"/>
      <family val="2"/>
      <scheme val="minor"/>
    </font>
    <font>
      <sz val="14"/>
      <name val="Calibri"/>
      <family val="2"/>
      <scheme val="minor"/>
    </font>
    <font>
      <sz val="14"/>
      <color rgb="FFFF0000"/>
      <name val="Calibri"/>
      <family val="2"/>
      <scheme val="minor"/>
    </font>
    <font>
      <sz val="14"/>
      <color theme="1"/>
      <name val="Calibri"/>
      <family val="2"/>
    </font>
    <font>
      <b/>
      <sz val="16"/>
      <color rgb="FF000000"/>
      <name val="Calibri"/>
      <family val="2"/>
      <scheme val="minor"/>
    </font>
    <font>
      <sz val="14"/>
      <color rgb="FF000000"/>
      <name val="Calibri"/>
      <family val="2"/>
      <scheme val="minor"/>
    </font>
    <font>
      <b/>
      <sz val="16"/>
      <color theme="1"/>
      <name val="Calibri"/>
      <family val="2"/>
      <scheme val="minor"/>
    </font>
    <font>
      <sz val="8"/>
      <name val="Calibri"/>
      <family val="2"/>
      <scheme val="minor"/>
    </font>
    <font>
      <b/>
      <sz val="11"/>
      <name val="Calibri"/>
      <family val="2"/>
      <scheme val="minor"/>
    </font>
    <font>
      <sz val="11"/>
      <name val="Calibri"/>
      <family val="2"/>
      <scheme val="minor"/>
    </font>
    <font>
      <i/>
      <sz val="9"/>
      <color theme="1"/>
      <name val="Calibri"/>
      <family val="2"/>
      <scheme val="minor"/>
    </font>
    <font>
      <sz val="9"/>
      <color indexed="81"/>
      <name val="Tahoma"/>
      <family val="2"/>
    </font>
    <font>
      <b/>
      <i/>
      <sz val="14"/>
      <color theme="1"/>
      <name val="Calibri"/>
      <family val="2"/>
      <scheme val="minor"/>
    </font>
    <font>
      <b/>
      <sz val="14"/>
      <name val="Calibri"/>
      <family val="2"/>
      <scheme val="minor"/>
    </font>
    <font>
      <b/>
      <sz val="12"/>
      <name val="Calibri"/>
      <family val="2"/>
      <scheme val="minor"/>
    </font>
    <font>
      <sz val="10"/>
      <color theme="1"/>
      <name val="Calibri"/>
      <family val="2"/>
      <scheme val="minor"/>
    </font>
    <font>
      <b/>
      <sz val="11"/>
      <color theme="0"/>
      <name val="Calibri"/>
      <family val="2"/>
      <scheme val="minor"/>
    </font>
    <font>
      <b/>
      <i/>
      <sz val="14"/>
      <name val="Calibri"/>
      <family val="2"/>
      <scheme val="minor"/>
    </font>
    <font>
      <b/>
      <sz val="10"/>
      <color indexed="81"/>
      <name val="Tahoma"/>
      <family val="2"/>
    </font>
    <font>
      <sz val="10"/>
      <color indexed="81"/>
      <name val="Tahoma"/>
      <family val="2"/>
    </font>
    <font>
      <b/>
      <sz val="20"/>
      <color rgb="FFFF0000"/>
      <name val="Calibri"/>
      <family val="2"/>
      <scheme val="minor"/>
    </font>
    <font>
      <b/>
      <sz val="14"/>
      <color rgb="FFFF0000"/>
      <name val="Calibri"/>
      <family val="2"/>
      <scheme val="minor"/>
    </font>
  </fonts>
  <fills count="13">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2"/>
        <bgColor indexed="64"/>
      </patternFill>
    </fill>
    <fill>
      <patternFill patternType="solid">
        <fgColor theme="9" tint="0.39997558519241921"/>
        <bgColor indexed="64"/>
      </patternFill>
    </fill>
    <fill>
      <patternFill patternType="solid">
        <fgColor rgb="FFFFFFCC"/>
      </patternFill>
    </fill>
    <fill>
      <patternFill patternType="solid">
        <fgColor theme="4"/>
        <bgColor theme="4"/>
      </patternFill>
    </fill>
    <fill>
      <patternFill patternType="solid">
        <fgColor theme="4" tint="0.79998168889431442"/>
        <bgColor theme="4" tint="0.79998168889431442"/>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rgb="FFB2B2B2"/>
      </left>
      <right style="thin">
        <color rgb="FFB2B2B2"/>
      </right>
      <top style="thin">
        <color rgb="FFB2B2B2"/>
      </top>
      <bottom style="thin">
        <color rgb="FFB2B2B2"/>
      </bottom>
      <diagonal/>
    </border>
    <border>
      <left/>
      <right/>
      <top style="thin">
        <color theme="4" tint="0.39997558519241921"/>
      </top>
      <bottom style="thin">
        <color theme="4" tint="0.39997558519241921"/>
      </bottom>
      <diagonal/>
    </border>
    <border>
      <left/>
      <right style="thin">
        <color rgb="FFB2B2B2"/>
      </right>
      <top style="thin">
        <color rgb="FFB2B2B2"/>
      </top>
      <bottom style="thin">
        <color rgb="FFB2B2B2"/>
      </bottom>
      <diagonal/>
    </border>
    <border>
      <left style="thin">
        <color rgb="FFB2B2B2"/>
      </left>
      <right style="thin">
        <color indexed="64"/>
      </right>
      <top style="thin">
        <color indexed="64"/>
      </top>
      <bottom/>
      <diagonal/>
    </border>
    <border>
      <left style="thin">
        <color rgb="FFB2B2B2"/>
      </left>
      <right style="thin">
        <color indexed="64"/>
      </right>
      <top/>
      <bottom/>
      <diagonal/>
    </border>
    <border>
      <left style="thin">
        <color rgb="FFB2B2B2"/>
      </left>
      <right style="thin">
        <color indexed="64"/>
      </right>
      <top/>
      <bottom style="thin">
        <color rgb="FFB2B2B2"/>
      </bottom>
      <diagonal/>
    </border>
    <border>
      <left/>
      <right style="thin">
        <color theme="4" tint="0.39997558519241921"/>
      </right>
      <top style="thin">
        <color theme="4" tint="0.39997558519241921"/>
      </top>
      <bottom style="thin">
        <color theme="4" tint="0.39997558519241921"/>
      </bottom>
      <diagonal/>
    </border>
  </borders>
  <cellStyleXfs count="3">
    <xf numFmtId="0" fontId="0" fillId="0" borderId="0"/>
    <xf numFmtId="9" fontId="5" fillId="0" borderId="0" applyFont="0" applyFill="0" applyBorder="0" applyAlignment="0" applyProtection="0"/>
    <xf numFmtId="0" fontId="5" fillId="10" borderId="24" applyNumberFormat="0" applyFont="0" applyAlignment="0" applyProtection="0"/>
  </cellStyleXfs>
  <cellXfs count="197">
    <xf numFmtId="0" fontId="0" fillId="0" borderId="0" xfId="0"/>
    <xf numFmtId="0" fontId="2" fillId="0" borderId="1" xfId="0" applyFont="1" applyBorder="1" applyAlignment="1">
      <alignment horizontal="center" vertical="center" wrapText="1"/>
    </xf>
    <xf numFmtId="0" fontId="2" fillId="3" borderId="3" xfId="0" applyFont="1" applyFill="1" applyBorder="1" applyAlignment="1">
      <alignment horizontal="center" vertical="center" wrapText="1"/>
    </xf>
    <xf numFmtId="0" fontId="0" fillId="2" borderId="1" xfId="0" applyFill="1" applyBorder="1" applyAlignment="1" applyProtection="1">
      <alignment horizontal="left" vertical="top" wrapText="1"/>
      <protection locked="0"/>
    </xf>
    <xf numFmtId="0" fontId="6" fillId="0" borderId="0" xfId="0" applyFont="1"/>
    <xf numFmtId="0" fontId="0" fillId="0" borderId="0" xfId="0" applyProtection="1">
      <protection locked="0"/>
    </xf>
    <xf numFmtId="0" fontId="1" fillId="0" borderId="1" xfId="0" applyFont="1" applyBorder="1" applyAlignment="1">
      <alignment horizontal="center" vertical="center"/>
    </xf>
    <xf numFmtId="0" fontId="0" fillId="0" borderId="0" xfId="0" applyAlignment="1">
      <alignment wrapText="1"/>
    </xf>
    <xf numFmtId="0" fontId="4" fillId="0" borderId="0" xfId="0" applyFont="1" applyAlignment="1">
      <alignment horizontal="left" vertical="top"/>
    </xf>
    <xf numFmtId="0" fontId="8" fillId="0" borderId="0" xfId="0" applyFont="1"/>
    <xf numFmtId="0" fontId="1" fillId="0" borderId="0" xfId="0" applyFont="1"/>
    <xf numFmtId="0" fontId="0" fillId="0" borderId="0" xfId="0" applyAlignment="1">
      <alignment horizontal="center" vertical="center"/>
    </xf>
    <xf numFmtId="0" fontId="2" fillId="2" borderId="2"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8" fillId="0" borderId="1" xfId="0" applyFont="1" applyBorder="1" applyAlignment="1">
      <alignment horizontal="center" vertical="center"/>
    </xf>
    <xf numFmtId="0" fontId="8" fillId="0" borderId="1" xfId="0" applyFont="1" applyBorder="1" applyAlignment="1">
      <alignment horizontal="left" vertical="top" wrapText="1"/>
    </xf>
    <xf numFmtId="0" fontId="12" fillId="0" borderId="0" xfId="0" applyFont="1" applyAlignment="1">
      <alignment horizontal="left" vertical="center"/>
    </xf>
    <xf numFmtId="0" fontId="13" fillId="0" borderId="0" xfId="0" applyFont="1" applyAlignment="1">
      <alignment horizontal="left" vertical="center"/>
    </xf>
    <xf numFmtId="0" fontId="13" fillId="0" borderId="0" xfId="0" applyFont="1" applyAlignment="1">
      <alignment horizontal="right" vertical="center"/>
    </xf>
    <xf numFmtId="0" fontId="13" fillId="0" borderId="0" xfId="0" applyFont="1"/>
    <xf numFmtId="0" fontId="8" fillId="0" borderId="0" xfId="0" applyFont="1" applyAlignment="1">
      <alignment horizontal="left"/>
    </xf>
    <xf numFmtId="0" fontId="14" fillId="0" borderId="0" xfId="0" applyFont="1"/>
    <xf numFmtId="0" fontId="8" fillId="0" borderId="3" xfId="0" applyFont="1" applyBorder="1" applyAlignment="1">
      <alignment horizontal="left" vertical="top" wrapText="1"/>
    </xf>
    <xf numFmtId="9" fontId="0" fillId="0" borderId="0" xfId="0" applyNumberFormat="1"/>
    <xf numFmtId="14" fontId="0" fillId="0" borderId="0" xfId="0" applyNumberFormat="1"/>
    <xf numFmtId="14" fontId="0" fillId="0" borderId="0" xfId="0" applyNumberFormat="1" applyAlignment="1">
      <alignment wrapText="1"/>
    </xf>
    <xf numFmtId="0" fontId="11" fillId="0" borderId="1" xfId="0" applyFont="1" applyBorder="1" applyAlignment="1">
      <alignment horizontal="left" vertical="top" wrapText="1"/>
    </xf>
    <xf numFmtId="0" fontId="9" fillId="0" borderId="1" xfId="0" applyFont="1" applyBorder="1" applyAlignment="1">
      <alignment horizontal="left" vertical="top" wrapText="1"/>
    </xf>
    <xf numFmtId="0" fontId="0" fillId="3" borderId="3" xfId="0" applyFill="1" applyBorder="1" applyAlignment="1">
      <alignment vertical="top"/>
    </xf>
    <xf numFmtId="0" fontId="0" fillId="3" borderId="3" xfId="0" applyFill="1" applyBorder="1" applyAlignment="1">
      <alignment vertical="top" wrapText="1"/>
    </xf>
    <xf numFmtId="0" fontId="1" fillId="3" borderId="3" xfId="0" applyFont="1" applyFill="1" applyBorder="1" applyAlignment="1">
      <alignment horizontal="center" vertical="top"/>
    </xf>
    <xf numFmtId="0" fontId="8" fillId="3" borderId="3" xfId="0" applyFont="1" applyFill="1" applyBorder="1" applyAlignment="1">
      <alignment vertical="top"/>
    </xf>
    <xf numFmtId="0" fontId="0" fillId="2" borderId="2" xfId="0" applyFill="1" applyBorder="1" applyAlignment="1" applyProtection="1">
      <alignment horizontal="left" vertical="top" wrapText="1"/>
      <protection locked="0"/>
    </xf>
    <xf numFmtId="0" fontId="0" fillId="0" borderId="0" xfId="0" applyAlignment="1">
      <alignment vertical="top" wrapText="1"/>
    </xf>
    <xf numFmtId="0" fontId="0" fillId="0" borderId="0" xfId="0" applyAlignment="1">
      <alignment vertical="top"/>
    </xf>
    <xf numFmtId="14" fontId="0" fillId="0" borderId="0" xfId="0" applyNumberFormat="1" applyAlignment="1">
      <alignment vertical="top"/>
    </xf>
    <xf numFmtId="9" fontId="0" fillId="0" borderId="0" xfId="0" applyNumberFormat="1" applyAlignment="1">
      <alignment vertical="top"/>
    </xf>
    <xf numFmtId="0" fontId="4" fillId="0" borderId="0" xfId="0" applyFont="1"/>
    <xf numFmtId="0" fontId="4" fillId="6" borderId="1" xfId="0" applyFont="1" applyFill="1" applyBorder="1" applyAlignment="1">
      <alignment horizontal="left" wrapText="1"/>
    </xf>
    <xf numFmtId="0" fontId="0" fillId="0" borderId="0" xfId="0" applyAlignment="1">
      <alignment horizontal="left" wrapText="1"/>
    </xf>
    <xf numFmtId="0" fontId="1" fillId="2" borderId="1" xfId="0" applyFont="1" applyFill="1" applyBorder="1" applyAlignment="1" applyProtection="1">
      <alignment horizontal="left" vertical="top" wrapText="1"/>
      <protection locked="0"/>
    </xf>
    <xf numFmtId="0" fontId="2" fillId="2" borderId="1" xfId="0" applyFont="1" applyFill="1" applyBorder="1" applyAlignment="1" applyProtection="1">
      <alignment horizontal="left" vertical="top"/>
      <protection locked="0"/>
    </xf>
    <xf numFmtId="0" fontId="2" fillId="0" borderId="1" xfId="0" applyFont="1" applyBorder="1" applyAlignment="1">
      <alignment horizontal="left" vertical="top"/>
    </xf>
    <xf numFmtId="0" fontId="2" fillId="0" borderId="3" xfId="0" applyFont="1" applyBorder="1" applyAlignment="1">
      <alignment horizontal="left" vertical="top"/>
    </xf>
    <xf numFmtId="0" fontId="2" fillId="0" borderId="3" xfId="0" applyFont="1" applyBorder="1" applyAlignment="1">
      <alignment horizontal="left" vertical="top" wrapText="1"/>
    </xf>
    <xf numFmtId="0" fontId="3" fillId="2" borderId="1" xfId="0" applyFont="1" applyFill="1" applyBorder="1" applyAlignment="1" applyProtection="1">
      <alignment horizontal="left" vertical="top"/>
      <protection locked="0"/>
    </xf>
    <xf numFmtId="0" fontId="17" fillId="2" borderId="1" xfId="0" applyFont="1" applyFill="1" applyBorder="1" applyAlignment="1" applyProtection="1">
      <alignment horizontal="left" vertical="top" wrapText="1"/>
      <protection locked="0"/>
    </xf>
    <xf numFmtId="0" fontId="1" fillId="0" borderId="0" xfId="0" applyFont="1" applyAlignment="1">
      <alignment horizontal="left"/>
    </xf>
    <xf numFmtId="0" fontId="4" fillId="0" borderId="8" xfId="0" applyFont="1" applyBorder="1" applyAlignment="1">
      <alignment horizontal="left" textRotation="180" wrapText="1"/>
    </xf>
    <xf numFmtId="0" fontId="0" fillId="0" borderId="2" xfId="0" applyBorder="1"/>
    <xf numFmtId="0" fontId="0" fillId="0" borderId="4" xfId="0" applyBorder="1"/>
    <xf numFmtId="0" fontId="1" fillId="4" borderId="1" xfId="0" applyFont="1" applyFill="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xf>
    <xf numFmtId="9" fontId="2" fillId="0" borderId="1" xfId="1" applyFont="1" applyBorder="1" applyAlignment="1">
      <alignment horizontal="left" vertical="top" wrapText="1"/>
    </xf>
    <xf numFmtId="0" fontId="0" fillId="0" borderId="0" xfId="0" applyAlignment="1">
      <alignment horizontal="left" vertical="top"/>
    </xf>
    <xf numFmtId="0" fontId="18" fillId="5" borderId="1" xfId="0" applyFont="1" applyFill="1" applyBorder="1" applyAlignment="1">
      <alignment horizontal="left" vertical="top"/>
    </xf>
    <xf numFmtId="0" fontId="18" fillId="0" borderId="1" xfId="0" applyFont="1" applyBorder="1" applyAlignment="1">
      <alignment horizontal="left" vertical="top"/>
    </xf>
    <xf numFmtId="14" fontId="18" fillId="5" borderId="1" xfId="0" applyNumberFormat="1" applyFont="1" applyFill="1" applyBorder="1" applyAlignment="1">
      <alignment horizontal="left" vertical="top"/>
    </xf>
    <xf numFmtId="9" fontId="0" fillId="7" borderId="1" xfId="0" applyNumberFormat="1" applyFill="1" applyBorder="1" applyAlignment="1">
      <alignment horizontal="left" vertical="top"/>
    </xf>
    <xf numFmtId="0" fontId="18" fillId="8" borderId="7" xfId="0" applyFont="1" applyFill="1" applyBorder="1" applyAlignment="1">
      <alignment horizontal="left" vertical="top"/>
    </xf>
    <xf numFmtId="0" fontId="18" fillId="8" borderId="1" xfId="0" applyFont="1" applyFill="1" applyBorder="1" applyAlignment="1">
      <alignment horizontal="left" vertical="top"/>
    </xf>
    <xf numFmtId="0" fontId="4" fillId="6" borderId="1" xfId="0" applyFont="1" applyFill="1" applyBorder="1" applyAlignment="1">
      <alignment horizontal="left"/>
    </xf>
    <xf numFmtId="0" fontId="16" fillId="6" borderId="1" xfId="0" applyFont="1" applyFill="1" applyBorder="1" applyAlignment="1">
      <alignment horizontal="left"/>
    </xf>
    <xf numFmtId="0" fontId="16" fillId="6" borderId="1" xfId="0" applyFont="1" applyFill="1" applyBorder="1" applyAlignment="1">
      <alignment horizontal="left" wrapText="1"/>
    </xf>
    <xf numFmtId="0" fontId="4" fillId="6" borderId="3" xfId="0" applyFont="1" applyFill="1" applyBorder="1" applyAlignment="1">
      <alignment horizontal="left" wrapText="1"/>
    </xf>
    <xf numFmtId="0" fontId="4" fillId="6" borderId="3" xfId="0" applyFont="1" applyFill="1" applyBorder="1" applyAlignment="1">
      <alignment horizontal="left"/>
    </xf>
    <xf numFmtId="0" fontId="17" fillId="0" borderId="0" xfId="0" applyFont="1"/>
    <xf numFmtId="0" fontId="0" fillId="0" borderId="10" xfId="0" applyBorder="1"/>
    <xf numFmtId="0" fontId="2" fillId="0" borderId="0" xfId="0" applyFont="1"/>
    <xf numFmtId="0" fontId="8" fillId="0" borderId="0" xfId="0" applyFont="1" applyAlignment="1">
      <alignment horizontal="center"/>
    </xf>
    <xf numFmtId="14" fontId="8" fillId="2" borderId="9" xfId="0" applyNumberFormat="1" applyFont="1" applyFill="1" applyBorder="1" applyAlignment="1" applyProtection="1">
      <alignment horizontal="center"/>
      <protection locked="0"/>
    </xf>
    <xf numFmtId="0" fontId="20" fillId="0" borderId="0" xfId="0" applyFont="1"/>
    <xf numFmtId="0" fontId="1" fillId="0" borderId="0" xfId="0" applyFont="1" applyAlignment="1">
      <alignment wrapText="1"/>
    </xf>
    <xf numFmtId="0" fontId="8" fillId="2" borderId="9" xfId="0" applyFont="1" applyFill="1" applyBorder="1" applyAlignment="1" applyProtection="1">
      <alignment horizontal="left" vertical="top"/>
      <protection locked="0"/>
    </xf>
    <xf numFmtId="0" fontId="8" fillId="2" borderId="9" xfId="0" applyFont="1" applyFill="1" applyBorder="1" applyAlignment="1" applyProtection="1">
      <alignment horizontal="left" vertical="top" wrapText="1"/>
      <protection locked="0"/>
    </xf>
    <xf numFmtId="14" fontId="8" fillId="6" borderId="9" xfId="0" applyNumberFormat="1" applyFont="1" applyFill="1" applyBorder="1" applyAlignment="1" applyProtection="1">
      <alignment horizontal="center"/>
      <protection locked="0"/>
    </xf>
    <xf numFmtId="0" fontId="4" fillId="0" borderId="8" xfId="0" applyFont="1" applyBorder="1" applyAlignment="1">
      <alignment horizontal="left" vertical="top" wrapText="1"/>
    </xf>
    <xf numFmtId="0" fontId="0" fillId="6" borderId="6" xfId="0" applyFill="1" applyBorder="1"/>
    <xf numFmtId="0" fontId="0" fillId="6" borderId="2" xfId="0" applyFill="1" applyBorder="1"/>
    <xf numFmtId="0" fontId="4" fillId="6" borderId="17" xfId="0" applyFont="1" applyFill="1" applyBorder="1" applyAlignment="1">
      <alignment horizontal="left"/>
    </xf>
    <xf numFmtId="0" fontId="16" fillId="6" borderId="1" xfId="0" applyFont="1" applyFill="1" applyBorder="1" applyAlignment="1">
      <alignment horizontal="left" vertical="top"/>
    </xf>
    <xf numFmtId="0" fontId="4" fillId="6" borderId="1" xfId="0" applyFont="1" applyFill="1" applyBorder="1" applyAlignment="1">
      <alignment horizontal="left" vertical="top"/>
    </xf>
    <xf numFmtId="0" fontId="4" fillId="6" borderId="1" xfId="0" applyFont="1" applyFill="1" applyBorder="1" applyAlignment="1">
      <alignment horizontal="left" vertical="top" wrapText="1"/>
    </xf>
    <xf numFmtId="0" fontId="16" fillId="6" borderId="1" xfId="0" applyFont="1" applyFill="1" applyBorder="1" applyAlignment="1">
      <alignment horizontal="left" vertical="top" wrapText="1"/>
    </xf>
    <xf numFmtId="0" fontId="1" fillId="0" borderId="0" xfId="0" applyFont="1" applyAlignment="1">
      <alignment vertical="top"/>
    </xf>
    <xf numFmtId="0" fontId="8" fillId="6" borderId="9" xfId="0" applyFont="1" applyFill="1" applyBorder="1" applyAlignment="1" applyProtection="1">
      <alignment horizontal="center"/>
      <protection locked="0"/>
    </xf>
    <xf numFmtId="0" fontId="4" fillId="0" borderId="1" xfId="0" applyFont="1" applyBorder="1" applyAlignment="1">
      <alignment horizontal="left" vertical="top" wrapText="1"/>
    </xf>
    <xf numFmtId="0" fontId="16" fillId="0" borderId="1" xfId="0" applyFont="1" applyBorder="1"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9" borderId="16" xfId="0" applyFill="1" applyBorder="1" applyAlignment="1">
      <alignment wrapText="1"/>
    </xf>
    <xf numFmtId="0" fontId="0" fillId="9" borderId="7" xfId="0" applyFill="1" applyBorder="1" applyAlignment="1">
      <alignment wrapText="1"/>
    </xf>
    <xf numFmtId="0" fontId="0" fillId="9" borderId="7" xfId="0" applyFill="1" applyBorder="1" applyAlignment="1">
      <alignment horizontal="center" wrapText="1"/>
    </xf>
    <xf numFmtId="0" fontId="0" fillId="9" borderId="15" xfId="0" applyFill="1" applyBorder="1" applyAlignment="1">
      <alignment wrapText="1"/>
    </xf>
    <xf numFmtId="0" fontId="0" fillId="0" borderId="10" xfId="0" applyBorder="1" applyProtection="1">
      <protection locked="0"/>
    </xf>
    <xf numFmtId="14" fontId="0" fillId="0" borderId="0" xfId="0" applyNumberFormat="1" applyAlignment="1">
      <alignment vertical="top" wrapText="1"/>
    </xf>
    <xf numFmtId="0" fontId="4" fillId="0" borderId="13" xfId="0" applyFont="1" applyBorder="1" applyAlignment="1">
      <alignment horizontal="left" textRotation="180" wrapText="1"/>
    </xf>
    <xf numFmtId="0" fontId="21" fillId="0" borderId="0" xfId="0" applyFont="1" applyProtection="1">
      <protection locked="0"/>
    </xf>
    <xf numFmtId="0" fontId="22" fillId="0" borderId="0" xfId="0" applyFont="1"/>
    <xf numFmtId="0" fontId="9" fillId="0" borderId="0" xfId="0" applyFont="1" applyAlignment="1">
      <alignment horizontal="center"/>
    </xf>
    <xf numFmtId="14" fontId="0" fillId="0" borderId="1" xfId="0" applyNumberFormat="1" applyBorder="1" applyAlignment="1">
      <alignment horizontal="left" vertical="top" wrapText="1"/>
    </xf>
    <xf numFmtId="0" fontId="0" fillId="0" borderId="14" xfId="0" applyBorder="1"/>
    <xf numFmtId="14" fontId="2" fillId="2" borderId="1" xfId="0" applyNumberFormat="1" applyFont="1" applyFill="1" applyBorder="1" applyAlignment="1" applyProtection="1">
      <alignment horizontal="left" vertical="top"/>
      <protection locked="0"/>
    </xf>
    <xf numFmtId="0" fontId="2" fillId="0" borderId="2" xfId="0" applyFont="1" applyBorder="1" applyAlignment="1">
      <alignment horizontal="left" vertical="top"/>
    </xf>
    <xf numFmtId="0" fontId="2" fillId="2" borderId="1" xfId="0" applyFont="1" applyFill="1" applyBorder="1" applyAlignment="1" applyProtection="1">
      <alignment horizontal="left" vertical="top" wrapText="1"/>
      <protection locked="0"/>
    </xf>
    <xf numFmtId="0" fontId="18" fillId="5" borderId="1" xfId="0" applyFont="1" applyFill="1" applyBorder="1" applyAlignment="1">
      <alignment horizontal="left"/>
    </xf>
    <xf numFmtId="0" fontId="4" fillId="6" borderId="2" xfId="0" applyFont="1" applyFill="1" applyBorder="1" applyAlignment="1">
      <alignment horizontal="left" wrapText="1"/>
    </xf>
    <xf numFmtId="0" fontId="3" fillId="0" borderId="18" xfId="0" applyFont="1" applyBorder="1" applyAlignment="1">
      <alignment horizontal="left" vertical="top" wrapText="1"/>
    </xf>
    <xf numFmtId="0" fontId="4" fillId="6" borderId="19" xfId="0" applyFont="1" applyFill="1" applyBorder="1" applyAlignment="1">
      <alignment horizontal="left" wrapText="1"/>
    </xf>
    <xf numFmtId="0" fontId="4" fillId="6" borderId="21" xfId="0" applyFont="1" applyFill="1" applyBorder="1" applyAlignment="1">
      <alignment horizontal="left" wrapText="1"/>
    </xf>
    <xf numFmtId="0" fontId="4" fillId="6" borderId="8" xfId="0" applyFont="1" applyFill="1" applyBorder="1" applyAlignment="1">
      <alignment horizontal="left" vertical="top" wrapText="1"/>
    </xf>
    <xf numFmtId="0" fontId="4" fillId="6" borderId="22" xfId="0" applyFont="1" applyFill="1" applyBorder="1" applyAlignment="1">
      <alignment horizontal="left" vertical="top" wrapText="1"/>
    </xf>
    <xf numFmtId="0" fontId="4" fillId="6" borderId="20" xfId="0" applyFont="1" applyFill="1" applyBorder="1" applyAlignment="1">
      <alignment horizontal="left" vertical="top" wrapText="1"/>
    </xf>
    <xf numFmtId="0" fontId="3" fillId="0" borderId="23" xfId="0" applyFont="1" applyBorder="1" applyAlignment="1">
      <alignment horizontal="left" vertical="top" wrapText="1"/>
    </xf>
    <xf numFmtId="0" fontId="1" fillId="4" borderId="0" xfId="0" applyFont="1" applyFill="1" applyAlignment="1">
      <alignment wrapText="1"/>
    </xf>
    <xf numFmtId="0" fontId="1" fillId="4" borderId="0" xfId="0" applyFont="1" applyFill="1"/>
    <xf numFmtId="0" fontId="4" fillId="0" borderId="0" xfId="0" applyFont="1" applyAlignment="1">
      <alignment wrapText="1"/>
    </xf>
    <xf numFmtId="0" fontId="0" fillId="2" borderId="1" xfId="0" applyFill="1" applyBorder="1" applyAlignment="1" applyProtection="1">
      <alignment horizontal="left" vertical="top"/>
      <protection locked="0"/>
    </xf>
    <xf numFmtId="0" fontId="24" fillId="11" borderId="25" xfId="0" applyFont="1" applyFill="1" applyBorder="1" applyAlignment="1">
      <alignment vertical="top" wrapText="1"/>
    </xf>
    <xf numFmtId="0" fontId="1" fillId="0" borderId="0" xfId="0" applyFont="1" applyAlignment="1">
      <alignment vertical="top" wrapText="1"/>
    </xf>
    <xf numFmtId="0" fontId="4" fillId="2" borderId="1" xfId="0" applyFont="1" applyFill="1" applyBorder="1" applyAlignment="1" applyProtection="1">
      <alignment horizontal="left" vertical="top"/>
      <protection locked="0"/>
    </xf>
    <xf numFmtId="0" fontId="25" fillId="0" borderId="0" xfId="0" applyFont="1"/>
    <xf numFmtId="0" fontId="4" fillId="0" borderId="0" xfId="0" applyFont="1" applyAlignment="1">
      <alignment horizontal="right"/>
    </xf>
    <xf numFmtId="0" fontId="28" fillId="0" borderId="0" xfId="0" applyFont="1" applyAlignment="1">
      <alignment horizontal="center"/>
    </xf>
    <xf numFmtId="0" fontId="7" fillId="0" borderId="5" xfId="0" applyFont="1" applyBorder="1" applyAlignment="1">
      <alignment horizontal="center" vertical="center"/>
    </xf>
    <xf numFmtId="0" fontId="8" fillId="4" borderId="1" xfId="0" applyFont="1" applyFill="1" applyBorder="1" applyAlignment="1">
      <alignment horizontal="center" vertical="center"/>
    </xf>
    <xf numFmtId="0" fontId="9" fillId="4" borderId="1" xfId="0" applyFont="1" applyFill="1" applyBorder="1" applyAlignment="1">
      <alignment horizontal="left" vertical="top" wrapText="1"/>
    </xf>
    <xf numFmtId="0" fontId="2" fillId="0" borderId="2" xfId="0" applyFont="1" applyBorder="1" applyAlignment="1">
      <alignment horizontal="left" vertical="top" wrapText="1"/>
    </xf>
    <xf numFmtId="0" fontId="8" fillId="4" borderId="1" xfId="0" applyFont="1" applyFill="1" applyBorder="1" applyAlignment="1">
      <alignment horizontal="left" vertical="top" wrapText="1"/>
    </xf>
    <xf numFmtId="0" fontId="0" fillId="4" borderId="0" xfId="0" applyFill="1" applyAlignment="1">
      <alignment horizontal="center" vertical="center" wrapText="1"/>
    </xf>
    <xf numFmtId="0" fontId="0" fillId="2" borderId="1" xfId="0" applyFill="1" applyBorder="1" applyAlignment="1" applyProtection="1">
      <alignment horizontal="left" wrapText="1"/>
      <protection locked="0"/>
    </xf>
    <xf numFmtId="0" fontId="0" fillId="2" borderId="1" xfId="0" applyFill="1" applyBorder="1" applyAlignment="1">
      <alignment horizontal="left" vertical="top" wrapText="1"/>
    </xf>
    <xf numFmtId="0" fontId="0" fillId="6" borderId="1" xfId="0" applyFill="1" applyBorder="1" applyAlignment="1">
      <alignment horizontal="left" vertical="top" wrapText="1"/>
    </xf>
    <xf numFmtId="0" fontId="2" fillId="2" borderId="2" xfId="0" applyFont="1" applyFill="1" applyBorder="1" applyAlignment="1" applyProtection="1">
      <alignment horizontal="left" vertical="top"/>
      <protection locked="0"/>
    </xf>
    <xf numFmtId="0" fontId="4" fillId="0" borderId="1" xfId="0" quotePrefix="1" applyFont="1" applyBorder="1" applyAlignment="1">
      <alignment horizontal="left" vertical="center" wrapText="1"/>
    </xf>
    <xf numFmtId="0" fontId="3" fillId="0" borderId="3" xfId="0" applyFont="1" applyBorder="1" applyAlignment="1">
      <alignment horizontal="center" vertical="center"/>
    </xf>
    <xf numFmtId="0" fontId="4" fillId="0" borderId="3" xfId="0" quotePrefix="1" applyFont="1" applyBorder="1" applyAlignment="1">
      <alignment horizontal="left" vertical="top" wrapText="1"/>
    </xf>
    <xf numFmtId="0" fontId="4" fillId="0" borderId="1" xfId="0" quotePrefix="1" applyFont="1" applyBorder="1" applyAlignment="1">
      <alignment horizontal="left" vertical="top" wrapText="1"/>
    </xf>
    <xf numFmtId="0" fontId="0" fillId="0" borderId="7" xfId="0" applyBorder="1" applyAlignment="1">
      <alignment horizontal="center"/>
    </xf>
    <xf numFmtId="0" fontId="18" fillId="4" borderId="1" xfId="0" applyFont="1" applyFill="1" applyBorder="1" applyAlignment="1">
      <alignment horizontal="left" vertical="top"/>
    </xf>
    <xf numFmtId="0" fontId="0" fillId="12" borderId="25" xfId="0" applyFill="1" applyBorder="1"/>
    <xf numFmtId="0" fontId="0" fillId="0" borderId="25" xfId="0" applyBorder="1"/>
    <xf numFmtId="0" fontId="24" fillId="0" borderId="0" xfId="0" applyFont="1"/>
    <xf numFmtId="49" fontId="6" fillId="0" borderId="0" xfId="0" applyNumberFormat="1" applyFont="1"/>
    <xf numFmtId="1" fontId="6" fillId="0" borderId="0" xfId="0" applyNumberFormat="1" applyFont="1"/>
    <xf numFmtId="0" fontId="0" fillId="12" borderId="30" xfId="0" applyFill="1" applyBorder="1"/>
    <xf numFmtId="0" fontId="0" fillId="0" borderId="30" xfId="0" applyBorder="1"/>
    <xf numFmtId="0" fontId="8" fillId="2" borderId="11" xfId="0" applyFont="1" applyFill="1" applyBorder="1" applyAlignment="1" applyProtection="1">
      <alignment horizontal="left" vertical="top" wrapText="1"/>
      <protection locked="0"/>
    </xf>
    <xf numFmtId="0" fontId="8" fillId="2" borderId="12" xfId="0" applyFont="1" applyFill="1" applyBorder="1" applyAlignment="1" applyProtection="1">
      <alignment horizontal="left" vertical="top" wrapText="1"/>
      <protection locked="0"/>
    </xf>
    <xf numFmtId="0" fontId="13" fillId="0" borderId="0" xfId="0" applyFont="1" applyAlignment="1">
      <alignment horizontal="left" vertical="center" wrapText="1"/>
    </xf>
    <xf numFmtId="0" fontId="8" fillId="0" borderId="0" xfId="0" applyFont="1" applyAlignment="1">
      <alignment horizontal="left" vertical="top" wrapText="1"/>
    </xf>
    <xf numFmtId="0" fontId="4" fillId="0" borderId="2" xfId="0" applyFont="1" applyBorder="1" applyAlignment="1">
      <alignment horizontal="center" wrapText="1"/>
    </xf>
    <xf numFmtId="0" fontId="4" fillId="0" borderId="4" xfId="0" applyFont="1" applyBorder="1" applyAlignment="1">
      <alignment horizontal="center" wrapText="1"/>
    </xf>
    <xf numFmtId="0" fontId="4" fillId="0" borderId="3" xfId="0" applyFont="1" applyBorder="1" applyAlignment="1">
      <alignment horizontal="center" wrapText="1"/>
    </xf>
    <xf numFmtId="0" fontId="23" fillId="10" borderId="26" xfId="2" applyFont="1" applyBorder="1" applyAlignment="1">
      <alignment horizontal="left" vertical="top" wrapText="1"/>
    </xf>
    <xf numFmtId="0" fontId="23" fillId="10" borderId="24" xfId="2" applyFont="1" applyAlignment="1">
      <alignment horizontal="left" vertical="top" wrapText="1"/>
    </xf>
    <xf numFmtId="0" fontId="4" fillId="0" borderId="8" xfId="0" applyFont="1" applyBorder="1" applyAlignment="1">
      <alignment horizontal="center"/>
    </xf>
    <xf numFmtId="0" fontId="4" fillId="0" borderId="8" xfId="0" applyFont="1" applyBorder="1" applyAlignment="1">
      <alignment horizontal="center" wrapText="1"/>
    </xf>
    <xf numFmtId="0" fontId="23" fillId="10" borderId="27" xfId="2" applyFont="1" applyBorder="1" applyAlignment="1">
      <alignment horizontal="left" vertical="top" wrapText="1"/>
    </xf>
    <xf numFmtId="0" fontId="23" fillId="10" borderId="28" xfId="2" applyFont="1" applyBorder="1" applyAlignment="1">
      <alignment horizontal="left" vertical="top" wrapText="1"/>
    </xf>
    <xf numFmtId="0" fontId="23" fillId="10" borderId="29" xfId="2" applyFont="1" applyBorder="1" applyAlignment="1">
      <alignment horizontal="left" vertical="top" wrapText="1"/>
    </xf>
    <xf numFmtId="0" fontId="4" fillId="0" borderId="8" xfId="0" applyFont="1" applyBorder="1" applyAlignment="1">
      <alignment horizontal="left" vertical="top" wrapText="1"/>
    </xf>
    <xf numFmtId="0" fontId="4" fillId="0" borderId="5" xfId="0" applyFont="1" applyBorder="1" applyAlignment="1">
      <alignment horizontal="left" vertical="top" wrapText="1"/>
    </xf>
    <xf numFmtId="0" fontId="4" fillId="0" borderId="7" xfId="0" applyFont="1" applyBorder="1" applyAlignment="1">
      <alignment horizontal="left" vertical="top" wrapText="1"/>
    </xf>
    <xf numFmtId="0" fontId="9" fillId="0" borderId="2" xfId="0" applyFont="1" applyBorder="1" applyAlignment="1">
      <alignment horizontal="left" vertical="top" wrapText="1"/>
    </xf>
    <xf numFmtId="0" fontId="8" fillId="0" borderId="3" xfId="0" applyFont="1" applyBorder="1" applyAlignment="1">
      <alignment horizontal="left" vertical="top"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left" vertical="top" wrapText="1"/>
    </xf>
    <xf numFmtId="0" fontId="2" fillId="0" borderId="3" xfId="0" applyFont="1" applyBorder="1" applyAlignment="1">
      <alignment horizontal="left" vertical="top"/>
    </xf>
    <xf numFmtId="0" fontId="2" fillId="0" borderId="4" xfId="0" applyFont="1" applyBorder="1" applyAlignment="1">
      <alignment horizontal="left" vertical="top" wrapText="1"/>
    </xf>
    <xf numFmtId="0" fontId="1" fillId="0" borderId="2" xfId="0" applyFont="1" applyBorder="1" applyAlignment="1">
      <alignment horizontal="left" vertical="top"/>
    </xf>
    <xf numFmtId="0" fontId="1" fillId="0" borderId="3" xfId="0" applyFont="1" applyBorder="1" applyAlignment="1">
      <alignment horizontal="left" vertical="top" wrapText="1"/>
    </xf>
    <xf numFmtId="0" fontId="0" fillId="0" borderId="3" xfId="0" applyBorder="1" applyAlignment="1">
      <alignment horizontal="left" vertical="top"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3" borderId="2" xfId="0" applyFont="1" applyFill="1" applyBorder="1" applyAlignment="1">
      <alignment horizontal="center" vertical="top" wrapText="1"/>
    </xf>
    <xf numFmtId="0" fontId="1" fillId="3" borderId="4" xfId="0" applyFont="1" applyFill="1" applyBorder="1" applyAlignment="1">
      <alignment horizontal="center" vertical="top" wrapText="1"/>
    </xf>
    <xf numFmtId="0" fontId="8" fillId="0" borderId="2" xfId="0" applyFont="1" applyBorder="1" applyAlignment="1">
      <alignment horizontal="left" vertical="top" wrapText="1"/>
    </xf>
    <xf numFmtId="0" fontId="10" fillId="0" borderId="3" xfId="0" applyFont="1" applyBorder="1" applyAlignment="1">
      <alignment horizontal="left" vertical="top" wrapText="1"/>
    </xf>
    <xf numFmtId="0" fontId="8" fillId="4" borderId="2" xfId="0" applyFont="1" applyFill="1" applyBorder="1" applyAlignment="1">
      <alignment horizontal="left" vertical="top" wrapText="1"/>
    </xf>
    <xf numFmtId="0" fontId="8" fillId="4" borderId="3" xfId="0" applyFont="1" applyFill="1" applyBorder="1" applyAlignment="1">
      <alignment horizontal="left" vertical="top" wrapText="1"/>
    </xf>
    <xf numFmtId="0" fontId="1" fillId="3" borderId="2" xfId="0" applyFont="1" applyFill="1" applyBorder="1" applyAlignment="1">
      <alignment horizontal="center" vertical="center"/>
    </xf>
    <xf numFmtId="0" fontId="1" fillId="3" borderId="4" xfId="0" applyFont="1" applyFill="1" applyBorder="1" applyAlignment="1">
      <alignment horizontal="center" vertical="center"/>
    </xf>
    <xf numFmtId="0" fontId="0" fillId="2" borderId="2"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1" fillId="0" borderId="3" xfId="0" applyFont="1" applyBorder="1" applyAlignment="1">
      <alignment horizontal="left" vertical="top"/>
    </xf>
    <xf numFmtId="0" fontId="0" fillId="3" borderId="4" xfId="0" applyFill="1" applyBorder="1" applyAlignment="1">
      <alignment horizontal="center" vertical="center"/>
    </xf>
    <xf numFmtId="0" fontId="9" fillId="0" borderId="3" xfId="0" applyFont="1" applyBorder="1" applyAlignment="1">
      <alignment horizontal="left" vertical="top" wrapText="1"/>
    </xf>
    <xf numFmtId="0" fontId="9" fillId="4" borderId="2" xfId="0" applyFont="1" applyFill="1" applyBorder="1" applyAlignment="1">
      <alignment horizontal="left" vertical="top" wrapText="1"/>
    </xf>
    <xf numFmtId="0" fontId="8" fillId="0" borderId="4" xfId="0" applyFont="1" applyBorder="1" applyAlignment="1">
      <alignment horizontal="left" vertical="top" wrapText="1"/>
    </xf>
    <xf numFmtId="0" fontId="1" fillId="3" borderId="2" xfId="0" applyFont="1" applyFill="1" applyBorder="1" applyAlignment="1">
      <alignment horizontal="center" vertical="top"/>
    </xf>
    <xf numFmtId="0" fontId="1" fillId="3" borderId="4" xfId="0" applyFont="1" applyFill="1" applyBorder="1" applyAlignment="1">
      <alignment horizontal="center" vertical="top"/>
    </xf>
    <xf numFmtId="0" fontId="0" fillId="3" borderId="4" xfId="0" applyFill="1" applyBorder="1" applyAlignment="1">
      <alignment horizontal="center" vertical="top"/>
    </xf>
  </cellXfs>
  <cellStyles count="3">
    <cellStyle name="Normal" xfId="0" builtinId="0"/>
    <cellStyle name="Note" xfId="2" builtinId="10"/>
    <cellStyle name="Percent" xfId="1" builtinId="5"/>
  </cellStyles>
  <dxfs count="196">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i val="0"/>
        <color theme="0"/>
      </font>
      <fill>
        <patternFill patternType="none">
          <bgColor auto="1"/>
        </patternFill>
      </fill>
    </dxf>
    <dxf>
      <font>
        <color rgb="FF9C0006"/>
      </font>
      <fill>
        <patternFill>
          <bgColor rgb="FFFFC7CE"/>
        </patternFill>
      </fill>
    </dxf>
    <dxf>
      <font>
        <color rgb="FF006100"/>
      </font>
      <fill>
        <patternFill>
          <bgColor rgb="FFC6EFCE"/>
        </patternFill>
      </fill>
    </dxf>
    <dxf>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fill>
        <patternFill patternType="solid">
          <fgColor indexed="64"/>
          <bgColor theme="9" tint="0.39997558519241921"/>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bottom style="thin">
          <color indexed="64"/>
        </bottom>
        <vertical/>
        <horizontal/>
      </border>
    </dxf>
    <dxf>
      <numFmt numFmtId="13" formatCode="0%"/>
      <fill>
        <patternFill patternType="solid">
          <fgColor indexed="64"/>
          <bgColor theme="9" tint="0.79998168889431442"/>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family val="2"/>
        <scheme val="minor"/>
      </font>
      <fill>
        <patternFill patternType="solid">
          <fgColor indexed="64"/>
          <bgColor theme="2"/>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family val="2"/>
        <scheme val="minor"/>
      </font>
      <fill>
        <patternFill patternType="solid">
          <fgColor indexed="64"/>
          <bgColor theme="2"/>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family val="2"/>
        <scheme val="minor"/>
      </font>
      <fill>
        <patternFill patternType="solid">
          <fgColor indexed="64"/>
          <bgColor theme="2"/>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family val="2"/>
        <scheme val="minor"/>
      </font>
      <fill>
        <patternFill patternType="solid">
          <fgColor indexed="64"/>
          <bgColor theme="2"/>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family val="2"/>
        <scheme val="minor"/>
      </font>
      <fill>
        <patternFill patternType="solid">
          <fgColor indexed="64"/>
          <bgColor theme="2"/>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family val="2"/>
        <scheme val="minor"/>
      </font>
      <fill>
        <patternFill patternType="solid">
          <fgColor indexed="64"/>
          <bgColor theme="2"/>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family val="2"/>
        <scheme val="minor"/>
      </font>
      <fill>
        <patternFill patternType="solid">
          <fgColor indexed="64"/>
          <bgColor theme="2"/>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family val="2"/>
        <scheme val="minor"/>
      </font>
      <fill>
        <patternFill patternType="solid">
          <fgColor indexed="64"/>
          <bgColor theme="2"/>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family val="2"/>
        <scheme val="minor"/>
      </font>
      <fill>
        <patternFill patternType="solid">
          <fgColor indexed="64"/>
          <bgColor theme="2"/>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family val="2"/>
        <scheme val="minor"/>
      </font>
      <fill>
        <patternFill patternType="solid">
          <fgColor indexed="64"/>
          <bgColor theme="2"/>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family val="2"/>
        <scheme val="minor"/>
      </font>
      <fill>
        <patternFill patternType="solid">
          <fgColor indexed="64"/>
          <bgColor theme="2"/>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family val="2"/>
        <scheme val="minor"/>
      </font>
      <fill>
        <patternFill patternType="solid">
          <fgColor indexed="64"/>
          <bgColor theme="2"/>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family val="2"/>
        <scheme val="minor"/>
      </font>
      <fill>
        <patternFill patternType="solid">
          <fgColor indexed="64"/>
          <bgColor theme="2"/>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family val="2"/>
        <scheme val="minor"/>
      </font>
      <fill>
        <patternFill patternType="solid">
          <fgColor indexed="64"/>
          <bgColor theme="2"/>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family val="2"/>
        <scheme val="minor"/>
      </font>
      <fill>
        <patternFill patternType="solid">
          <fgColor indexed="64"/>
          <bgColor theme="2"/>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family val="2"/>
        <scheme val="minor"/>
      </font>
      <fill>
        <patternFill patternType="solid">
          <fgColor indexed="64"/>
          <bgColor theme="2"/>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family val="2"/>
        <scheme val="minor"/>
      </font>
      <fill>
        <patternFill patternType="solid">
          <fgColor indexed="64"/>
          <bgColor theme="2"/>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family val="2"/>
        <scheme val="minor"/>
      </font>
      <fill>
        <patternFill patternType="solid">
          <fgColor indexed="64"/>
          <bgColor theme="2"/>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family val="2"/>
        <scheme val="minor"/>
      </font>
      <fill>
        <patternFill patternType="solid">
          <fgColor indexed="64"/>
          <bgColor theme="2"/>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family val="2"/>
        <scheme val="minor"/>
      </font>
      <fill>
        <patternFill patternType="solid">
          <fgColor indexed="64"/>
          <bgColor theme="2"/>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family val="2"/>
        <scheme val="minor"/>
      </font>
      <fill>
        <patternFill patternType="solid">
          <fgColor indexed="64"/>
          <bgColor theme="2"/>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family val="2"/>
        <scheme val="minor"/>
      </font>
      <fill>
        <patternFill patternType="solid">
          <fgColor indexed="64"/>
          <bgColor theme="2"/>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family val="2"/>
        <scheme val="minor"/>
      </font>
      <fill>
        <patternFill patternType="solid">
          <fgColor indexed="64"/>
          <bgColor theme="2"/>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family val="2"/>
        <scheme val="minor"/>
      </font>
      <fill>
        <patternFill patternType="solid">
          <fgColor indexed="64"/>
          <bgColor theme="2"/>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family val="2"/>
        <scheme val="minor"/>
      </font>
      <fill>
        <patternFill patternType="solid">
          <fgColor indexed="64"/>
          <bgColor theme="2"/>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family val="2"/>
        <scheme val="minor"/>
      </font>
      <fill>
        <patternFill patternType="solid">
          <fgColor indexed="64"/>
          <bgColor theme="2"/>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family val="2"/>
        <scheme val="minor"/>
      </font>
      <fill>
        <patternFill patternType="solid">
          <fgColor indexed="64"/>
          <bgColor theme="2"/>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family val="2"/>
        <scheme val="minor"/>
      </font>
      <fill>
        <patternFill patternType="solid">
          <fgColor indexed="64"/>
          <bgColor theme="0"/>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family val="2"/>
        <scheme val="minor"/>
      </font>
      <fill>
        <patternFill patternType="solid">
          <fgColor indexed="64"/>
          <bgColor theme="8" tint="0.79998168889431442"/>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family val="2"/>
        <scheme val="minor"/>
      </font>
      <fill>
        <patternFill patternType="solid">
          <fgColor indexed="64"/>
          <bgColor theme="0"/>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family val="2"/>
        <scheme val="minor"/>
      </font>
      <fill>
        <patternFill patternType="solid">
          <fgColor indexed="64"/>
          <bgColor theme="8" tint="0.79998168889431442"/>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family val="2"/>
        <scheme val="minor"/>
      </font>
      <fill>
        <patternFill patternType="solid">
          <fgColor indexed="64"/>
          <bgColor theme="0"/>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family val="2"/>
        <scheme val="minor"/>
      </font>
      <fill>
        <patternFill patternType="solid">
          <fgColor indexed="64"/>
          <bgColor theme="8" tint="0.79998168889431442"/>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i/>
        <strike val="0"/>
        <outline val="0"/>
        <shadow val="0"/>
        <u val="none"/>
        <vertAlign val="baseline"/>
        <sz val="9"/>
        <color theme="1"/>
        <name val="Calibri"/>
        <family val="2"/>
        <scheme val="minor"/>
      </font>
      <fill>
        <patternFill patternType="solid">
          <fgColor indexed="64"/>
          <bgColor theme="0"/>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i/>
        <strike val="0"/>
        <outline val="0"/>
        <shadow val="0"/>
        <u val="none"/>
        <vertAlign val="baseline"/>
        <sz val="9"/>
        <color theme="1"/>
        <name val="Calibri"/>
        <family val="2"/>
        <scheme val="minor"/>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solid">
          <fgColor indexed="64"/>
          <bgColor theme="8" tint="0.79998168889431442"/>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solid">
          <fgColor indexed="64"/>
          <bgColor theme="8" tint="0.79998168889431442"/>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9"/>
        <color theme="1"/>
        <name val="Calibri"/>
        <family val="2"/>
        <scheme val="minor"/>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solid">
          <fgColor indexed="64"/>
          <bgColor theme="8" tint="0.79998168889431442"/>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solid">
          <fgColor indexed="64"/>
          <bgColor theme="8" tint="0.79998168889431442"/>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solid">
          <fgColor indexed="64"/>
          <bgColor theme="8" tint="0.79998168889431442"/>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solid">
          <fgColor indexed="64"/>
          <bgColor theme="8" tint="0.79998168889431442"/>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solid">
          <fgColor indexed="64"/>
          <bgColor theme="8" tint="0.79998168889431442"/>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solid">
          <fgColor indexed="64"/>
          <bgColor theme="8" tint="0.79998168889431442"/>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solid">
          <fgColor indexed="64"/>
          <bgColor theme="8" tint="0.79998168889431442"/>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solid">
          <fgColor indexed="64"/>
          <bgColor theme="8" tint="0.79998168889431442"/>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solid">
          <fgColor indexed="64"/>
          <bgColor theme="8" tint="0.79998168889431442"/>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solid">
          <fgColor indexed="64"/>
          <bgColor theme="8" tint="0.79998168889431442"/>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none">
          <fgColor indexed="64"/>
          <bgColor auto="1"/>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solid">
          <fgColor indexed="64"/>
          <bgColor theme="8" tint="0.79998168889431442"/>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none">
          <fgColor indexed="64"/>
          <bgColor auto="1"/>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solid">
          <fgColor indexed="64"/>
          <bgColor theme="2"/>
        </patternFill>
      </fill>
      <alignment horizontal="left" vertical="top" textRotation="0" wrapText="0" indent="0" justifyLastLine="0" shrinkToFit="0" readingOrder="0"/>
      <border diagonalUp="0" diagonalDown="0">
        <left style="thin">
          <color indexed="64"/>
        </left>
        <right style="thin">
          <color indexed="64"/>
        </right>
        <top/>
        <bottom style="thin">
          <color indexed="64"/>
        </bottom>
        <vertical/>
        <horizontal/>
      </border>
    </dxf>
    <dxf>
      <font>
        <i/>
        <strike val="0"/>
        <outline val="0"/>
        <shadow val="0"/>
        <u val="none"/>
        <vertAlign val="baseline"/>
        <sz val="9"/>
        <color theme="1"/>
        <name val="Calibri"/>
        <family val="2"/>
        <scheme val="minor"/>
      </font>
      <fill>
        <patternFill patternType="solid">
          <fgColor indexed="64"/>
          <bgColor theme="2"/>
        </patternFill>
      </fill>
      <alignment horizontal="left" vertical="top" textRotation="0" wrapText="0" indent="0" justifyLastLine="0" shrinkToFit="0" readingOrder="0"/>
      <border diagonalUp="0" diagonalDown="0">
        <left style="thin">
          <color indexed="64"/>
        </left>
        <right style="thin">
          <color indexed="64"/>
        </right>
        <top/>
        <bottom style="thin">
          <color indexed="64"/>
        </bottom>
        <vertical/>
        <horizontal/>
      </border>
    </dxf>
    <dxf>
      <font>
        <i/>
        <strike val="0"/>
        <outline val="0"/>
        <shadow val="0"/>
        <u val="none"/>
        <vertAlign val="baseline"/>
        <sz val="9"/>
        <color theme="1"/>
        <name val="Calibri"/>
        <family val="2"/>
        <scheme val="minor"/>
      </font>
      <fill>
        <patternFill patternType="solid">
          <fgColor indexed="64"/>
          <bgColor theme="2"/>
        </patternFill>
      </fill>
      <alignment horizontal="left" vertical="top" textRotation="0" wrapText="0" indent="0" justifyLastLine="0" shrinkToFit="0" readingOrder="0"/>
      <border diagonalUp="0" diagonalDown="0">
        <left style="thin">
          <color indexed="64"/>
        </left>
        <right style="thin">
          <color indexed="64"/>
        </right>
        <top/>
        <bottom style="thin">
          <color indexed="64"/>
        </bottom>
        <vertical/>
        <horizontal/>
      </border>
    </dxf>
    <dxf>
      <font>
        <i/>
        <strike val="0"/>
        <outline val="0"/>
        <shadow val="0"/>
        <u val="none"/>
        <vertAlign val="baseline"/>
        <sz val="9"/>
        <color theme="1"/>
        <name val="Calibri"/>
        <family val="2"/>
        <scheme val="minor"/>
      </font>
      <fill>
        <patternFill patternType="solid">
          <fgColor indexed="64"/>
          <bgColor theme="2"/>
        </patternFill>
      </fill>
      <alignment horizontal="left" vertical="top" textRotation="0" wrapText="0" indent="0" justifyLastLine="0" shrinkToFit="0" readingOrder="0"/>
      <border diagonalUp="0" diagonalDown="0">
        <left style="thin">
          <color indexed="64"/>
        </left>
        <right style="thin">
          <color indexed="64"/>
        </right>
        <top/>
        <bottom style="thin">
          <color indexed="64"/>
        </bottom>
        <vertical/>
        <horizontal/>
      </border>
    </dxf>
    <dxf>
      <font>
        <i/>
        <strike val="0"/>
        <outline val="0"/>
        <shadow val="0"/>
        <u val="none"/>
        <vertAlign val="baseline"/>
        <sz val="9"/>
        <color theme="1"/>
        <name val="Calibri"/>
        <family val="2"/>
        <scheme val="minor"/>
      </font>
      <fill>
        <patternFill patternType="solid">
          <fgColor indexed="64"/>
          <bgColor theme="2"/>
        </patternFill>
      </fill>
      <alignment horizontal="left" vertical="top" textRotation="0" wrapText="0" indent="0" justifyLastLine="0" shrinkToFit="0" readingOrder="0"/>
      <border diagonalUp="0" diagonalDown="0">
        <left style="thin">
          <color indexed="64"/>
        </left>
        <right style="thin">
          <color indexed="64"/>
        </right>
        <top/>
        <bottom style="thin">
          <color indexed="64"/>
        </bottom>
        <vertical/>
        <horizontal/>
      </border>
    </dxf>
    <dxf>
      <font>
        <i/>
        <strike val="0"/>
        <outline val="0"/>
        <shadow val="0"/>
        <u val="none"/>
        <vertAlign val="baseline"/>
        <sz val="9"/>
        <color theme="1"/>
        <name val="Calibri"/>
        <family val="2"/>
        <scheme val="minor"/>
      </font>
      <fill>
        <patternFill patternType="solid">
          <fgColor indexed="64"/>
          <bgColor theme="2"/>
        </patternFill>
      </fill>
      <alignment horizontal="left" vertical="top" textRotation="0" wrapText="0" indent="0" justifyLastLine="0" shrinkToFit="0" readingOrder="0"/>
      <border diagonalUp="0" diagonalDown="0">
        <left style="thin">
          <color indexed="64"/>
        </left>
        <right style="thin">
          <color indexed="64"/>
        </right>
        <top/>
        <bottom style="thin">
          <color indexed="64"/>
        </bottom>
        <vertical/>
        <horizontal/>
      </border>
    </dxf>
    <dxf>
      <font>
        <i/>
        <strike val="0"/>
        <outline val="0"/>
        <shadow val="0"/>
        <u val="none"/>
        <vertAlign val="baseline"/>
        <sz val="9"/>
        <color theme="1"/>
        <name val="Calibri"/>
        <family val="2"/>
        <scheme val="minor"/>
      </font>
      <fill>
        <patternFill patternType="solid">
          <fgColor indexed="64"/>
          <bgColor theme="8" tint="0.79998168889431442"/>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solid">
          <fgColor indexed="64"/>
          <bgColor theme="2"/>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solid">
          <fgColor indexed="64"/>
          <bgColor theme="8" tint="0.79998168889431442"/>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none">
          <fgColor indexed="64"/>
          <bgColor auto="1"/>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solid">
          <fgColor indexed="64"/>
          <bgColor theme="8" tint="0.79998168889431442"/>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none">
          <fgColor indexed="64"/>
          <bgColor auto="1"/>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solid">
          <fgColor indexed="64"/>
          <bgColor theme="8" tint="0.79998168889431442"/>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none">
          <fgColor indexed="64"/>
          <bgColor auto="1"/>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solid">
          <fgColor indexed="64"/>
          <bgColor theme="8" tint="0.79998168889431442"/>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9"/>
        <color theme="1"/>
        <name val="Calibri"/>
        <family val="2"/>
        <scheme val="minor"/>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9"/>
        <color theme="1"/>
        <name val="Calibri"/>
        <family val="2"/>
        <scheme val="minor"/>
      </font>
      <fill>
        <patternFill patternType="solid">
          <fgColor indexed="64"/>
          <bgColor theme="0" tint="-0.1499984740745262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9"/>
        <color theme="1"/>
        <name val="Calibri"/>
        <family val="2"/>
        <scheme val="minor"/>
      </font>
      <fill>
        <patternFill patternType="solid">
          <fgColor indexed="64"/>
          <bgColor theme="0" tint="-0.1499984740745262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9"/>
        <color theme="1"/>
        <name val="Calibri"/>
        <family val="2"/>
        <scheme val="minor"/>
      </font>
      <fill>
        <patternFill patternType="solid">
          <fgColor indexed="64"/>
          <bgColor theme="0" tint="-0.1499984740745262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9"/>
        <color theme="1"/>
        <name val="Calibri"/>
        <family val="2"/>
        <scheme val="minor"/>
      </font>
      <fill>
        <patternFill patternType="solid">
          <fgColor indexed="64"/>
          <bgColor theme="0" tint="-0.1499984740745262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9"/>
        <color theme="1"/>
        <name val="Calibri"/>
        <family val="2"/>
        <scheme val="minor"/>
      </font>
      <fill>
        <patternFill patternType="solid">
          <fgColor indexed="64"/>
          <bgColor theme="0" tint="-0.1499984740745262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bottom style="thin">
          <color indexed="64"/>
        </bottom>
      </border>
    </dxf>
    <dxf>
      <font>
        <b/>
      </font>
      <alignment horizontal="left" vertical="bottom" textRotation="0" wrapText="1" indent="0" justifyLastLine="0" shrinkToFit="0" readingOrder="0"/>
      <border diagonalUp="0" diagonalDown="0" outline="0">
        <left style="thin">
          <color indexed="64"/>
        </left>
        <right style="thin">
          <color indexed="64"/>
        </right>
        <top/>
        <bottom/>
      </border>
    </dxf>
    <dxf>
      <numFmt numFmtId="19" formatCode="m/d/yyyy"/>
    </dxf>
    <dxf>
      <numFmt numFmtId="19" formatCode="m/d/yyyy"/>
    </dxf>
    <dxf>
      <numFmt numFmtId="13" formatCode="0%"/>
    </dxf>
    <dxf>
      <numFmt numFmtId="19" formatCode="m/d/yyyy"/>
    </dxf>
    <dxf>
      <numFmt numFmtId="19" formatCode="m/d/yyyy"/>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numFmt numFmtId="0" formatCode="General"/>
      <alignment horizontal="general" vertical="top" textRotation="0" wrapText="1" indent="0" justifyLastLine="0" shrinkToFit="0" readingOrder="0"/>
    </dxf>
    <dxf>
      <numFmt numFmtId="19" formatCode="m/d/yyyy"/>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numFmt numFmtId="19" formatCode="m/d/yyyy"/>
      <alignment horizontal="general" vertical="top" textRotation="0" wrapText="1" indent="0" justifyLastLine="0" shrinkToFit="0" readingOrder="0"/>
    </dxf>
    <dxf>
      <numFmt numFmtId="19" formatCode="m/d/yyyy"/>
      <alignment horizontal="general" vertical="top" textRotation="0" wrapText="1" indent="0" justifyLastLine="0" shrinkToFit="0" readingOrder="0"/>
    </dxf>
    <dxf>
      <numFmt numFmtId="19" formatCode="m/d/yyyy"/>
      <alignment horizontal="general" vertical="top" textRotation="0" wrapText="1" indent="0" justifyLastLine="0" shrinkToFit="0" readingOrder="0"/>
    </dxf>
    <dxf>
      <numFmt numFmtId="19" formatCode="m/d/yyyy"/>
      <alignment horizontal="general" vertical="top" textRotation="0" wrapText="1" indent="0" justifyLastLine="0" shrinkToFit="0" readingOrder="0"/>
    </dxf>
    <dxf>
      <numFmt numFmtId="19" formatCode="m/d/yyyy"/>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0" indent="0" justifyLastLine="0" shrinkToFit="0" readingOrder="0"/>
    </dxf>
  </dxfs>
  <tableStyles count="0" defaultTableStyle="TableStyleMedium2" defaultPivotStyle="PivotStyleLight16"/>
  <colors>
    <mruColors>
      <color rgb="FFFFFF66"/>
      <color rgb="FFFFB3B3"/>
      <color rgb="FFD3B5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2.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microsoft.com/office/2007/relationships/slicerCache" Target="slicerCaches/slicerCache1.xml"/><Relationship Id="rId17" Type="http://schemas.microsoft.com/office/2007/relationships/slicerCache" Target="slicerCaches/slicerCache6.xml"/><Relationship Id="rId25" Type="http://schemas.openxmlformats.org/officeDocument/2006/relationships/customXml" Target="../customXml/item3.xml"/><Relationship Id="rId2" Type="http://schemas.openxmlformats.org/officeDocument/2006/relationships/worksheet" Target="worksheets/sheet2.xml"/><Relationship Id="rId16" Type="http://schemas.microsoft.com/office/2007/relationships/slicerCache" Target="slicerCaches/slicerCache5.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microsoft.com/office/2007/relationships/slicerCache" Target="slicerCaches/slicerCache4.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3.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mailto:PSSDataHub@fda.hhs.gov?subject=Completed%20HF%203610%20Audit%20Form" TargetMode="External"/><Relationship Id="rId1" Type="http://schemas.openxmlformats.org/officeDocument/2006/relationships/hyperlink" Target="#Instructions!A2"/></Relationships>
</file>

<file path=xl/drawings/drawing1.xml><?xml version="1.0" encoding="utf-8"?>
<xdr:wsDr xmlns:xdr="http://schemas.openxmlformats.org/drawingml/2006/spreadsheetDrawing" xmlns:a="http://schemas.openxmlformats.org/drawingml/2006/main">
  <xdr:twoCellAnchor editAs="absolute">
    <xdr:from>
      <xdr:col>1</xdr:col>
      <xdr:colOff>3699</xdr:colOff>
      <xdr:row>1</xdr:row>
      <xdr:rowOff>65210</xdr:rowOff>
    </xdr:from>
    <xdr:to>
      <xdr:col>5</xdr:col>
      <xdr:colOff>1</xdr:colOff>
      <xdr:row>9</xdr:row>
      <xdr:rowOff>746613</xdr:rowOff>
    </xdr:to>
    <xdr:sp macro="" textlink="">
      <xdr:nvSpPr>
        <xdr:cNvPr id="2" name="TextBox 1">
          <a:extLst>
            <a:ext uri="{FF2B5EF4-FFF2-40B4-BE49-F238E27FC236}">
              <a16:creationId xmlns:a16="http://schemas.microsoft.com/office/drawing/2014/main" id="{05F5ECE0-B6BD-43C0-AE02-8F9601281E9C}"/>
            </a:ext>
          </a:extLst>
        </xdr:cNvPr>
        <xdr:cNvSpPr txBox="1"/>
      </xdr:nvSpPr>
      <xdr:spPr>
        <a:xfrm>
          <a:off x="222774" y="1217735"/>
          <a:ext cx="8121127" cy="5301028"/>
        </a:xfrm>
        <a:prstGeom prst="rect">
          <a:avLst/>
        </a:prstGeom>
        <a:solidFill>
          <a:schemeClr val="accent6">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u="sng" baseline="0"/>
            <a:t>Coversheet</a:t>
          </a:r>
        </a:p>
        <a:p>
          <a:pPr algn="l"/>
          <a:endParaRPr lang="en-US" sz="500" b="1" u="none"/>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This report contains multiple sections and tabs to complete. See the instructions tab for specific information for using this form. </a:t>
          </a:r>
        </a:p>
        <a:p>
          <a:endParaRPr lang="en-US" sz="500" b="0" i="0" u="none" strike="noStrike" baseline="0">
            <a:solidFill>
              <a:schemeClr val="dk1"/>
            </a:solidFill>
            <a:latin typeface="+mn-lt"/>
            <a:ea typeface="+mn-ea"/>
            <a:cs typeface="+mn-cs"/>
          </a:endParaRPr>
        </a:p>
        <a:p>
          <a:r>
            <a:rPr lang="en-US" sz="1100" b="1" i="0" baseline="0">
              <a:solidFill>
                <a:schemeClr val="dk1"/>
              </a:solidFill>
              <a:effectLst/>
              <a:latin typeface="+mn-lt"/>
              <a:ea typeface="+mn-ea"/>
              <a:cs typeface="+mn-cs"/>
            </a:rPr>
            <a:t>All Auditors (SLTT or FDA):</a:t>
          </a:r>
        </a:p>
        <a:p>
          <a:r>
            <a:rPr lang="en-US" sz="1100">
              <a:solidFill>
                <a:schemeClr val="dk1"/>
              </a:solidFill>
              <a:effectLst/>
              <a:latin typeface="+mn-lt"/>
              <a:ea typeface="+mn-ea"/>
              <a:cs typeface="+mn-cs"/>
            </a:rPr>
            <a:t>The auditor completes the appropriate tab of the 3610-H(DS) that aligns with the dietary supplement program inspection type being audited. </a:t>
          </a:r>
          <a:endParaRPr lang="en-US">
            <a:effectLst/>
          </a:endParaRPr>
        </a:p>
        <a:p>
          <a:pPr lvl="0" fontAlgn="ctr"/>
          <a:r>
            <a:rPr lang="en-US" sz="1100">
              <a:solidFill>
                <a:schemeClr val="dk1"/>
              </a:solidFill>
              <a:effectLst/>
              <a:latin typeface="+mn-lt"/>
              <a:ea typeface="+mn-ea"/>
              <a:cs typeface="+mn-cs"/>
            </a:rPr>
            <a:t>Save the entire Excel Workbook using the following format:</a:t>
          </a:r>
        </a:p>
        <a:p>
          <a:pPr lvl="1" fontAlgn="ctr"/>
          <a:r>
            <a:rPr lang="en-US" sz="1100">
              <a:solidFill>
                <a:schemeClr val="dk1"/>
              </a:solidFill>
              <a:effectLst/>
              <a:latin typeface="+mn-lt"/>
              <a:ea typeface="+mn-ea"/>
              <a:cs typeface="+mn-cs"/>
            </a:rPr>
            <a:t>State Abbreviation + Dept./Agency Abbreviation</a:t>
          </a:r>
        </a:p>
        <a:p>
          <a:pPr lvl="1" fontAlgn="ctr"/>
          <a:r>
            <a:rPr lang="en-US" sz="1100">
              <a:solidFill>
                <a:schemeClr val="dk1"/>
              </a:solidFill>
              <a:effectLst/>
              <a:latin typeface="+mn-lt"/>
              <a:ea typeface="+mn-ea"/>
              <a:cs typeface="+mn-cs"/>
            </a:rPr>
            <a:t>Date of Audit completion</a:t>
          </a:r>
          <a:r>
            <a:rPr lang="en-US" sz="1100" baseline="0">
              <a:solidFill>
                <a:schemeClr val="dk1"/>
              </a:solidFill>
              <a:effectLst/>
              <a:latin typeface="+mn-lt"/>
              <a:ea typeface="+mn-ea"/>
              <a:cs typeface="+mn-cs"/>
            </a:rPr>
            <a:t> (MM/DD/YYYY)</a:t>
          </a:r>
        </a:p>
        <a:p>
          <a:pPr lvl="1" fontAlgn="ctr"/>
          <a:r>
            <a:rPr lang="en-US" sz="1100">
              <a:solidFill>
                <a:schemeClr val="dk1"/>
              </a:solidFill>
              <a:effectLst/>
              <a:latin typeface="+mn-lt"/>
              <a:ea typeface="+mn-ea"/>
              <a:cs typeface="+mn-cs"/>
            </a:rPr>
            <a:t>Auditee Name (last_name.first_name)</a:t>
          </a:r>
        </a:p>
        <a:p>
          <a:pPr lvl="1" fontAlgn="ctr"/>
          <a:r>
            <a:rPr lang="en-US" sz="1100">
              <a:solidFill>
                <a:schemeClr val="dk1"/>
              </a:solidFill>
              <a:effectLst/>
              <a:latin typeface="+mn-lt"/>
              <a:ea typeface="+mn-ea"/>
              <a:cs typeface="+mn-cs"/>
            </a:rPr>
            <a:t>Form/Tab Abbreviation</a:t>
          </a:r>
        </a:p>
        <a:p>
          <a:pPr lvl="0" fontAlgn="ctr"/>
          <a:r>
            <a:rPr lang="en-US" sz="1100">
              <a:solidFill>
                <a:schemeClr val="dk1"/>
              </a:solidFill>
              <a:effectLst/>
              <a:latin typeface="+mn-lt"/>
              <a:ea typeface="+mn-ea"/>
              <a:cs typeface="+mn-cs"/>
            </a:rPr>
            <a:t>Example file name: "</a:t>
          </a:r>
          <a:r>
            <a:rPr lang="en-US" sz="1100" b="1">
              <a:solidFill>
                <a:schemeClr val="dk1"/>
              </a:solidFill>
              <a:effectLst/>
              <a:latin typeface="+mn-lt"/>
              <a:ea typeface="+mn-ea"/>
              <a:cs typeface="+mn-cs"/>
            </a:rPr>
            <a:t>CA CDFA_06.05.2023_doe.john_DS Warehouse</a:t>
          </a:r>
          <a:r>
            <a:rPr lang="en-US" sz="1100">
              <a:solidFill>
                <a:schemeClr val="dk1"/>
              </a:solidFill>
              <a:effectLst/>
              <a:latin typeface="+mn-lt"/>
              <a:ea typeface="+mn-ea"/>
              <a:cs typeface="+mn-cs"/>
            </a:rPr>
            <a:t>"</a:t>
          </a:r>
        </a:p>
        <a:p>
          <a:r>
            <a:rPr lang="en-US" sz="1100" b="0" i="0" u="none" strike="noStrike" baseline="0">
              <a:solidFill>
                <a:schemeClr val="dk1"/>
              </a:solidFill>
              <a:latin typeface="+mn-lt"/>
              <a:ea typeface="+mn-ea"/>
              <a:cs typeface="+mn-cs"/>
            </a:rPr>
            <a:t>For SLTT-conducted audits: Email entire workbook to </a:t>
          </a:r>
          <a:r>
            <a:rPr lang="en-US" sz="1100">
              <a:solidFill>
                <a:schemeClr val="dk1"/>
              </a:solidFill>
              <a:effectLst/>
              <a:latin typeface="+mn-lt"/>
              <a:ea typeface="+mn-ea"/>
              <a:cs typeface="+mn-cs"/>
            </a:rPr>
            <a:t>the contracting agency's respective State Liaison for review and processing</a:t>
          </a:r>
          <a:r>
            <a:rPr kumimoji="0" lang="en-US" sz="1100" b="0" i="0" u="none" strike="noStrike" kern="0" cap="none" spc="0" normalizeH="0" baseline="0" noProof="0">
              <a:ln>
                <a:noFill/>
              </a:ln>
              <a:solidFill>
                <a:sysClr val="windowText" lastClr="000000"/>
              </a:solidFill>
              <a:effectLst/>
              <a:uLnTx/>
              <a:uFillTx/>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mn-lt"/>
              <a:ea typeface="+mn-ea"/>
              <a:cs typeface="+mn-cs"/>
            </a:rPr>
            <a:t>For FDA-conducted audits: </a:t>
          </a:r>
          <a:r>
            <a:rPr lang="en-US" sz="1100">
              <a:solidFill>
                <a:schemeClr val="dk1"/>
              </a:solidFill>
              <a:effectLst/>
              <a:latin typeface="+mn-lt"/>
              <a:ea typeface="+mn-ea"/>
              <a:cs typeface="+mn-cs"/>
            </a:rPr>
            <a:t>The auditor follows the aforementioned instructions and routes the saved workbook to the respective State Liaison for review and processing.</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solidFill>
                <a:schemeClr val="dk1"/>
              </a:solidFill>
              <a:effectLst/>
              <a:latin typeface="+mn-lt"/>
              <a:ea typeface="+mn-ea"/>
              <a:cs typeface="+mn-cs"/>
            </a:rPr>
            <a:t>SLTTs:</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The SLTT Rating Summary and SLTT Comment Summary tabs are provided to reformat the audit data so it can be copied into the HF 3610-H(DS) Summmary Sheet form if desired.</a:t>
          </a:r>
          <a:endParaRPr lang="en-US">
            <a:effectLst/>
          </a:endParaRPr>
        </a:p>
        <a:p>
          <a:endParaRPr lang="en-US" sz="1100" b="0" i="0" u="none" strike="noStrike" baseline="0">
            <a:solidFill>
              <a:schemeClr val="dk1"/>
            </a:solidFill>
            <a:latin typeface="+mn-lt"/>
            <a:ea typeface="+mn-ea"/>
            <a:cs typeface="+mn-cs"/>
          </a:endParaRPr>
        </a:p>
        <a:p>
          <a:r>
            <a:rPr lang="en-US" sz="1100" b="1">
              <a:solidFill>
                <a:schemeClr val="dk1"/>
              </a:solidFill>
              <a:effectLst/>
              <a:latin typeface="+mn-lt"/>
              <a:ea typeface="+mn-ea"/>
              <a:cs typeface="+mn-cs"/>
            </a:rPr>
            <a:t>State Liaison (or FDA Division Designee)</a:t>
          </a:r>
          <a:r>
            <a:rPr lang="en-US" sz="1100" b="1" i="0" u="none" strike="noStrike" baseline="0">
              <a:solidFill>
                <a:schemeClr val="dk1"/>
              </a:solidFill>
              <a:latin typeface="+mn-lt"/>
              <a:ea typeface="+mn-ea"/>
              <a:cs typeface="+mn-cs"/>
            </a:rPr>
            <a:t>:</a:t>
          </a:r>
          <a:r>
            <a:rPr lang="en-US" sz="1100" b="0" i="0" u="none" strike="noStrike" baseline="0">
              <a:solidFill>
                <a:schemeClr val="dk1"/>
              </a:solidFill>
              <a:latin typeface="+mn-lt"/>
              <a:ea typeface="+mn-ea"/>
              <a:cs typeface="+mn-cs"/>
            </a:rPr>
            <a:t> </a:t>
          </a:r>
        </a:p>
        <a:p>
          <a:r>
            <a:rPr lang="en-US" sz="1100" b="0" i="0" u="none" strike="noStrike" baseline="0">
              <a:solidFill>
                <a:schemeClr val="dk1"/>
              </a:solidFill>
              <a:latin typeface="+mn-lt"/>
              <a:ea typeface="+mn-ea"/>
              <a:cs typeface="+mn-cs"/>
            </a:rPr>
            <a:t>Enter the email of the </a:t>
          </a:r>
          <a:r>
            <a:rPr lang="en-US" sz="1100" b="0" i="0" u="none" strike="noStrike" baseline="0">
              <a:solidFill>
                <a:sysClr val="windowText" lastClr="000000"/>
              </a:solidFill>
              <a:latin typeface="+mn-lt"/>
              <a:ea typeface="+mn-ea"/>
              <a:cs typeface="+mn-cs"/>
            </a:rPr>
            <a:t>division representative reviewing the form and the date the review was completed and submit to </a:t>
          </a:r>
          <a:r>
            <a:rPr lang="en-US" sz="1100" b="1" i="0" u="sng" baseline="0">
              <a:solidFill>
                <a:sysClr val="windowText" lastClr="000000"/>
              </a:solidFill>
              <a:effectLst/>
              <a:latin typeface="+mn-lt"/>
              <a:ea typeface="+mn-ea"/>
              <a:cs typeface="+mn-cs"/>
            </a:rPr>
            <a:t>PSSDataHub@fda.hhs.gov</a:t>
          </a:r>
          <a:r>
            <a:rPr lang="en-US" sz="1100" b="0" i="0" u="none" strike="noStrike" baseline="0">
              <a:solidFill>
                <a:sysClr val="windowText" lastClr="000000"/>
              </a:solidFill>
              <a:latin typeface="+mn-lt"/>
              <a:ea typeface="+mn-ea"/>
              <a:cs typeface="+mn-cs"/>
            </a:rPr>
            <a:t>. If the form is being re-submitted to </a:t>
          </a:r>
          <a:r>
            <a:rPr kumimoji="0" lang="en-US" sz="1100" b="1" i="0" u="sng" strike="noStrike" kern="0" cap="none" spc="0" normalizeH="0" baseline="0" noProof="0">
              <a:ln>
                <a:noFill/>
              </a:ln>
              <a:solidFill>
                <a:sysClr val="windowText" lastClr="000000"/>
              </a:solidFill>
              <a:effectLst/>
              <a:uLnTx/>
              <a:uFillTx/>
              <a:latin typeface="+mn-lt"/>
              <a:ea typeface="+mn-ea"/>
              <a:cs typeface="+mn-cs"/>
            </a:rPr>
            <a:t>PSSDataHub@fda.hhs.gov</a:t>
          </a:r>
          <a:r>
            <a:rPr lang="en-US" sz="1100" b="0" i="0" u="none" strike="noStrike" baseline="0">
              <a:solidFill>
                <a:sysClr val="windowText" lastClr="000000"/>
              </a:solidFill>
              <a:latin typeface="+mn-lt"/>
              <a:ea typeface="+mn-ea"/>
              <a:cs typeface="+mn-cs"/>
            </a:rPr>
            <a:t> with corrections, select "Corrected Form".</a:t>
          </a:r>
        </a:p>
        <a:p>
          <a:endParaRPr lang="en-US" sz="1100" b="0" i="0" u="none" strike="noStrike" baseline="0">
            <a:solidFill>
              <a:sysClr val="windowText" lastClr="000000"/>
            </a:solidFill>
            <a:latin typeface="+mn-lt"/>
            <a:ea typeface="+mn-ea"/>
            <a:cs typeface="+mn-cs"/>
          </a:endParaRPr>
        </a:p>
        <a:p>
          <a:r>
            <a:rPr lang="en-US" sz="1100" b="0" i="0" u="none" strike="noStrike" baseline="0">
              <a:solidFill>
                <a:sysClr val="windowText" lastClr="000000"/>
              </a:solidFill>
              <a:latin typeface="+mn-lt"/>
              <a:ea typeface="+mn-ea"/>
              <a:cs typeface="+mn-cs"/>
            </a:rPr>
            <a:t>Note: Please provide the legal first and last name of the auditor, state inspector and verification auditor in last name, first name format. If any of these individuals have previous submissions under a different name please notify </a:t>
          </a:r>
          <a:r>
            <a:rPr kumimoji="0" lang="en-US" sz="1100" b="0" i="0" u="none" strike="noStrike" kern="0" cap="none" spc="0" normalizeH="0" baseline="0" noProof="0">
              <a:ln>
                <a:noFill/>
              </a:ln>
              <a:solidFill>
                <a:sysClr val="windowText" lastClr="000000"/>
              </a:solidFill>
              <a:effectLst/>
              <a:uLnTx/>
              <a:uFillTx/>
              <a:latin typeface="+mn-lt"/>
              <a:ea typeface="+mn-ea"/>
              <a:cs typeface="+mn-cs"/>
            </a:rPr>
            <a:t>to </a:t>
          </a:r>
          <a:r>
            <a:rPr kumimoji="0" lang="en-US" sz="1100" b="1" i="0" u="sng" strike="noStrike" kern="0" cap="none" spc="0" normalizeH="0" baseline="0" noProof="0">
              <a:ln>
                <a:noFill/>
              </a:ln>
              <a:solidFill>
                <a:sysClr val="windowText" lastClr="000000"/>
              </a:solidFill>
              <a:effectLst/>
              <a:uLnTx/>
              <a:uFillTx/>
              <a:latin typeface="+mn-lt"/>
              <a:ea typeface="+mn-ea"/>
              <a:cs typeface="+mn-cs"/>
            </a:rPr>
            <a:t>PSSDataHub@fda.hhs.gov</a:t>
          </a:r>
          <a:r>
            <a:rPr kumimoji="0" lang="en-US" sz="1100" b="0" i="0" u="none" strike="noStrike" kern="0" cap="none" spc="0" normalizeH="0" baseline="0" noProof="0">
              <a:ln>
                <a:noFill/>
              </a:ln>
              <a:solidFill>
                <a:sysClr val="windowText" lastClr="000000"/>
              </a:solidFill>
              <a:effectLst/>
              <a:uLnTx/>
              <a:uFillTx/>
              <a:latin typeface="+mn-lt"/>
              <a:ea typeface="+mn-ea"/>
              <a:cs typeface="+mn-cs"/>
            </a:rPr>
            <a:t>  </a:t>
          </a:r>
          <a:r>
            <a:rPr kumimoji="0" lang="en-US" sz="1100" b="0" i="0" u="none" strike="noStrike" kern="0" cap="none" spc="0" normalizeH="0" baseline="0" noProof="0">
              <a:ln>
                <a:noFill/>
              </a:ln>
              <a:solidFill>
                <a:prstClr val="black"/>
              </a:solidFill>
              <a:effectLst/>
              <a:uLnTx/>
              <a:uFillTx/>
              <a:latin typeface="+mn-lt"/>
              <a:ea typeface="+mn-ea"/>
              <a:cs typeface="+mn-cs"/>
            </a:rPr>
            <a:t>so previous records may be updated.</a:t>
          </a:r>
          <a:endParaRPr lang="en-US" sz="1100" b="0" i="0" u="none" strike="noStrike" baseline="0">
            <a:solidFill>
              <a:schemeClr val="dk1"/>
            </a:solidFill>
            <a:latin typeface="+mn-lt"/>
            <a:ea typeface="+mn-ea"/>
            <a:cs typeface="+mn-cs"/>
          </a:endParaRPr>
        </a:p>
      </xdr:txBody>
    </xdr:sp>
    <xdr:clientData/>
  </xdr:twoCellAnchor>
  <xdr:twoCellAnchor>
    <xdr:from>
      <xdr:col>1</xdr:col>
      <xdr:colOff>0</xdr:colOff>
      <xdr:row>37</xdr:row>
      <xdr:rowOff>160563</xdr:rowOff>
    </xdr:from>
    <xdr:to>
      <xdr:col>1</xdr:col>
      <xdr:colOff>1645920</xdr:colOff>
      <xdr:row>41</xdr:row>
      <xdr:rowOff>27213</xdr:rowOff>
    </xdr:to>
    <xdr:sp macro="" textlink="">
      <xdr:nvSpPr>
        <xdr:cNvPr id="5" name="TextBox 4">
          <a:hlinkClick xmlns:r="http://schemas.openxmlformats.org/officeDocument/2006/relationships" r:id="rId1"/>
          <a:extLst>
            <a:ext uri="{FF2B5EF4-FFF2-40B4-BE49-F238E27FC236}">
              <a16:creationId xmlns:a16="http://schemas.microsoft.com/office/drawing/2014/main" id="{5147B0FC-EEA5-4CAB-AAF3-D7B8DCDF33DB}"/>
            </a:ext>
          </a:extLst>
        </xdr:cNvPr>
        <xdr:cNvSpPr txBox="1"/>
      </xdr:nvSpPr>
      <xdr:spPr>
        <a:xfrm>
          <a:off x="219075" y="7913913"/>
          <a:ext cx="1645920" cy="6286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Review Instructions</a:t>
          </a:r>
        </a:p>
      </xdr:txBody>
    </xdr:sp>
    <xdr:clientData/>
  </xdr:twoCellAnchor>
  <xdr:twoCellAnchor>
    <xdr:from>
      <xdr:col>4</xdr:col>
      <xdr:colOff>1047750</xdr:colOff>
      <xdr:row>37</xdr:row>
      <xdr:rowOff>160563</xdr:rowOff>
    </xdr:from>
    <xdr:to>
      <xdr:col>5</xdr:col>
      <xdr:colOff>19050</xdr:colOff>
      <xdr:row>41</xdr:row>
      <xdr:rowOff>27214</xdr:rowOff>
    </xdr:to>
    <xdr:sp macro="" textlink="">
      <xdr:nvSpPr>
        <xdr:cNvPr id="9" name="TextBox 8">
          <a:hlinkClick xmlns:r="http://schemas.openxmlformats.org/officeDocument/2006/relationships" r:id="rId2"/>
          <a:extLst>
            <a:ext uri="{FF2B5EF4-FFF2-40B4-BE49-F238E27FC236}">
              <a16:creationId xmlns:a16="http://schemas.microsoft.com/office/drawing/2014/main" id="{85FDD2B6-F285-48C4-BEB8-465FD3E54FF7}"/>
            </a:ext>
          </a:extLst>
        </xdr:cNvPr>
        <xdr:cNvSpPr txBox="1"/>
      </xdr:nvSpPr>
      <xdr:spPr>
        <a:xfrm>
          <a:off x="5762625" y="7913913"/>
          <a:ext cx="2505075" cy="628651"/>
        </a:xfrm>
        <a:prstGeom prst="rect">
          <a:avLst/>
        </a:prstGeom>
        <a:solidFill>
          <a:srgbClr val="FFC000"/>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ysClr val="windowText" lastClr="000000"/>
              </a:solidFill>
            </a:rPr>
            <a:t>PSSDataHub@fda.hhs.gov</a:t>
          </a:r>
        </a:p>
      </xdr:txBody>
    </xdr:sp>
    <xdr:clientData/>
  </xdr:twoCellAnchor>
  <xdr:twoCellAnchor editAs="oneCell">
    <xdr:from>
      <xdr:col>1</xdr:col>
      <xdr:colOff>19049</xdr:colOff>
      <xdr:row>0</xdr:row>
      <xdr:rowOff>80963</xdr:rowOff>
    </xdr:from>
    <xdr:to>
      <xdr:col>3</xdr:col>
      <xdr:colOff>1245394</xdr:colOff>
      <xdr:row>0</xdr:row>
      <xdr:rowOff>914400</xdr:rowOff>
    </xdr:to>
    <xdr:pic>
      <xdr:nvPicPr>
        <xdr:cNvPr id="3" name="Picture 2">
          <a:extLst>
            <a:ext uri="{FF2B5EF4-FFF2-40B4-BE49-F238E27FC236}">
              <a16:creationId xmlns:a16="http://schemas.microsoft.com/office/drawing/2014/main" id="{CE5462B2-173A-4579-BDEF-7F0DF187F2B5}"/>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3"/>
        <a:srcRect t="977" r="288" b="42015"/>
        <a:stretch/>
      </xdr:blipFill>
      <xdr:spPr>
        <a:xfrm>
          <a:off x="238124" y="80963"/>
          <a:ext cx="4121945" cy="833437"/>
        </a:xfrm>
        <a:prstGeom prst="rect">
          <a:avLst/>
        </a:prstGeom>
      </xdr:spPr>
    </xdr:pic>
    <xdr:clientData/>
  </xdr:twoCellAnchor>
  <xdr:twoCellAnchor>
    <xdr:from>
      <xdr:col>3</xdr:col>
      <xdr:colOff>1295400</xdr:colOff>
      <xdr:row>0</xdr:row>
      <xdr:rowOff>95250</xdr:rowOff>
    </xdr:from>
    <xdr:to>
      <xdr:col>5</xdr:col>
      <xdr:colOff>142875</xdr:colOff>
      <xdr:row>0</xdr:row>
      <xdr:rowOff>914400</xdr:rowOff>
    </xdr:to>
    <xdr:sp macro="" textlink="">
      <xdr:nvSpPr>
        <xdr:cNvPr id="4" name="TextBox 3">
          <a:extLst>
            <a:ext uri="{FF2B5EF4-FFF2-40B4-BE49-F238E27FC236}">
              <a16:creationId xmlns:a16="http://schemas.microsoft.com/office/drawing/2014/main" id="{EACCA94A-C252-4A52-A6C8-1EF4C78AD7EC}"/>
            </a:ext>
          </a:extLst>
        </xdr:cNvPr>
        <xdr:cNvSpPr txBox="1"/>
      </xdr:nvSpPr>
      <xdr:spPr>
        <a:xfrm>
          <a:off x="4410075" y="95250"/>
          <a:ext cx="4076700"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t>OMB Number : 0910-0909 Exp</a:t>
          </a:r>
          <a:r>
            <a:rPr lang="en-US" sz="1600" b="1" baseline="0"/>
            <a:t> Date: 04</a:t>
          </a:r>
          <a:r>
            <a:rPr lang="en-US" sz="1600" b="1"/>
            <a:t>/30/27 </a:t>
          </a:r>
        </a:p>
        <a:p>
          <a:r>
            <a:rPr lang="en-US" sz="1600" b="1"/>
            <a:t>FDA Form - 3610-H(DS)</a:t>
          </a:r>
        </a:p>
      </xdr:txBody>
    </xdr:sp>
    <xdr:clientData/>
  </xdr:twoCellAnchor>
  <xdr:twoCellAnchor>
    <xdr:from>
      <xdr:col>1</xdr:col>
      <xdr:colOff>9524</xdr:colOff>
      <xdr:row>53</xdr:row>
      <xdr:rowOff>85726</xdr:rowOff>
    </xdr:from>
    <xdr:to>
      <xdr:col>1</xdr:col>
      <xdr:colOff>2209799</xdr:colOff>
      <xdr:row>55</xdr:row>
      <xdr:rowOff>47626</xdr:rowOff>
    </xdr:to>
    <xdr:sp macro="" textlink="">
      <xdr:nvSpPr>
        <xdr:cNvPr id="6" name="TextBox 5">
          <a:extLst>
            <a:ext uri="{FF2B5EF4-FFF2-40B4-BE49-F238E27FC236}">
              <a16:creationId xmlns:a16="http://schemas.microsoft.com/office/drawing/2014/main" id="{A97F37F2-7AAC-4A61-86C1-24C18468A991}"/>
            </a:ext>
          </a:extLst>
        </xdr:cNvPr>
        <xdr:cNvSpPr txBox="1"/>
      </xdr:nvSpPr>
      <xdr:spPr>
        <a:xfrm>
          <a:off x="228599" y="17868901"/>
          <a:ext cx="2200275"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t>FDA Form - 3610-H(DS)</a:t>
          </a:r>
        </a:p>
      </xdr:txBody>
    </xdr:sp>
    <xdr:clientData/>
  </xdr:twoCellAnchor>
  <xdr:twoCellAnchor>
    <xdr:from>
      <xdr:col>1</xdr:col>
      <xdr:colOff>0</xdr:colOff>
      <xdr:row>41</xdr:row>
      <xdr:rowOff>161925</xdr:rowOff>
    </xdr:from>
    <xdr:to>
      <xdr:col>5</xdr:col>
      <xdr:colOff>57150</xdr:colOff>
      <xdr:row>52</xdr:row>
      <xdr:rowOff>152400</xdr:rowOff>
    </xdr:to>
    <xdr:sp macro="" textlink="">
      <xdr:nvSpPr>
        <xdr:cNvPr id="7" name="TextBox 6">
          <a:extLst>
            <a:ext uri="{FF2B5EF4-FFF2-40B4-BE49-F238E27FC236}">
              <a16:creationId xmlns:a16="http://schemas.microsoft.com/office/drawing/2014/main" id="{D1088E20-264C-41E5-84DE-B34478BE2F93}"/>
            </a:ext>
          </a:extLst>
        </xdr:cNvPr>
        <xdr:cNvSpPr txBox="1"/>
      </xdr:nvSpPr>
      <xdr:spPr>
        <a:xfrm>
          <a:off x="219075" y="15659100"/>
          <a:ext cx="8181975" cy="2085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Paperwork Reducation Act Statement:</a:t>
          </a:r>
        </a:p>
        <a:p>
          <a:r>
            <a:rPr lang="en-US" sz="1100"/>
            <a:t>This section applies only to requirements of the Paperwork Reduction Act of 1995.</a:t>
          </a:r>
          <a:br>
            <a:rPr lang="en-US" sz="1100"/>
          </a:br>
          <a:r>
            <a:rPr lang="en-US" sz="1100"/>
            <a:t>*DO NOT SEND YOUR COMPLETED FORM TO THE PRA STAFF EMAIL ADDRESS BELOW.*</a:t>
          </a:r>
          <a:br>
            <a:rPr lang="en-US" sz="1100"/>
          </a:br>
          <a:r>
            <a:rPr lang="en-US" sz="1100"/>
            <a:t>The burden time for this collection of information is estimated to average 30 minutes per response,</a:t>
          </a:r>
          <a:r>
            <a:rPr lang="en-US" sz="1100" baseline="0"/>
            <a:t> </a:t>
          </a:r>
          <a:r>
            <a:rPr lang="en-US" sz="1100"/>
            <a:t>including the time to review instructions, search existing data sources, gather and maintain the</a:t>
          </a:r>
          <a:r>
            <a:rPr lang="en-US" sz="1100" baseline="0"/>
            <a:t> </a:t>
          </a:r>
          <a:r>
            <a:rPr lang="en-US" sz="1100"/>
            <a:t>data needed and complete and review the collection of information. Send comments regarding this</a:t>
          </a:r>
          <a:r>
            <a:rPr lang="en-US" sz="1100" baseline="0"/>
            <a:t> </a:t>
          </a:r>
          <a:r>
            <a:rPr lang="en-US" sz="1100"/>
            <a:t>burden estimate or any other aspect of this information collection, including suggestions for</a:t>
          </a:r>
          <a:br>
            <a:rPr lang="en-US" sz="1100"/>
          </a:br>
          <a:r>
            <a:rPr lang="en-US" sz="1100"/>
            <a:t>reducing this burden, to:</a:t>
          </a:r>
        </a:p>
        <a:p>
          <a:r>
            <a:rPr lang="en-US" sz="1100"/>
            <a:t>Department of Health and Human Services Food and Drug Administration</a:t>
          </a:r>
          <a:br>
            <a:rPr lang="en-US" sz="1100"/>
          </a:br>
          <a:r>
            <a:rPr lang="en-US" sz="1100"/>
            <a:t>Office of Chief Information Officer Paperwork Reduction Act (PRA) Staff PRAStaff@fda.hhs.gov</a:t>
          </a:r>
          <a:br>
            <a:rPr lang="en-US" sz="1100"/>
          </a:br>
          <a:r>
            <a:rPr lang="en-US" sz="1100"/>
            <a:t>“An agency may not conduct or sponsor, and a person is not required to respond to, a collection of</a:t>
          </a:r>
          <a:r>
            <a:rPr lang="en-US" sz="1100" baseline="0"/>
            <a:t> </a:t>
          </a:r>
          <a:r>
            <a:rPr lang="en-US" sz="1100"/>
            <a:t>information unless it displays a currently valid OMB number.”</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990600</xdr:colOff>
      <xdr:row>12</xdr:row>
      <xdr:rowOff>190500</xdr:rowOff>
    </xdr:from>
    <xdr:to>
      <xdr:col>5</xdr:col>
      <xdr:colOff>2409825</xdr:colOff>
      <xdr:row>12</xdr:row>
      <xdr:rowOff>444500</xdr:rowOff>
    </xdr:to>
    <xdr:sp macro="" textlink="">
      <xdr:nvSpPr>
        <xdr:cNvPr id="2" name="TextBox 1">
          <a:extLst>
            <a:ext uri="{FF2B5EF4-FFF2-40B4-BE49-F238E27FC236}">
              <a16:creationId xmlns:a16="http://schemas.microsoft.com/office/drawing/2014/main" id="{9E8AA1F7-6429-4B9A-A406-70E30FEB6362}"/>
            </a:ext>
          </a:extLst>
        </xdr:cNvPr>
        <xdr:cNvSpPr txBox="1"/>
      </xdr:nvSpPr>
      <xdr:spPr>
        <a:xfrm>
          <a:off x="4981575" y="8477250"/>
          <a:ext cx="2800350" cy="25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i="1">
              <a:ln>
                <a:noFill/>
              </a:ln>
            </a:rPr>
            <a:t>(Applies to all inspection types)</a:t>
          </a:r>
        </a:p>
      </xdr:txBody>
    </xdr:sp>
    <xdr:clientData/>
  </xdr:twoCellAnchor>
  <xdr:twoCellAnchor>
    <xdr:from>
      <xdr:col>3</xdr:col>
      <xdr:colOff>598714</xdr:colOff>
      <xdr:row>42</xdr:row>
      <xdr:rowOff>217715</xdr:rowOff>
    </xdr:from>
    <xdr:to>
      <xdr:col>6</xdr:col>
      <xdr:colOff>1612528</xdr:colOff>
      <xdr:row>43</xdr:row>
      <xdr:rowOff>45027</xdr:rowOff>
    </xdr:to>
    <xdr:sp macro="" textlink="">
      <xdr:nvSpPr>
        <xdr:cNvPr id="3" name="TextBox 2">
          <a:extLst>
            <a:ext uri="{FF2B5EF4-FFF2-40B4-BE49-F238E27FC236}">
              <a16:creationId xmlns:a16="http://schemas.microsoft.com/office/drawing/2014/main" id="{75FCEBEB-3A29-4AEC-8213-4291A8A16496}"/>
            </a:ext>
          </a:extLst>
        </xdr:cNvPr>
        <xdr:cNvSpPr txBox="1"/>
      </xdr:nvSpPr>
      <xdr:spPr>
        <a:xfrm>
          <a:off x="2341789" y="84628265"/>
          <a:ext cx="9357714" cy="532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i="1">
              <a:ln>
                <a:noFill/>
              </a:ln>
            </a:rPr>
            <a:t>(The acidified food provisions that are covered under the facility’s food safety plan are captured in this section.)</a:t>
          </a:r>
        </a:p>
      </xdr:txBody>
    </xdr:sp>
    <xdr:clientData/>
  </xdr:twoCellAnchor>
</xdr:wsDr>
</file>

<file path=xl/drawings/drawing2.xml><?xml version="1.0" encoding="utf-8"?>
<xdr:wsDr xmlns:xdr="http://schemas.openxmlformats.org/drawingml/2006/spreadsheetDrawing" xmlns:a="http://schemas.openxmlformats.org/drawingml/2006/main">
  <xdr:absoluteAnchor>
    <xdr:pos x="199730" y="342900"/>
    <xdr:ext cx="7496470" cy="4285106"/>
    <xdr:sp macro="" textlink="">
      <xdr:nvSpPr>
        <xdr:cNvPr id="2" name="TextBox 1">
          <a:extLst>
            <a:ext uri="{FF2B5EF4-FFF2-40B4-BE49-F238E27FC236}">
              <a16:creationId xmlns:a16="http://schemas.microsoft.com/office/drawing/2014/main" id="{60EB7939-7F89-4EC7-A0E6-790E16197E6C}"/>
            </a:ext>
          </a:extLst>
        </xdr:cNvPr>
        <xdr:cNvSpPr txBox="1"/>
      </xdr:nvSpPr>
      <xdr:spPr>
        <a:xfrm>
          <a:off x="199730" y="342900"/>
          <a:ext cx="7496470" cy="4285106"/>
        </a:xfrm>
        <a:prstGeom prst="rect">
          <a:avLst/>
        </a:prstGeom>
        <a:solidFill>
          <a:schemeClr val="accent5">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800" b="1" i="0" u="sng" strike="noStrike" kern="0" cap="none" spc="0" normalizeH="0" baseline="0" noProof="0">
              <a:ln>
                <a:noFill/>
              </a:ln>
              <a:solidFill>
                <a:prstClr val="black"/>
              </a:solidFill>
              <a:effectLst/>
              <a:uLnTx/>
              <a:uFillTx/>
              <a:latin typeface="+mn-lt"/>
              <a:ea typeface="+mn-ea"/>
              <a:cs typeface="+mn-cs"/>
            </a:rPr>
            <a:t>Instructions to Use this Form: </a:t>
          </a:r>
        </a:p>
        <a:p>
          <a:pPr algn="l"/>
          <a:endParaRPr lang="en-US" sz="500" b="1" u="none"/>
        </a:p>
        <a:p>
          <a:pPr marL="0" marR="0" lvl="0" indent="0" defTabSz="914400" eaLnBrk="1" fontAlgn="auto" latinLnBrk="0" hangingPunct="1">
            <a:lnSpc>
              <a:spcPct val="100000"/>
            </a:lnSpc>
            <a:spcBef>
              <a:spcPts val="0"/>
            </a:spcBef>
            <a:spcAft>
              <a:spcPts val="0"/>
            </a:spcAft>
            <a:buClrTx/>
            <a:buSzTx/>
            <a:buFontTx/>
            <a:buNone/>
            <a:tabLst/>
            <a:defRPr/>
          </a:pPr>
          <a:endParaRPr lang="en-US"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b="1">
              <a:solidFill>
                <a:schemeClr val="dk1"/>
              </a:solidFill>
              <a:effectLst/>
              <a:latin typeface="+mn-lt"/>
              <a:ea typeface="+mn-ea"/>
              <a:cs typeface="+mn-cs"/>
            </a:rPr>
            <a:t>All Auditors (SLTT or FDA):</a:t>
          </a:r>
        </a:p>
        <a:p>
          <a:pPr marL="0" marR="0" lvl="0" indent="0" defTabSz="914400" eaLnBrk="1" fontAlgn="auto" latinLnBrk="0" hangingPunct="1">
            <a:lnSpc>
              <a:spcPct val="100000"/>
            </a:lnSpc>
            <a:spcBef>
              <a:spcPts val="0"/>
            </a:spcBef>
            <a:spcAft>
              <a:spcPts val="0"/>
            </a:spcAft>
            <a:buClrTx/>
            <a:buSzTx/>
            <a:buFontTx/>
            <a:buNone/>
            <a:tabLst/>
            <a:defRPr/>
          </a:pPr>
          <a:r>
            <a:rPr lang="en-US" sz="1400">
              <a:solidFill>
                <a:schemeClr val="dk1"/>
              </a:solidFill>
              <a:effectLst/>
              <a:latin typeface="+mn-lt"/>
              <a:ea typeface="+mn-ea"/>
              <a:cs typeface="+mn-cs"/>
            </a:rPr>
            <a:t>The auditor completes the appropriate tab of the 3610-H(DS) that aligns with the dietary supplement program inspection type being audited. </a:t>
          </a:r>
        </a:p>
        <a:p>
          <a:pPr marL="0" marR="0" lvl="0" indent="0" defTabSz="914400" eaLnBrk="1" fontAlgn="auto" latinLnBrk="0" hangingPunct="1">
            <a:lnSpc>
              <a:spcPct val="100000"/>
            </a:lnSpc>
            <a:spcBef>
              <a:spcPts val="0"/>
            </a:spcBef>
            <a:spcAft>
              <a:spcPts val="0"/>
            </a:spcAft>
            <a:buClrTx/>
            <a:buSzTx/>
            <a:buFontTx/>
            <a:buNone/>
            <a:tabLst/>
            <a:defRPr/>
          </a:pPr>
          <a:r>
            <a:rPr lang="en-US" sz="1400">
              <a:solidFill>
                <a:schemeClr val="dk1"/>
              </a:solidFill>
              <a:effectLst/>
              <a:latin typeface="+mn-lt"/>
              <a:ea typeface="+mn-ea"/>
              <a:cs typeface="+mn-cs"/>
            </a:rPr>
            <a:t>Save the entire Excel Workbook using the following format:</a:t>
          </a:r>
        </a:p>
        <a:p>
          <a:pPr marL="457200" marR="0" lvl="1" indent="0" defTabSz="914400" eaLnBrk="1" fontAlgn="auto" latinLnBrk="0" hangingPunct="1">
            <a:lnSpc>
              <a:spcPct val="100000"/>
            </a:lnSpc>
            <a:spcBef>
              <a:spcPts val="0"/>
            </a:spcBef>
            <a:spcAft>
              <a:spcPts val="0"/>
            </a:spcAft>
            <a:buClrTx/>
            <a:buSzTx/>
            <a:buFontTx/>
            <a:buNone/>
            <a:tabLst/>
            <a:defRPr/>
          </a:pPr>
          <a:r>
            <a:rPr lang="en-US" sz="1400">
              <a:solidFill>
                <a:schemeClr val="dk1"/>
              </a:solidFill>
              <a:effectLst/>
              <a:latin typeface="+mn-lt"/>
              <a:ea typeface="+mn-ea"/>
              <a:cs typeface="+mn-cs"/>
            </a:rPr>
            <a:t>Contract Performance Period</a:t>
          </a:r>
        </a:p>
        <a:p>
          <a:pPr marL="457200" marR="0" lvl="1" indent="0" defTabSz="914400" eaLnBrk="1" fontAlgn="auto" latinLnBrk="0" hangingPunct="1">
            <a:lnSpc>
              <a:spcPct val="100000"/>
            </a:lnSpc>
            <a:spcBef>
              <a:spcPts val="0"/>
            </a:spcBef>
            <a:spcAft>
              <a:spcPts val="0"/>
            </a:spcAft>
            <a:buClrTx/>
            <a:buSzTx/>
            <a:buFontTx/>
            <a:buNone/>
            <a:tabLst/>
            <a:defRPr/>
          </a:pPr>
          <a:r>
            <a:rPr lang="en-US" sz="1400">
              <a:solidFill>
                <a:schemeClr val="dk1"/>
              </a:solidFill>
              <a:effectLst/>
              <a:latin typeface="+mn-lt"/>
              <a:ea typeface="+mn-ea"/>
              <a:cs typeface="+mn-cs"/>
            </a:rPr>
            <a:t>State Abbreviation + Dept./Agency Abbreviation</a:t>
          </a:r>
        </a:p>
        <a:p>
          <a:pPr marL="457200" marR="0" lvl="1" indent="0" defTabSz="914400" eaLnBrk="1" fontAlgn="auto" latinLnBrk="0" hangingPunct="1">
            <a:lnSpc>
              <a:spcPct val="100000"/>
            </a:lnSpc>
            <a:spcBef>
              <a:spcPts val="0"/>
            </a:spcBef>
            <a:spcAft>
              <a:spcPts val="0"/>
            </a:spcAft>
            <a:buClrTx/>
            <a:buSzTx/>
            <a:buFontTx/>
            <a:buNone/>
            <a:tabLst/>
            <a:defRPr/>
          </a:pPr>
          <a:r>
            <a:rPr lang="en-US" sz="1400">
              <a:solidFill>
                <a:schemeClr val="dk1"/>
              </a:solidFill>
              <a:effectLst/>
              <a:latin typeface="+mn-lt"/>
              <a:ea typeface="+mn-ea"/>
              <a:cs typeface="+mn-cs"/>
            </a:rPr>
            <a:t>Date of Audit completion (MM/DD/YYYY)</a:t>
          </a:r>
        </a:p>
        <a:p>
          <a:pPr marL="457200" marR="0" lvl="1" indent="0" defTabSz="914400" eaLnBrk="1" fontAlgn="auto" latinLnBrk="0" hangingPunct="1">
            <a:lnSpc>
              <a:spcPct val="100000"/>
            </a:lnSpc>
            <a:spcBef>
              <a:spcPts val="0"/>
            </a:spcBef>
            <a:spcAft>
              <a:spcPts val="0"/>
            </a:spcAft>
            <a:buClrTx/>
            <a:buSzTx/>
            <a:buFontTx/>
            <a:buNone/>
            <a:tabLst/>
            <a:defRPr/>
          </a:pPr>
          <a:r>
            <a:rPr lang="en-US" sz="1400">
              <a:solidFill>
                <a:schemeClr val="dk1"/>
              </a:solidFill>
              <a:effectLst/>
              <a:latin typeface="+mn-lt"/>
              <a:ea typeface="+mn-ea"/>
              <a:cs typeface="+mn-cs"/>
            </a:rPr>
            <a:t>Auditee Name (last_name.first_name)</a:t>
          </a:r>
        </a:p>
        <a:p>
          <a:pPr marL="457200" marR="0" lvl="1" indent="0" defTabSz="914400" eaLnBrk="1" fontAlgn="auto" latinLnBrk="0" hangingPunct="1">
            <a:lnSpc>
              <a:spcPct val="100000"/>
            </a:lnSpc>
            <a:spcBef>
              <a:spcPts val="0"/>
            </a:spcBef>
            <a:spcAft>
              <a:spcPts val="0"/>
            </a:spcAft>
            <a:buClrTx/>
            <a:buSzTx/>
            <a:buFontTx/>
            <a:buNone/>
            <a:tabLst/>
            <a:defRPr/>
          </a:pPr>
          <a:r>
            <a:rPr lang="en-US" sz="1400">
              <a:solidFill>
                <a:schemeClr val="dk1"/>
              </a:solidFill>
              <a:effectLst/>
              <a:latin typeface="+mn-lt"/>
              <a:ea typeface="+mn-ea"/>
              <a:cs typeface="+mn-cs"/>
            </a:rPr>
            <a:t>Form/Tab Abbreviation</a:t>
          </a:r>
        </a:p>
        <a:p>
          <a:pPr marL="0" marR="0" lvl="0" indent="0" defTabSz="914400" eaLnBrk="1" fontAlgn="auto" latinLnBrk="0" hangingPunct="1">
            <a:lnSpc>
              <a:spcPct val="100000"/>
            </a:lnSpc>
            <a:spcBef>
              <a:spcPts val="0"/>
            </a:spcBef>
            <a:spcAft>
              <a:spcPts val="0"/>
            </a:spcAft>
            <a:buClrTx/>
            <a:buSzTx/>
            <a:buFontTx/>
            <a:buNone/>
            <a:tabLst/>
            <a:defRPr/>
          </a:pPr>
          <a:r>
            <a:rPr lang="en-US" sz="1400">
              <a:solidFill>
                <a:schemeClr val="dk1"/>
              </a:solidFill>
              <a:effectLst/>
              <a:latin typeface="+mn-lt"/>
              <a:ea typeface="+mn-ea"/>
              <a:cs typeface="+mn-cs"/>
            </a:rPr>
            <a:t>Example file name: "</a:t>
          </a:r>
          <a:r>
            <a:rPr lang="en-US" sz="1400" b="1">
              <a:solidFill>
                <a:schemeClr val="dk1"/>
              </a:solidFill>
              <a:effectLst/>
              <a:latin typeface="+mn-lt"/>
              <a:ea typeface="+mn-ea"/>
              <a:cs typeface="+mn-cs"/>
            </a:rPr>
            <a:t>FGP_CA CDFA_06.05.2023_doe.john_DS Warehouse</a:t>
          </a:r>
          <a:r>
            <a:rPr lang="en-US" sz="1400">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en-US" sz="1400">
              <a:solidFill>
                <a:schemeClr val="dk1"/>
              </a:solidFill>
              <a:effectLst/>
              <a:latin typeface="+mn-lt"/>
              <a:ea typeface="+mn-ea"/>
              <a:cs typeface="+mn-cs"/>
            </a:rPr>
            <a:t>For SLTT-conducted audits: Email entire workbook to the contracting agency's respective State Liaison for review and processing.</a:t>
          </a:r>
        </a:p>
        <a:p>
          <a:pPr marL="0" marR="0" lvl="0" indent="0" defTabSz="914400" eaLnBrk="1" fontAlgn="auto" latinLnBrk="0" hangingPunct="1">
            <a:lnSpc>
              <a:spcPct val="100000"/>
            </a:lnSpc>
            <a:spcBef>
              <a:spcPts val="0"/>
            </a:spcBef>
            <a:spcAft>
              <a:spcPts val="0"/>
            </a:spcAft>
            <a:buClrTx/>
            <a:buSzTx/>
            <a:buFontTx/>
            <a:buNone/>
            <a:tabLst/>
            <a:defRPr/>
          </a:pPr>
          <a:r>
            <a:rPr lang="en-US" sz="1400">
              <a:solidFill>
                <a:schemeClr val="dk1"/>
              </a:solidFill>
              <a:effectLst/>
              <a:latin typeface="+mn-lt"/>
              <a:ea typeface="+mn-ea"/>
              <a:cs typeface="+mn-cs"/>
            </a:rPr>
            <a:t>For FDA-conducted audits: The auditor follows the aforementioned instructions and routes the saved workbook to the respective State Liaison for review and processing.</a:t>
          </a:r>
        </a:p>
        <a:p>
          <a:pPr marL="0" marR="0" lvl="0" indent="0" defTabSz="914400" eaLnBrk="1" fontAlgn="auto" latinLnBrk="0" hangingPunct="1">
            <a:lnSpc>
              <a:spcPct val="100000"/>
            </a:lnSpc>
            <a:spcBef>
              <a:spcPts val="0"/>
            </a:spcBef>
            <a:spcAft>
              <a:spcPts val="0"/>
            </a:spcAft>
            <a:buClrTx/>
            <a:buSzTx/>
            <a:buFontTx/>
            <a:buNone/>
            <a:tabLst/>
            <a:defRPr/>
          </a:pPr>
          <a:endParaRPr lang="en-US"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a:solidFill>
                <a:schemeClr val="dk1"/>
              </a:solidFill>
              <a:effectLst/>
              <a:latin typeface="+mn-lt"/>
              <a:ea typeface="+mn-ea"/>
              <a:cs typeface="+mn-cs"/>
            </a:rPr>
            <a:t>  </a:t>
          </a:r>
          <a:endParaRPr lang="en-US" sz="500" b="0" i="0" u="none" strike="noStrike" baseline="0">
            <a:solidFill>
              <a:schemeClr val="dk1"/>
            </a:solidFill>
            <a:latin typeface="+mn-lt"/>
            <a:ea typeface="+mn-ea"/>
            <a:cs typeface="+mn-cs"/>
          </a:endParaRPr>
        </a:p>
      </xdr:txBody>
    </xdr:sp>
    <xdr:clientData/>
  </xdr:absoluteAnchor>
  <xdr:twoCellAnchor>
    <xdr:from>
      <xdr:col>2</xdr:col>
      <xdr:colOff>31190</xdr:colOff>
      <xdr:row>24</xdr:row>
      <xdr:rowOff>0</xdr:rowOff>
    </xdr:from>
    <xdr:to>
      <xdr:col>2</xdr:col>
      <xdr:colOff>3524250</xdr:colOff>
      <xdr:row>24</xdr:row>
      <xdr:rowOff>5603</xdr:rowOff>
    </xdr:to>
    <xdr:cxnSp macro="">
      <xdr:nvCxnSpPr>
        <xdr:cNvPr id="3" name="Straight Connector 2">
          <a:extLst>
            <a:ext uri="{FF2B5EF4-FFF2-40B4-BE49-F238E27FC236}">
              <a16:creationId xmlns:a16="http://schemas.microsoft.com/office/drawing/2014/main" id="{39A9DAD7-7EC6-42FF-B454-6D009410E1AE}"/>
            </a:ext>
          </a:extLst>
        </xdr:cNvPr>
        <xdr:cNvCxnSpPr/>
      </xdr:nvCxnSpPr>
      <xdr:spPr>
        <a:xfrm>
          <a:off x="1250390" y="4572000"/>
          <a:ext cx="578410" cy="5603"/>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276225</xdr:colOff>
      <xdr:row>2</xdr:row>
      <xdr:rowOff>161925</xdr:rowOff>
    </xdr:from>
    <xdr:to>
      <xdr:col>0</xdr:col>
      <xdr:colOff>3552825</xdr:colOff>
      <xdr:row>5</xdr:row>
      <xdr:rowOff>66675</xdr:rowOff>
    </xdr:to>
    <xdr:sp macro="" textlink="">
      <xdr:nvSpPr>
        <xdr:cNvPr id="2" name="TextBox 1">
          <a:extLst>
            <a:ext uri="{FF2B5EF4-FFF2-40B4-BE49-F238E27FC236}">
              <a16:creationId xmlns:a16="http://schemas.microsoft.com/office/drawing/2014/main" id="{FB1B357A-EAC8-4C73-A0E5-61C84F9DA936}"/>
            </a:ext>
          </a:extLst>
        </xdr:cNvPr>
        <xdr:cNvSpPr txBox="1"/>
      </xdr:nvSpPr>
      <xdr:spPr>
        <a:xfrm>
          <a:off x="276225" y="542925"/>
          <a:ext cx="3276600" cy="47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Please do not edit or delete</a:t>
          </a:r>
          <a:r>
            <a:rPr lang="en-US" sz="1100" baseline="0"/>
            <a:t> this tab.</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9523</xdr:colOff>
      <xdr:row>1</xdr:row>
      <xdr:rowOff>57151</xdr:rowOff>
    </xdr:from>
    <xdr:to>
      <xdr:col>15</xdr:col>
      <xdr:colOff>28575</xdr:colOff>
      <xdr:row>4</xdr:row>
      <xdr:rowOff>257175</xdr:rowOff>
    </xdr:to>
    <xdr:sp macro="" textlink="">
      <xdr:nvSpPr>
        <xdr:cNvPr id="2" name="TextBox 1">
          <a:extLst>
            <a:ext uri="{FF2B5EF4-FFF2-40B4-BE49-F238E27FC236}">
              <a16:creationId xmlns:a16="http://schemas.microsoft.com/office/drawing/2014/main" id="{819C3887-A6C5-4B22-A76D-B1AD1443EFF2}"/>
            </a:ext>
          </a:extLst>
        </xdr:cNvPr>
        <xdr:cNvSpPr txBox="1"/>
      </xdr:nvSpPr>
      <xdr:spPr>
        <a:xfrm>
          <a:off x="323848" y="247651"/>
          <a:ext cx="11801477" cy="120014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This table is linked to each tab in this workbook to provide an easily copied format for audit ratings to be copied into the the HF 3610-H(DS) Summary Sheet - 3610H Rating Summary Transposed or 3610H Rating Summary Trad tabs or equivalent format if desired. These tables are locked for editing but you can select tables and/or data to copy.</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p>
        <a:p>
          <a:r>
            <a:rPr lang="en-US" sz="1100" baseline="0"/>
            <a:t>After completing the applicable audit form, select the row </a:t>
          </a:r>
          <a:r>
            <a:rPr lang="en-US" sz="1100" baseline="0">
              <a:solidFill>
                <a:schemeClr val="dk1"/>
              </a:solidFill>
              <a:effectLst/>
              <a:latin typeface="+mn-lt"/>
              <a:ea typeface="+mn-ea"/>
              <a:cs typeface="+mn-cs"/>
            </a:rPr>
            <a:t>with data on this page</a:t>
          </a:r>
          <a:r>
            <a:rPr lang="en-US" sz="1100" baseline="0"/>
            <a:t> (or column with data for the table to the right with the traditional orientation). </a:t>
          </a:r>
          <a:r>
            <a:rPr lang="en-US" sz="1100" b="1" baseline="0">
              <a:solidFill>
                <a:schemeClr val="dk1"/>
              </a:solidFill>
              <a:effectLst/>
              <a:latin typeface="+mn-lt"/>
              <a:ea typeface="+mn-ea"/>
              <a:cs typeface="+mn-cs"/>
            </a:rPr>
            <a:t>Right Click + Copy </a:t>
          </a:r>
          <a:r>
            <a:rPr lang="en-US" sz="1100" baseline="0">
              <a:solidFill>
                <a:schemeClr val="dk1"/>
              </a:solidFill>
              <a:effectLst/>
              <a:latin typeface="+mn-lt"/>
              <a:ea typeface="+mn-ea"/>
              <a:cs typeface="+mn-cs"/>
            </a:rPr>
            <a:t>and use </a:t>
          </a:r>
          <a:r>
            <a:rPr lang="en-US" sz="1100" b="1" baseline="0">
              <a:solidFill>
                <a:schemeClr val="dk1"/>
              </a:solidFill>
              <a:effectLst/>
              <a:latin typeface="+mn-lt"/>
              <a:ea typeface="+mn-ea"/>
              <a:cs typeface="+mn-cs"/>
            </a:rPr>
            <a:t>Right Click + Paste Values </a:t>
          </a:r>
          <a:r>
            <a:rPr lang="en-US" sz="1100" baseline="0"/>
            <a:t>to </a:t>
          </a:r>
          <a:r>
            <a:rPr lang="en-US" sz="1100" baseline="0">
              <a:solidFill>
                <a:schemeClr val="dk1"/>
              </a:solidFill>
              <a:effectLst/>
              <a:latin typeface="+mn-lt"/>
              <a:ea typeface="+mn-ea"/>
              <a:cs typeface="+mn-cs"/>
            </a:rPr>
            <a:t>paste data into either the 3610H Rating Summary Transposed tab (or 3610H Rating Summary Trad tab if using the traditional orientation)  of the HF 3610-H(DS) Summary Sheet.</a:t>
          </a:r>
          <a:endParaRPr lang="en-US" sz="1100" baseline="0"/>
        </a:p>
      </xdr:txBody>
    </xdr:sp>
    <xdr:clientData/>
  </xdr:twoCellAnchor>
  <xdr:twoCellAnchor>
    <xdr:from>
      <xdr:col>15</xdr:col>
      <xdr:colOff>266700</xdr:colOff>
      <xdr:row>0</xdr:row>
      <xdr:rowOff>152400</xdr:rowOff>
    </xdr:from>
    <xdr:to>
      <xdr:col>20</xdr:col>
      <xdr:colOff>361950</xdr:colOff>
      <xdr:row>5</xdr:row>
      <xdr:rowOff>400050</xdr:rowOff>
    </xdr:to>
    <xdr:sp macro="" textlink="">
      <xdr:nvSpPr>
        <xdr:cNvPr id="3" name="Arrow: Right 2">
          <a:extLst>
            <a:ext uri="{FF2B5EF4-FFF2-40B4-BE49-F238E27FC236}">
              <a16:creationId xmlns:a16="http://schemas.microsoft.com/office/drawing/2014/main" id="{54940C4E-CE97-000B-71E1-4FFB6FAA5967}"/>
            </a:ext>
          </a:extLst>
        </xdr:cNvPr>
        <xdr:cNvSpPr/>
      </xdr:nvSpPr>
      <xdr:spPr>
        <a:xfrm>
          <a:off x="12363450" y="152400"/>
          <a:ext cx="2667000" cy="1876425"/>
        </a:xfrm>
        <a:prstGeom prst="rightArrow">
          <a:avLst>
            <a:gd name="adj1" fmla="val 50000"/>
            <a:gd name="adj2" fmla="val 6635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If you prefer/need the traditional orientation for</a:t>
          </a:r>
          <a:r>
            <a:rPr lang="en-US" sz="1100" baseline="0"/>
            <a:t> the data summary see table to the right (heading BG).</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1</xdr:row>
      <xdr:rowOff>0</xdr:rowOff>
    </xdr:from>
    <xdr:to>
      <xdr:col>8</xdr:col>
      <xdr:colOff>0</xdr:colOff>
      <xdr:row>4</xdr:row>
      <xdr:rowOff>9525</xdr:rowOff>
    </xdr:to>
    <xdr:sp macro="" textlink="">
      <xdr:nvSpPr>
        <xdr:cNvPr id="2" name="TextBox 1">
          <a:extLst>
            <a:ext uri="{FF2B5EF4-FFF2-40B4-BE49-F238E27FC236}">
              <a16:creationId xmlns:a16="http://schemas.microsoft.com/office/drawing/2014/main" id="{4EDDDD11-6502-4E83-8BCF-2B298C699FE7}"/>
            </a:ext>
          </a:extLst>
        </xdr:cNvPr>
        <xdr:cNvSpPr txBox="1"/>
      </xdr:nvSpPr>
      <xdr:spPr>
        <a:xfrm>
          <a:off x="276225" y="190500"/>
          <a:ext cx="11572875" cy="126682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aseline="0"/>
            <a:t>This table is linked to each tab in this workbook to provide an easily copied format for audit comments to be copied into the the HF 3610-H(DS) Summary Sheet - 3610H Comment Summary Tab or equivalent format if desired.  </a:t>
          </a:r>
          <a:r>
            <a:rPr lang="en-US" sz="1100" baseline="0">
              <a:solidFill>
                <a:schemeClr val="dk1"/>
              </a:solidFill>
              <a:effectLst/>
              <a:latin typeface="+mn-lt"/>
              <a:ea typeface="+mn-ea"/>
              <a:cs typeface="+mn-cs"/>
            </a:rPr>
            <a:t>This table are locked for editing but you can select tables and/or data to copy.</a:t>
          </a:r>
          <a:endParaRPr lang="en-US">
            <a:effectLst/>
          </a:endParaRPr>
        </a:p>
        <a:p>
          <a:endParaRPr lang="en-US" sz="1100" baseline="0"/>
        </a:p>
        <a:p>
          <a:r>
            <a:rPr lang="en-US" sz="1100" baseline="0"/>
            <a:t>After completing the applicable audit form, return to this tab and filter the table to that section using the Form Tab. You can also filter out N/A or "0" (blank fields) </a:t>
          </a:r>
          <a:r>
            <a:rPr lang="en-US" sz="1100" baseline="0">
              <a:solidFill>
                <a:schemeClr val="dk1"/>
              </a:solidFill>
              <a:effectLst/>
              <a:latin typeface="+mn-lt"/>
              <a:ea typeface="+mn-ea"/>
              <a:cs typeface="+mn-cs"/>
            </a:rPr>
            <a:t>in the Comment column</a:t>
          </a:r>
          <a:r>
            <a:rPr lang="en-US" sz="1100" baseline="0"/>
            <a:t> using the drop-down arrow icon at the far lower right corner of the column header to only copy information that had a comment entered if desired.</a:t>
          </a:r>
        </a:p>
        <a:p>
          <a:endParaRPr lang="en-US" sz="1100" baseline="0"/>
        </a:p>
        <a:p>
          <a:r>
            <a:rPr lang="en-US" sz="1100" baseline="0"/>
            <a:t>Select the data to copy, </a:t>
          </a:r>
          <a:r>
            <a:rPr lang="en-US" sz="1100" b="1" baseline="0"/>
            <a:t>Right Click + Copy </a:t>
          </a:r>
          <a:r>
            <a:rPr lang="en-US" sz="1100" baseline="0"/>
            <a:t>and use </a:t>
          </a:r>
          <a:r>
            <a:rPr lang="en-US" sz="1100" b="1" baseline="0"/>
            <a:t>Right Click + Paste Values t</a:t>
          </a:r>
          <a:r>
            <a:rPr lang="en-US" sz="1100" baseline="0"/>
            <a:t>o paste into the matching Comment Summary Table on 3610H Comment Summary Tab of the </a:t>
          </a:r>
          <a:r>
            <a:rPr lang="en-US" sz="1100" baseline="0">
              <a:solidFill>
                <a:schemeClr val="dk1"/>
              </a:solidFill>
              <a:effectLst/>
              <a:latin typeface="+mn-lt"/>
              <a:ea typeface="+mn-ea"/>
              <a:cs typeface="+mn-cs"/>
            </a:rPr>
            <a:t>HF 3610-H(DS) Summary Sheet. This table can then be filtered using the buttons to view desired comments (e.g. only those for a specific audit type, factor, or rating).</a:t>
          </a:r>
          <a:endParaRPr lang="en-US" sz="1100"/>
        </a:p>
      </xdr:txBody>
    </xdr:sp>
    <xdr:clientData/>
  </xdr:twoCellAnchor>
  <xdr:twoCellAnchor editAs="absolute">
    <xdr:from>
      <xdr:col>1</xdr:col>
      <xdr:colOff>33564</xdr:colOff>
      <xdr:row>4</xdr:row>
      <xdr:rowOff>146958</xdr:rowOff>
    </xdr:from>
    <xdr:to>
      <xdr:col>1</xdr:col>
      <xdr:colOff>2484664</xdr:colOff>
      <xdr:row>8</xdr:row>
      <xdr:rowOff>197033</xdr:rowOff>
    </xdr:to>
    <mc:AlternateContent xmlns:mc="http://schemas.openxmlformats.org/markup-compatibility/2006" xmlns:sle15="http://schemas.microsoft.com/office/drawing/2012/slicer">
      <mc:Choice Requires="sle15">
        <xdr:graphicFrame macro="">
          <xdr:nvGraphicFramePr>
            <xdr:cNvPr id="3" name="Contract Audit Form Tab/Page">
              <a:extLst>
                <a:ext uri="{FF2B5EF4-FFF2-40B4-BE49-F238E27FC236}">
                  <a16:creationId xmlns:a16="http://schemas.microsoft.com/office/drawing/2014/main" id="{E3646EA3-003B-6F16-7235-7EC0E9537C98}"/>
                </a:ext>
              </a:extLst>
            </xdr:cNvPr>
            <xdr:cNvGraphicFramePr/>
          </xdr:nvGraphicFramePr>
          <xdr:xfrm>
            <a:off x="0" y="0"/>
            <a:ext cx="0" cy="0"/>
          </xdr:xfrm>
          <a:graphic>
            <a:graphicData uri="http://schemas.microsoft.com/office/drawing/2010/slicer">
              <sle:slicer xmlns:sle="http://schemas.microsoft.com/office/drawing/2010/slicer" name="Contract Audit Form Tab/Page"/>
            </a:graphicData>
          </a:graphic>
        </xdr:graphicFrame>
      </mc:Choice>
      <mc:Fallback xmlns="">
        <xdr:sp macro="" textlink="">
          <xdr:nvSpPr>
            <xdr:cNvPr id="0" name=""/>
            <xdr:cNvSpPr>
              <a:spLocks noTextEdit="1"/>
            </xdr:cNvSpPr>
          </xdr:nvSpPr>
          <xdr:spPr>
            <a:xfrm>
              <a:off x="290739" y="1937658"/>
              <a:ext cx="2451100" cy="172647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4</xdr:col>
      <xdr:colOff>1197088</xdr:colOff>
      <xdr:row>4</xdr:row>
      <xdr:rowOff>146958</xdr:rowOff>
    </xdr:from>
    <xdr:to>
      <xdr:col>6</xdr:col>
      <xdr:colOff>337570</xdr:colOff>
      <xdr:row>8</xdr:row>
      <xdr:rowOff>197033</xdr:rowOff>
    </xdr:to>
    <mc:AlternateContent xmlns:mc="http://schemas.openxmlformats.org/markup-compatibility/2006" xmlns:sle15="http://schemas.microsoft.com/office/drawing/2012/slicer">
      <mc:Choice Requires="sle15">
        <xdr:graphicFrame macro="">
          <xdr:nvGraphicFramePr>
            <xdr:cNvPr id="4" name="Audit Type Coverage">
              <a:extLst>
                <a:ext uri="{FF2B5EF4-FFF2-40B4-BE49-F238E27FC236}">
                  <a16:creationId xmlns:a16="http://schemas.microsoft.com/office/drawing/2014/main" id="{4CE927A5-6669-D3E1-7E5E-D420171C189F}"/>
                </a:ext>
              </a:extLst>
            </xdr:cNvPr>
            <xdr:cNvGraphicFramePr/>
          </xdr:nvGraphicFramePr>
          <xdr:xfrm>
            <a:off x="0" y="0"/>
            <a:ext cx="0" cy="0"/>
          </xdr:xfrm>
          <a:graphic>
            <a:graphicData uri="http://schemas.microsoft.com/office/drawing/2010/slicer">
              <sle:slicer xmlns:sle="http://schemas.microsoft.com/office/drawing/2010/slicer" name="Audit Type Coverage"/>
            </a:graphicData>
          </a:graphic>
        </xdr:graphicFrame>
      </mc:Choice>
      <mc:Fallback xmlns="">
        <xdr:sp macro="" textlink="">
          <xdr:nvSpPr>
            <xdr:cNvPr id="0" name=""/>
            <xdr:cNvSpPr>
              <a:spLocks noTextEdit="1"/>
            </xdr:cNvSpPr>
          </xdr:nvSpPr>
          <xdr:spPr>
            <a:xfrm>
              <a:off x="6673963" y="1937658"/>
              <a:ext cx="1826532" cy="172647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6</xdr:col>
      <xdr:colOff>444727</xdr:colOff>
      <xdr:row>4</xdr:row>
      <xdr:rowOff>146958</xdr:rowOff>
    </xdr:from>
    <xdr:to>
      <xdr:col>7</xdr:col>
      <xdr:colOff>2190750</xdr:colOff>
      <xdr:row>8</xdr:row>
      <xdr:rowOff>197033</xdr:rowOff>
    </xdr:to>
    <mc:AlternateContent xmlns:mc="http://schemas.openxmlformats.org/markup-compatibility/2006" xmlns:sle15="http://schemas.microsoft.com/office/drawing/2012/slicer">
      <mc:Choice Requires="sle15">
        <xdr:graphicFrame macro="">
          <xdr:nvGraphicFramePr>
            <xdr:cNvPr id="5" name="Performance Factor">
              <a:extLst>
                <a:ext uri="{FF2B5EF4-FFF2-40B4-BE49-F238E27FC236}">
                  <a16:creationId xmlns:a16="http://schemas.microsoft.com/office/drawing/2014/main" id="{B3CC0BA7-CF7E-EFB9-5BDD-472A7AE6F487}"/>
                </a:ext>
              </a:extLst>
            </xdr:cNvPr>
            <xdr:cNvGraphicFramePr/>
          </xdr:nvGraphicFramePr>
          <xdr:xfrm>
            <a:off x="0" y="0"/>
            <a:ext cx="0" cy="0"/>
          </xdr:xfrm>
          <a:graphic>
            <a:graphicData uri="http://schemas.microsoft.com/office/drawing/2010/slicer">
              <sle:slicer xmlns:sle="http://schemas.microsoft.com/office/drawing/2010/slicer" name="Performance Factor"/>
            </a:graphicData>
          </a:graphic>
        </xdr:graphicFrame>
      </mc:Choice>
      <mc:Fallback xmlns="">
        <xdr:sp macro="" textlink="">
          <xdr:nvSpPr>
            <xdr:cNvPr id="0" name=""/>
            <xdr:cNvSpPr>
              <a:spLocks noTextEdit="1"/>
            </xdr:cNvSpPr>
          </xdr:nvSpPr>
          <xdr:spPr>
            <a:xfrm>
              <a:off x="8607652" y="1937658"/>
              <a:ext cx="2093686" cy="172647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7</xdr:col>
      <xdr:colOff>2299947</xdr:colOff>
      <xdr:row>4</xdr:row>
      <xdr:rowOff>137433</xdr:rowOff>
    </xdr:from>
    <xdr:to>
      <xdr:col>7</xdr:col>
      <xdr:colOff>4124665</xdr:colOff>
      <xdr:row>8</xdr:row>
      <xdr:rowOff>187508</xdr:rowOff>
    </xdr:to>
    <mc:AlternateContent xmlns:mc="http://schemas.openxmlformats.org/markup-compatibility/2006" xmlns:sle15="http://schemas.microsoft.com/office/drawing/2012/slicer">
      <mc:Choice Requires="sle15">
        <xdr:graphicFrame macro="">
          <xdr:nvGraphicFramePr>
            <xdr:cNvPr id="6" name="Rating">
              <a:extLst>
                <a:ext uri="{FF2B5EF4-FFF2-40B4-BE49-F238E27FC236}">
                  <a16:creationId xmlns:a16="http://schemas.microsoft.com/office/drawing/2014/main" id="{EC66F2D2-CBED-D38E-6E38-62F595D0CDD5}"/>
                </a:ext>
              </a:extLst>
            </xdr:cNvPr>
            <xdr:cNvGraphicFramePr/>
          </xdr:nvGraphicFramePr>
          <xdr:xfrm>
            <a:off x="0" y="0"/>
            <a:ext cx="0" cy="0"/>
          </xdr:xfrm>
          <a:graphic>
            <a:graphicData uri="http://schemas.microsoft.com/office/drawing/2010/slicer">
              <sle:slicer xmlns:sle="http://schemas.microsoft.com/office/drawing/2010/slicer" name="Rating"/>
            </a:graphicData>
          </a:graphic>
        </xdr:graphicFrame>
      </mc:Choice>
      <mc:Fallback xmlns="">
        <xdr:sp macro="" textlink="">
          <xdr:nvSpPr>
            <xdr:cNvPr id="0" name=""/>
            <xdr:cNvSpPr>
              <a:spLocks noTextEdit="1"/>
            </xdr:cNvSpPr>
          </xdr:nvSpPr>
          <xdr:spPr>
            <a:xfrm>
              <a:off x="11158197" y="1928133"/>
              <a:ext cx="1824718" cy="172647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xdr:col>
      <xdr:colOff>2545897</xdr:colOff>
      <xdr:row>4</xdr:row>
      <xdr:rowOff>146958</xdr:rowOff>
    </xdr:from>
    <xdr:to>
      <xdr:col>3</xdr:col>
      <xdr:colOff>779689</xdr:colOff>
      <xdr:row>8</xdr:row>
      <xdr:rowOff>197033</xdr:rowOff>
    </xdr:to>
    <mc:AlternateContent xmlns:mc="http://schemas.openxmlformats.org/markup-compatibility/2006" xmlns:sle15="http://schemas.microsoft.com/office/drawing/2012/slicer">
      <mc:Choice Requires="sle15">
        <xdr:graphicFrame macro="">
          <xdr:nvGraphicFramePr>
            <xdr:cNvPr id="7" name="Date of Audit">
              <a:extLst>
                <a:ext uri="{FF2B5EF4-FFF2-40B4-BE49-F238E27FC236}">
                  <a16:creationId xmlns:a16="http://schemas.microsoft.com/office/drawing/2014/main" id="{CB8DB987-A353-35F2-EF1E-308C1E3B51FA}"/>
                </a:ext>
              </a:extLst>
            </xdr:cNvPr>
            <xdr:cNvGraphicFramePr/>
          </xdr:nvGraphicFramePr>
          <xdr:xfrm>
            <a:off x="0" y="0"/>
            <a:ext cx="0" cy="0"/>
          </xdr:xfrm>
          <a:graphic>
            <a:graphicData uri="http://schemas.microsoft.com/office/drawing/2010/slicer">
              <sle:slicer xmlns:sle="http://schemas.microsoft.com/office/drawing/2010/slicer" name="Date of Audit"/>
            </a:graphicData>
          </a:graphic>
        </xdr:graphicFrame>
      </mc:Choice>
      <mc:Fallback xmlns="">
        <xdr:sp macro="" textlink="">
          <xdr:nvSpPr>
            <xdr:cNvPr id="0" name=""/>
            <xdr:cNvSpPr>
              <a:spLocks noTextEdit="1"/>
            </xdr:cNvSpPr>
          </xdr:nvSpPr>
          <xdr:spPr>
            <a:xfrm>
              <a:off x="2803072" y="1937658"/>
              <a:ext cx="1834242" cy="172647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3</xdr:col>
      <xdr:colOff>869496</xdr:colOff>
      <xdr:row>4</xdr:row>
      <xdr:rowOff>146957</xdr:rowOff>
    </xdr:from>
    <xdr:to>
      <xdr:col>4</xdr:col>
      <xdr:colOff>1083129</xdr:colOff>
      <xdr:row>8</xdr:row>
      <xdr:rowOff>197032</xdr:rowOff>
    </xdr:to>
    <mc:AlternateContent xmlns:mc="http://schemas.openxmlformats.org/markup-compatibility/2006" xmlns:sle15="http://schemas.microsoft.com/office/drawing/2012/slicer">
      <mc:Choice Requires="sle15">
        <xdr:graphicFrame macro="">
          <xdr:nvGraphicFramePr>
            <xdr:cNvPr id="8" name="Inspection Type">
              <a:extLst>
                <a:ext uri="{FF2B5EF4-FFF2-40B4-BE49-F238E27FC236}">
                  <a16:creationId xmlns:a16="http://schemas.microsoft.com/office/drawing/2014/main" id="{89EB0595-1A6F-7766-CEFF-55B29BDED0E5}"/>
                </a:ext>
              </a:extLst>
            </xdr:cNvPr>
            <xdr:cNvGraphicFramePr/>
          </xdr:nvGraphicFramePr>
          <xdr:xfrm>
            <a:off x="0" y="0"/>
            <a:ext cx="0" cy="0"/>
          </xdr:xfrm>
          <a:graphic>
            <a:graphicData uri="http://schemas.microsoft.com/office/drawing/2010/slicer">
              <sle:slicer xmlns:sle="http://schemas.microsoft.com/office/drawing/2010/slicer" name="Inspection Type"/>
            </a:graphicData>
          </a:graphic>
        </xdr:graphicFrame>
      </mc:Choice>
      <mc:Fallback xmlns="">
        <xdr:sp macro="" textlink="">
          <xdr:nvSpPr>
            <xdr:cNvPr id="0" name=""/>
            <xdr:cNvSpPr>
              <a:spLocks noTextEdit="1"/>
            </xdr:cNvSpPr>
          </xdr:nvSpPr>
          <xdr:spPr>
            <a:xfrm>
              <a:off x="4727121" y="1937657"/>
              <a:ext cx="1832883" cy="172647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6.xml><?xml version="1.0" encoding="utf-8"?>
<xdr:wsDr xmlns:xdr="http://schemas.openxmlformats.org/drawingml/2006/spreadsheetDrawing" xmlns:a="http://schemas.openxmlformats.org/drawingml/2006/main">
  <xdr:twoCellAnchor>
    <xdr:from>
      <xdr:col>4</xdr:col>
      <xdr:colOff>990600</xdr:colOff>
      <xdr:row>12</xdr:row>
      <xdr:rowOff>190500</xdr:rowOff>
    </xdr:from>
    <xdr:to>
      <xdr:col>5</xdr:col>
      <xdr:colOff>2409825</xdr:colOff>
      <xdr:row>12</xdr:row>
      <xdr:rowOff>444500</xdr:rowOff>
    </xdr:to>
    <xdr:sp macro="" textlink="">
      <xdr:nvSpPr>
        <xdr:cNvPr id="2" name="TextBox 1">
          <a:extLst>
            <a:ext uri="{FF2B5EF4-FFF2-40B4-BE49-F238E27FC236}">
              <a16:creationId xmlns:a16="http://schemas.microsoft.com/office/drawing/2014/main" id="{EC66136D-4E59-447D-8FD7-8D9FE9F4E4B0}"/>
            </a:ext>
          </a:extLst>
        </xdr:cNvPr>
        <xdr:cNvSpPr txBox="1"/>
      </xdr:nvSpPr>
      <xdr:spPr>
        <a:xfrm>
          <a:off x="4981575" y="8477250"/>
          <a:ext cx="2800350" cy="25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i="1">
              <a:ln>
                <a:noFill/>
              </a:ln>
            </a:rPr>
            <a:t>(Applies to all inspection types)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990600</xdr:colOff>
      <xdr:row>12</xdr:row>
      <xdr:rowOff>190500</xdr:rowOff>
    </xdr:from>
    <xdr:to>
      <xdr:col>5</xdr:col>
      <xdr:colOff>2409825</xdr:colOff>
      <xdr:row>12</xdr:row>
      <xdr:rowOff>444500</xdr:rowOff>
    </xdr:to>
    <xdr:sp macro="" textlink="">
      <xdr:nvSpPr>
        <xdr:cNvPr id="2" name="TextBox 1">
          <a:extLst>
            <a:ext uri="{FF2B5EF4-FFF2-40B4-BE49-F238E27FC236}">
              <a16:creationId xmlns:a16="http://schemas.microsoft.com/office/drawing/2014/main" id="{4C992838-862A-4A1D-B2FD-FBD418C306D5}"/>
            </a:ext>
          </a:extLst>
        </xdr:cNvPr>
        <xdr:cNvSpPr txBox="1"/>
      </xdr:nvSpPr>
      <xdr:spPr>
        <a:xfrm>
          <a:off x="4981575" y="8477250"/>
          <a:ext cx="2800350" cy="25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i="1">
              <a:ln>
                <a:noFill/>
              </a:ln>
            </a:rPr>
            <a:t>(Applies to all inspection types)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990600</xdr:colOff>
      <xdr:row>12</xdr:row>
      <xdr:rowOff>190500</xdr:rowOff>
    </xdr:from>
    <xdr:to>
      <xdr:col>5</xdr:col>
      <xdr:colOff>2409825</xdr:colOff>
      <xdr:row>12</xdr:row>
      <xdr:rowOff>444500</xdr:rowOff>
    </xdr:to>
    <xdr:sp macro="" textlink="">
      <xdr:nvSpPr>
        <xdr:cNvPr id="2" name="TextBox 1">
          <a:extLst>
            <a:ext uri="{FF2B5EF4-FFF2-40B4-BE49-F238E27FC236}">
              <a16:creationId xmlns:a16="http://schemas.microsoft.com/office/drawing/2014/main" id="{E1EF3B24-4B4E-4754-B7B2-9C32AE3851C6}"/>
            </a:ext>
          </a:extLst>
        </xdr:cNvPr>
        <xdr:cNvSpPr txBox="1"/>
      </xdr:nvSpPr>
      <xdr:spPr>
        <a:xfrm>
          <a:off x="5400675" y="9725025"/>
          <a:ext cx="2771775" cy="225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i="1">
              <a:ln>
                <a:noFill/>
              </a:ln>
            </a:rPr>
            <a:t>(Applies to all inspection types)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990600</xdr:colOff>
      <xdr:row>12</xdr:row>
      <xdr:rowOff>190500</xdr:rowOff>
    </xdr:from>
    <xdr:to>
      <xdr:col>5</xdr:col>
      <xdr:colOff>2409825</xdr:colOff>
      <xdr:row>12</xdr:row>
      <xdr:rowOff>444500</xdr:rowOff>
    </xdr:to>
    <xdr:sp macro="" textlink="">
      <xdr:nvSpPr>
        <xdr:cNvPr id="2" name="TextBox 1">
          <a:extLst>
            <a:ext uri="{FF2B5EF4-FFF2-40B4-BE49-F238E27FC236}">
              <a16:creationId xmlns:a16="http://schemas.microsoft.com/office/drawing/2014/main" id="{26854FB1-9485-4A7C-9656-2A6E2D8B725C}"/>
            </a:ext>
          </a:extLst>
        </xdr:cNvPr>
        <xdr:cNvSpPr txBox="1"/>
      </xdr:nvSpPr>
      <xdr:spPr>
        <a:xfrm>
          <a:off x="4981575" y="8477250"/>
          <a:ext cx="2800350" cy="25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i="1">
              <a:ln>
                <a:noFill/>
              </a:ln>
            </a:rPr>
            <a:t>(Applies to all inspection types)</a:t>
          </a:r>
        </a:p>
      </xdr:txBody>
    </xdr:sp>
    <xdr:clientData/>
  </xdr:twoCellAnchor>
</xdr:wsDr>
</file>

<file path=xl/persons/person.xml><?xml version="1.0" encoding="utf-8"?>
<personList xmlns="http://schemas.microsoft.com/office/spreadsheetml/2018/threadedcomments" xmlns:x="http://schemas.openxmlformats.org/spreadsheetml/2006/mai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ntract_Audit_Form_Tab_Page" xr10:uid="{2116BD48-31CC-43B8-AAED-ECF3D46244BB}" sourceName="Form Tab">
  <extLst>
    <x:ext xmlns:x15="http://schemas.microsoft.com/office/spreadsheetml/2010/11/main" uri="{2F2917AC-EB37-4324-AD4E-5DD8C200BD13}">
      <x15:tableSlicerCache tableId="8"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udit_Type_Coverage" xr10:uid="{0EB7C058-238F-463E-87D5-6CCB8BAD12C3}" sourceName="Audit Type">
  <extLst>
    <x:ext xmlns:x15="http://schemas.microsoft.com/office/spreadsheetml/2010/11/main" uri="{2F2917AC-EB37-4324-AD4E-5DD8C200BD13}">
      <x15:tableSlicerCache tableId="8" column="2"/>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erformance_Factor" xr10:uid="{899EB20E-5745-4285-9585-C54AA57574FA}" sourceName="Performance Factor">
  <extLst>
    <x:ext xmlns:x15="http://schemas.microsoft.com/office/spreadsheetml/2010/11/main" uri="{2F2917AC-EB37-4324-AD4E-5DD8C200BD13}">
      <x15:tableSlicerCache tableId="8" column="3"/>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ating" xr10:uid="{54768908-FDE6-4543-828F-6A86718F08E5}" sourceName="Rating">
  <extLst>
    <x:ext xmlns:x15="http://schemas.microsoft.com/office/spreadsheetml/2010/11/main" uri="{2F2917AC-EB37-4324-AD4E-5DD8C200BD13}">
      <x15:tableSlicerCache tableId="8" column="4"/>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te_of_Audit" xr10:uid="{249D0BF4-86C1-43EC-9C0D-173148A658C0}" sourceName="Date of Audit">
  <extLst>
    <x:ext xmlns:x15="http://schemas.microsoft.com/office/spreadsheetml/2010/11/main" uri="{2F2917AC-EB37-4324-AD4E-5DD8C200BD13}">
      <x15:tableSlicerCache tableId="8" column="6"/>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nspection_Type" xr10:uid="{374CDA48-0A9B-4FE1-8AD2-E5132EDB69F0}" sourceName="Inspection Type">
  <extLst>
    <x:ext xmlns:x15="http://schemas.microsoft.com/office/spreadsheetml/2010/11/main" uri="{2F2917AC-EB37-4324-AD4E-5DD8C200BD13}">
      <x15:tableSlicerCache tableId="8" column="7"/>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ntract Audit Form Tab/Page" xr10:uid="{13531359-630D-4C5E-AA22-027311AF8C87}" cache="Slicer_Contract_Audit_Form_Tab_Page" caption="Form Tab" columnCount="2" rowHeight="241300"/>
  <slicer name="Audit Type Coverage" xr10:uid="{5C93F6AB-9AA7-4808-8301-4A1D1F555D47}" cache="Slicer_Audit_Type_Coverage" caption="Audit Type" rowHeight="241300"/>
  <slicer name="Performance Factor" xr10:uid="{B553C715-5C86-4A49-9A9E-6EBCB12AF024}" cache="Slicer_Performance_Factor" caption="Performance Factor" columnCount="3" rowHeight="241300"/>
  <slicer name="Rating" xr10:uid="{B2DA71A2-67A8-4661-AD7D-935799F9B853}" cache="Slicer_Rating" caption="Rating" rowHeight="241300"/>
  <slicer name="Date of Audit" xr10:uid="{297EAA46-8399-4DD2-A6DB-85A2BD2C1EC2}" cache="Slicer_Date_of_Audit" caption="Date of Audit" rowHeight="241300"/>
  <slicer name="Inspection Type" xr10:uid="{A5B12A80-1460-454C-832F-76302A43C20C}" cache="Slicer_Inspection_Type" caption="Inspection Type"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9C66A19-C3CC-4335-B407-99099E609272}" name="AllData" displayName="AllData" ref="A1:IO163" totalsRowShown="0">
  <autoFilter ref="A1:IO163" xr:uid="{C09FB1DB-9992-40CF-8AFB-B9907B941672}"/>
  <tableColumns count="249">
    <tableColumn id="1" xr3:uid="{A9F75174-F209-47CD-A04D-2A7CC8254728}" name="OPEI">
      <calculatedColumnFormula>VLOOKUP(B2,Sheet1!$A$3:$F$49,2,FALSE)</calculatedColumnFormula>
    </tableColumn>
    <tableColumn id="2" xr3:uid="{A0A2F3B1-936D-48ED-9D06-256141B1940C}" name="Standard Name">
      <calculatedColumnFormula>#REF!</calculatedColumnFormula>
    </tableColumn>
    <tableColumn id="3" xr3:uid="{D3BC1923-C89B-4A34-AA74-C0C239B72F72}" name="FY">
      <calculatedColumnFormula>Coversheet!$D$36</calculatedColumnFormula>
    </tableColumn>
    <tableColumn id="179" xr3:uid="{660D7D40-1FE0-49A2-9D48-7F72E2590063}" name="Form Version" dataDxfId="195">
      <calculatedColumnFormula>Sheet1!$A$1</calculatedColumnFormula>
    </tableColumn>
    <tableColumn id="124" xr3:uid="{683C3AA3-EE09-4193-A1C6-0BF41E7F2B9E}" name="Data Received" dataDxfId="194">
      <calculatedColumnFormula>Coversheet!$D$35</calculatedColumnFormula>
    </tableColumn>
    <tableColumn id="125" xr3:uid="{0FE3123E-D3C5-4DB6-B269-E31931D020BF}" name="Who Conducted the Audit?" dataDxfId="193">
      <calculatedColumnFormula>Coversheet!$D$17</calculatedColumnFormula>
    </tableColumn>
    <tableColumn id="128" xr3:uid="{394D9211-C1C2-4DA8-B697-D1012472528A}" name="Inspection Audit Rating" dataDxfId="192">
      <calculatedColumnFormula>Coversheet!$D$19</calculatedColumnFormula>
    </tableColumn>
    <tableColumn id="132" xr3:uid="{91B05C63-3E6D-4EFF-81AB-65A94FF9AE13}" name="State Inspection Program" dataDxfId="191">
      <calculatedColumnFormula>Coversheet!$D$16</calculatedColumnFormula>
    </tableColumn>
    <tableColumn id="133" xr3:uid="{41D4BE90-3077-42B4-A47A-FD3C40F4849A}" name="Who Conducted Audit of Auditor?" dataDxfId="190">
      <calculatedColumnFormula>Coversheet!$D$24</calculatedColumnFormula>
    </tableColumn>
    <tableColumn id="134" xr3:uid="{D381E119-24CC-4A3F-8FF1-5628E9D5513E}" name="Verification Audit: Auditor Overall Rating" dataDxfId="189">
      <calculatedColumnFormula>Coversheet!$D$25</calculatedColumnFormula>
    </tableColumn>
    <tableColumn id="138" xr3:uid="{A9D3B309-13A1-4BE5-B7E5-0D5CF2A900BB}" name="Verification Auditor or Auditor Trainee" dataDxfId="188">
      <calculatedColumnFormula>Coversheet!$D$26</calculatedColumnFormula>
    </tableColumn>
    <tableColumn id="135" xr3:uid="{D923D68E-62F6-4C54-9030-6E894D279332}" name="Email of Division Representative Reviewing this form" dataDxfId="187">
      <calculatedColumnFormula>Coversheet!$D$28</calculatedColumnFormula>
    </tableColumn>
    <tableColumn id="136" xr3:uid="{A8EAC68B-1D2D-486F-8A58-CA210460881D}" name="Date Division review was completed" dataDxfId="186">
      <calculatedColumnFormula>Coversheet!$D$29</calculatedColumnFormula>
    </tableColumn>
    <tableColumn id="137" xr3:uid="{919BF4AA-8B88-4018-AFF2-F20AF7388805}" name="Select &quot;Corrected Form&quot; if this form was previously submitted" dataDxfId="185">
      <calculatedColumnFormula>Coversheet!$D$30</calculatedColumnFormula>
    </tableColumn>
    <tableColumn id="4" xr3:uid="{BA0C5819-DE91-4349-9237-F885859C4080}" name="State">
      <calculatedColumnFormula>VLOOKUP(B2,Sheet1!$A$3:$F$49,3,FALSE)</calculatedColumnFormula>
    </tableColumn>
    <tableColumn id="118" xr3:uid="{F6DFFA92-4B9B-4716-A6A9-0A184E07AF42}" name="Other Entity Name"/>
    <tableColumn id="120" xr3:uid="{A9F219D2-9229-4B3C-AB3D-39D78FACD257}" name="Division" dataDxfId="184"/>
    <tableColumn id="121" xr3:uid="{9E7974BD-5E06-4AD1-8C3E-3469E58E99A5}" name="Audit Phase" dataDxfId="183"/>
    <tableColumn id="122" xr3:uid="{6019E35E-6641-44F0-93E8-0B12F2E7D7DB}" name="Contract Performance Year" dataDxfId="182">
      <calculatedColumnFormula>Coversheet!$D$15</calculatedColumnFormula>
    </tableColumn>
    <tableColumn id="123" xr3:uid="{FBC0847E-7572-4F87-BCF7-6B9FFB7C1019}" name="Notes" dataDxfId="181">
      <calculatedColumnFormula>Coversheet!$D$21</calculatedColumnFormula>
    </tableColumn>
    <tableColumn id="5" xr3:uid="{55501132-3102-46A5-8413-4037DA349744}" name="Tab"/>
    <tableColumn id="6" xr3:uid="{8D409320-372D-4F8D-AAEB-89D2241892DD}" name="Audit Start" dataDxfId="180">
      <calculatedColumnFormula>#REF!</calculatedColumnFormula>
    </tableColumn>
    <tableColumn id="7" xr3:uid="{7C735D9D-4A3C-44BC-878A-4E684DB1538E}" name="Audit End" dataDxfId="179">
      <calculatedColumnFormula>#REF!</calculatedColumnFormula>
    </tableColumn>
    <tableColumn id="8" xr3:uid="{5E9C60C1-E80A-4891-8252-CEE18F407D87}" name="Auditor">
      <calculatedColumnFormula>#REF!</calculatedColumnFormula>
    </tableColumn>
    <tableColumn id="9" xr3:uid="{249B59D2-A387-467B-9147-4CBF4A0AD36E}" name="State Inspector">
      <calculatedColumnFormula>#REF!</calculatedColumnFormula>
    </tableColumn>
    <tableColumn id="10" xr3:uid="{15610B47-7BC6-4680-B9CA-592AF5763907}" name="Firm Name">
      <calculatedColumnFormula>#REF!</calculatedColumnFormula>
    </tableColumn>
    <tableColumn id="11" xr3:uid="{F6D861F2-D0CF-409B-BFE7-2B83B510B1F6}" name="FEI Number">
      <calculatedColumnFormula>#REF!</calculatedColumnFormula>
    </tableColumn>
    <tableColumn id="12" xr3:uid="{0000D214-56CA-41E0-8E29-9A3DF4EC93AF}" name="Firm Address">
      <calculatedColumnFormula>#REF!</calculatedColumnFormula>
    </tableColumn>
    <tableColumn id="13" xr3:uid="{2DD9ABD2-55BF-4138-8301-E07B2DF6C97B}" name="State Firm ID Number">
      <calculatedColumnFormula>#REF!</calculatedColumnFormula>
    </tableColumn>
    <tableColumn id="14" xr3:uid="{C72917B9-317F-4FFA-B732-782574641259}" name="Inspection Type">
      <calculatedColumnFormula>#REF!</calculatedColumnFormula>
    </tableColumn>
    <tableColumn id="117" xr3:uid="{55B1DAEB-22C0-465E-B064-5C695A62C63F}" name="Audit Type"/>
    <tableColumn id="15" xr3:uid="{62565E64-CF13-44D1-A13B-B3F6BC96CDB1}" name="Total Number Acceptable">
      <calculatedColumnFormula>#REF!</calculatedColumnFormula>
    </tableColumn>
    <tableColumn id="16" xr3:uid="{D5225C4B-3F3B-4ABE-8071-6B01BC42E9EC}" name="Total Number Needs Improvement">
      <calculatedColumnFormula>#REF!</calculatedColumnFormula>
    </tableColumn>
    <tableColumn id="17" xr3:uid="{EB171137-245E-4BD0-8BBB-4FED333E16F9}" name="Overall Audit Percentage" dataDxfId="178">
      <calculatedColumnFormula>#REF!</calculatedColumnFormula>
    </tableColumn>
    <tableColumn id="18" xr3:uid="{48E627DE-06A0-4A4D-A07D-B827DA641A8C}" name="Overall Audit Rating">
      <calculatedColumnFormula>#REF!</calculatedColumnFormula>
    </tableColumn>
    <tableColumn id="19" xr3:uid="{AC31933D-D99E-41F7-B699-CF211D3B0AD3}" name="Section"/>
    <tableColumn id="20" xr3:uid="{F910575A-1C25-4BF2-A821-6E1E9834BE6A}" name="Question Number"/>
    <tableColumn id="21" xr3:uid="{3BCAA7F0-49D7-4DA9-AC68-3D7345634101}" name="Audit Question"/>
    <tableColumn id="22" xr3:uid="{B3D8E595-40E5-4F07-A908-E2DCA477AD07}" name="Blank"/>
    <tableColumn id="23" xr3:uid="{490E3F69-071F-4830-84A1-8618DF56317B}" name="Rating"/>
    <tableColumn id="24" xr3:uid="{64A2CC8D-2AF7-4330-81CF-43229D6CBA4B}" name="Feedback_x000a_(Required for Needs Improvement/Optional for Acceptable)"/>
    <tableColumn id="25" xr3:uid="{888F170D-26AA-4AE8-B0B8-95DA13C487F9}" name="Auditor Signature">
      <calculatedColumnFormula>#REF!</calculatedColumnFormula>
    </tableColumn>
    <tableColumn id="26" xr3:uid="{840F1859-A6E5-4644-AC11-42D8E879A8EC}" name="Signature Date" dataDxfId="177">
      <calculatedColumnFormula>#REF!</calculatedColumnFormula>
    </tableColumn>
    <tableColumn id="129" xr3:uid="{32A09932-6C6A-491C-B23F-14E57267ABAE}" name="Verification Auditor Signature" dataDxfId="176"/>
    <tableColumn id="28" xr3:uid="{4C5BE933-0FF1-4E45-AF9F-3CE30070C577}" name="I.1 Rating"/>
    <tableColumn id="29" xr3:uid="{EFFDFF4B-12F8-4DBB-A41F-EF6109BF0778}" name="I.1 Feedback"/>
    <tableColumn id="27" xr3:uid="{7F666A68-FA15-4025-9E4F-D4C79EFAC1A9}" name="I.2 Rating"/>
    <tableColumn id="30" xr3:uid="{A3E70578-7030-4E8D-80E5-41493C42D926}" name="I.2 Feedback"/>
    <tableColumn id="31" xr3:uid="{A8566B37-0757-49DC-894C-CF872F73FFA4}" name="I.3 Rating"/>
    <tableColumn id="32" xr3:uid="{7FA24914-EF6D-4503-8A47-85B8F3CD09BF}" name="I.3 Feedback"/>
    <tableColumn id="33" xr3:uid="{4400B24D-4A45-49A0-BFD1-8B83AE711E24}" name="I.4 Rating"/>
    <tableColumn id="34" xr3:uid="{E64D1B42-3CD8-4E0D-A42F-81589BFF1068}" name="I.4 Feedback"/>
    <tableColumn id="35" xr3:uid="{340D3420-D925-4569-884B-69650C087324}" name="I.5 Rating"/>
    <tableColumn id="36" xr3:uid="{D7A1D578-1CF1-44C3-9F41-9085A45B92BE}" name="I.5 Feedback"/>
    <tableColumn id="37" xr3:uid="{6517654A-1C03-4319-9915-07F1DE92FDF1}" name="I.6 Rating"/>
    <tableColumn id="38" xr3:uid="{002E390A-4C69-4A16-BF11-1F5A1F99FCE9}" name="I.6 Feedback"/>
    <tableColumn id="39" xr3:uid="{6D2FEBBF-C280-4533-B7E3-5172011F1164}" name="I.7 Rating"/>
    <tableColumn id="40" xr3:uid="{A4AC76B5-47AA-4100-8743-C06216D9C4F1}" name="I.7 Feedback"/>
    <tableColumn id="41" xr3:uid="{E980B026-7C01-4CB8-8B2C-01592855F048}" name="I.8 Rating"/>
    <tableColumn id="42" xr3:uid="{B73A69A6-8CA6-4F97-A631-4AE26C363911}" name="I.8 Feedback"/>
    <tableColumn id="43" xr3:uid="{C6188554-F6CA-46F0-AA3C-99BEB5423A6B}" name="I.9 Rating"/>
    <tableColumn id="44" xr3:uid="{A55C6432-ACBA-4B3B-AE45-EF199BF3A08D}" name="I.9 Feedback"/>
    <tableColumn id="45" xr3:uid="{81E44BD6-9D23-4181-9183-B36223C75476}" name="II.1 Rating"/>
    <tableColumn id="46" xr3:uid="{915C43F0-8BFB-4B9A-A10F-DA12987911C1}" name="II.1 Feedback"/>
    <tableColumn id="47" xr3:uid="{6CCE3D5F-260C-4AAE-A9F4-1AB558196662}" name="II.2 Rating"/>
    <tableColumn id="48" xr3:uid="{60E00CD1-3C8F-4816-938A-16129192EE9A}" name="II.2 Feedback"/>
    <tableColumn id="49" xr3:uid="{4E3C87C7-FB34-4893-85DD-3E544B5E2766}" name="II.3 Rating"/>
    <tableColumn id="50" xr3:uid="{9A2DEED4-AA8F-4BA0-AE13-AEC7E670074F}" name="II.3 Feedback"/>
    <tableColumn id="51" xr3:uid="{B71EEAB3-4B26-4EC1-B2DE-B1C32AFE2528}" name="II.4 Rating"/>
    <tableColumn id="52" xr3:uid="{9AF98623-77A1-4313-8EC7-0C35E746C8F4}" name="II.4 Feedback"/>
    <tableColumn id="53" xr3:uid="{DFDD3E9E-163F-4A1A-9509-544C80EE0958}" name="II.5 Rating"/>
    <tableColumn id="54" xr3:uid="{DD37199E-F2FB-4B78-B10E-88BEC563DDD7}" name="II.5 Feedback"/>
    <tableColumn id="55" xr3:uid="{BC8C6624-AFCF-4AD2-A362-9C78FB5179FA}" name="II.6 Rating"/>
    <tableColumn id="56" xr3:uid="{19E953D0-AC08-4958-B7C4-D5D726B6A7E2}" name="II.6 Feedback"/>
    <tableColumn id="57" xr3:uid="{95A49635-26D1-4A38-B61B-3FEC95DD85B9}" name="II.7 Rating"/>
    <tableColumn id="58" xr3:uid="{290DFBEC-984A-4645-95F4-A70794F2B3A5}" name="II.7 Feedback"/>
    <tableColumn id="59" xr3:uid="{340C056A-B566-47EF-9BE2-9C5399DBCC82}" name="II.8 Rating"/>
    <tableColumn id="60" xr3:uid="{67A0E51E-AA9F-4A4A-A28B-229FC4FAEFDE}" name="II.8 Feedback"/>
    <tableColumn id="61" xr3:uid="{516EDC74-C446-4A4F-9B23-A88388F7CED3}" name="II.9 Rating"/>
    <tableColumn id="62" xr3:uid="{64B34F34-8BF8-4AF4-BF3D-7F2F3A4FF3FF}" name="II.9 Feedback"/>
    <tableColumn id="83" xr3:uid="{E00AA93D-5972-47EA-B8E9-9E15411B2C77}" name="III.1 Rating"/>
    <tableColumn id="84" xr3:uid="{F044FFAA-EE58-473F-AE2B-8EF78928CC0C}" name="III.1 Feedback"/>
    <tableColumn id="63" xr3:uid="{71FCB221-9C98-4928-8301-9BF12E9898F6}" name="IV.1 Rating"/>
    <tableColumn id="64" xr3:uid="{89999C79-6F13-43FE-A3E3-CE358765F0E9}" name="IV.1 Feedback"/>
    <tableColumn id="65" xr3:uid="{65E5E85C-6E98-4B6D-A5A3-7D26F15B2F6F}" name="IV.2 Rating"/>
    <tableColumn id="66" xr3:uid="{A8E6B7B9-D248-4C55-B1C5-F9B8364EBDBA}" name="IV.2 Feedback"/>
    <tableColumn id="85" xr3:uid="{9CFD912D-4B7E-4812-BE2A-681919E0D80C}" name="V.1 Rating"/>
    <tableColumn id="86" xr3:uid="{E37F89E3-CEF5-467F-8795-F407908F92B5}" name="V.1 Feedback"/>
    <tableColumn id="87" xr3:uid="{A6BBF875-5763-44EF-81E4-95C6647E4859}" name="V.2 Rating"/>
    <tableColumn id="88" xr3:uid="{E3BA8E69-97B6-4950-A324-BF8D3063C03D}" name="V.2 Feedback"/>
    <tableColumn id="89" xr3:uid="{02432E0B-3105-495B-BA69-2E5FC79E776B}" name="V.3 Rating"/>
    <tableColumn id="90" xr3:uid="{B50EC840-00D6-4954-BBAB-C7321AD58B4F}" name="V.3 Feedback"/>
    <tableColumn id="91" xr3:uid="{89639B8A-0B19-4993-9A12-57484DD3B0CD}" name="VI.1 Rating"/>
    <tableColumn id="92" xr3:uid="{209549FA-14D0-437F-929B-8111206CF5FC}" name="VI.1 Feedback"/>
    <tableColumn id="93" xr3:uid="{34EFB1A4-FE59-4C56-B91C-E80ED54F2A16}" name="VI.2 Rating"/>
    <tableColumn id="94" xr3:uid="{EC836401-70FB-40E0-8503-2DD4D4153BCA}" name="VI.2 Feedback"/>
    <tableColumn id="95" xr3:uid="{AF5490D6-8030-4C89-A783-6BA491BC2FAD}" name="VI.3 Rating"/>
    <tableColumn id="96" xr3:uid="{6E139FF9-E2B8-47F5-892C-5A8FA60E2FDC}" name="VI.3 Feedback"/>
    <tableColumn id="97" xr3:uid="{0D3B556E-FB71-4D85-A6BB-05993444ED1D}" name="VI.4 Rating"/>
    <tableColumn id="98" xr3:uid="{8132F9B2-6FCB-418D-BFD0-7ED5C4F35666}" name="VI.4 Feedback"/>
    <tableColumn id="99" xr3:uid="{D07AE360-58E9-4DE2-A7C0-90BEAEED61E1}" name="VI.5 Rating"/>
    <tableColumn id="100" xr3:uid="{BCC35DFE-E9C4-46B3-890C-7FF274F2811C}" name="VI.5 Feedback"/>
    <tableColumn id="67" xr3:uid="{E4DF8F23-4992-4E06-A36B-112E9B3F9D56}" name="VII.1 Rating"/>
    <tableColumn id="68" xr3:uid="{104DAC14-622E-457B-936A-8B8EACE57DAB}" name="VII.1 Feedback"/>
    <tableColumn id="69" xr3:uid="{03777B6F-63B0-467E-893E-1BD5C0144C27}" name="VII.2 Rating"/>
    <tableColumn id="70" xr3:uid="{B4BDD593-70AB-4799-AC77-4169AC98CC03}" name="VII.2 Feedback"/>
    <tableColumn id="71" xr3:uid="{58A82E97-7AE2-495E-8013-8F510B846565}" name="VII.3 Rating"/>
    <tableColumn id="72" xr3:uid="{C4D90542-5A92-4AC5-9BAB-C1DE2F5949D3}" name="VII.3 Feedback"/>
    <tableColumn id="73" xr3:uid="{13E9D068-87AB-4E26-B879-ED2A9163D9B7}" name="VII.4 Rating"/>
    <tableColumn id="74" xr3:uid="{5850CA89-97E3-466E-A745-B2FF1554FA7C}" name="VII.4 Feedback"/>
    <tableColumn id="75" xr3:uid="{684DF862-FFC4-4CA9-A4FE-F68BF1AB4E12}" name="VII.5 Rating"/>
    <tableColumn id="76" xr3:uid="{54ABAF5A-0E3D-4B9C-83AB-515D93ED50D3}" name="VII.5 Feedback"/>
    <tableColumn id="77" xr3:uid="{8F79CB25-B699-422E-A642-F9B2D2ED558B}" name="VII.6 Rating"/>
    <tableColumn id="78" xr3:uid="{6331E8DB-EDEE-4273-A7FE-FBBCBD3350E7}" name="VII.6 Feedback"/>
    <tableColumn id="79" xr3:uid="{425F33A7-C277-4C8D-AA0D-733DC5EFD3FB}" name="VII.7 Rating"/>
    <tableColumn id="80" xr3:uid="{192BBB08-B61E-44A8-8664-E9DD0C5383CE}" name="VII.7 Feedback"/>
    <tableColumn id="81" xr3:uid="{3F6CA136-7E7B-478D-A2F1-2B0FC6FF4E23}" name="VII.8 Rating"/>
    <tableColumn id="82" xr3:uid="{1147A60B-412C-4446-BC70-CCB299549D92}" name="VII.8 Feedback"/>
    <tableColumn id="101" xr3:uid="{0FBA6A3E-1EF8-4F2D-80B0-EC5DE5EB1B3B}" name="VIII.1 Rating"/>
    <tableColumn id="102" xr3:uid="{D1E5276F-F592-45FD-9E70-43BF162C85C3}" name="VIII.1 Feedback"/>
    <tableColumn id="103" xr3:uid="{13A73E5B-FADC-4365-9BDF-F4F1CD41EF22}" name="VIII.2 Rating"/>
    <tableColumn id="104" xr3:uid="{FBC86D57-AD42-4C5F-8E40-00D0AE855419}" name="VIII.2 Feedback"/>
    <tableColumn id="105" xr3:uid="{18499B14-5F7E-45CD-BC6C-9B56A3240025}" name="VIII.3 Rating"/>
    <tableColumn id="106" xr3:uid="{4B182150-C4FA-4B8F-940F-9A193B0B9121}" name="VIII.3 Feedback"/>
    <tableColumn id="107" xr3:uid="{2DF4A432-8C00-43F3-A334-60AD29049805}" name="VIII.4 Rating"/>
    <tableColumn id="108" xr3:uid="{EE8ACF73-73AB-49BB-8A33-9CE6700D5CCC}" name="VIII.4 Feedback"/>
    <tableColumn id="109" xr3:uid="{72A80A8C-98F3-4BD2-B978-17EF5F0CCF5B}" name="VIII.5 Rating"/>
    <tableColumn id="110" xr3:uid="{2971EAC5-759F-4438-81A1-EE3D7C30CCEA}" name="VIII.5 Feedback"/>
    <tableColumn id="111" xr3:uid="{288FAE9C-415D-4494-B43F-5E75F3683B31}" name="VIII.6 Rating"/>
    <tableColumn id="112" xr3:uid="{49490896-A5C8-478D-9C63-6B9BA41CBB1E}" name="VIII.6 Feedback"/>
    <tableColumn id="113" xr3:uid="{F740591A-5692-4623-B6BA-70BBD22AA8ED}" name="VIII.7 Rating"/>
    <tableColumn id="114" xr3:uid="{56BCA5DC-702B-4C50-A408-84EDE8096836}" name="VIII.7 Feedback"/>
    <tableColumn id="149" xr3:uid="{77464C10-683C-4A51-9825-05E432292E57}" name="IX.1 Rating"/>
    <tableColumn id="150" xr3:uid="{2E22D901-5208-43A4-8247-BC933AED3D5A}" name="IX.1 Feedback"/>
    <tableColumn id="151" xr3:uid="{71520378-11C8-4B49-82E1-6C269EC10AD5}" name="IX.2 Rating"/>
    <tableColumn id="152" xr3:uid="{8A3D4579-BA58-437D-9992-44C90471164A}" name="IX.2 Feedback"/>
    <tableColumn id="153" xr3:uid="{1284FA4A-D2D6-4B0F-98CB-50AF8F5C316E}" name="IX.3 Rating"/>
    <tableColumn id="154" xr3:uid="{0B48E037-5D5B-4106-B31A-2B840F98950C}" name="IX.3 Feedback"/>
    <tableColumn id="155" xr3:uid="{B77386F7-1C65-4B72-A1C7-D0A6298D7971}" name="IX.4 Rating"/>
    <tableColumn id="156" xr3:uid="{A3A23CFE-66F9-4968-A175-DF92DCBDB96D}" name="IX.4 Feedback"/>
    <tableColumn id="157" xr3:uid="{07925AF6-FE2B-4B7F-B8E6-B6B1E23BC6F3}" name="IX.5 Rating"/>
    <tableColumn id="158" xr3:uid="{E06C22A9-4D35-41D6-81AB-4EE6C61F1865}" name="IX.5 Feedback"/>
    <tableColumn id="139" xr3:uid="{CB054CDF-8377-4C2B-9B63-EE0C7AC81804}" name="IX.6 Rating"/>
    <tableColumn id="140" xr3:uid="{83A82962-0E6D-4237-B13C-0762F7A7AA81}" name="IX.6 Feedback"/>
    <tableColumn id="188" xr3:uid="{C8E6DD61-6C14-4BDD-BF63-5F055477F5B2}" name="IX.7 Rating"/>
    <tableColumn id="189" xr3:uid="{B110E393-F2DA-4469-B0CD-E64AEB90A5CA}" name="IX.7 Feedback"/>
    <tableColumn id="190" xr3:uid="{88F111FD-64D3-40B0-8D55-81C761132D29}" name="IX.8 Rating"/>
    <tableColumn id="191" xr3:uid="{63C07E94-5910-466A-BADE-6E9A1FB9C72B}" name="IX.8 Feedback"/>
    <tableColumn id="192" xr3:uid="{E514F495-0623-4A22-B697-6B543CA1D027}" name="IX.9 Rating"/>
    <tableColumn id="193" xr3:uid="{BBC4F13F-CE1B-4E6F-BA1B-DE28CF650DE2}" name="IX.9 Feedback"/>
    <tableColumn id="194" xr3:uid="{09432FAA-3BEC-4377-B51B-C28192D5C67C}" name="IX.10 Rating"/>
    <tableColumn id="195" xr3:uid="{D0C05433-0816-43BA-95FA-1FDDECE5D453}" name="IX.10 Feedback"/>
    <tableColumn id="159" xr3:uid="{B8645D99-F915-4D73-8CC4-CA192BE6FEC3}" name="X.1 Rating"/>
    <tableColumn id="160" xr3:uid="{6437BD16-B0CC-4BE0-A528-6B51C3DF9647}" name="X.1 Feedback"/>
    <tableColumn id="161" xr3:uid="{944FAA59-5AFF-412C-954A-1139929BBE73}" name="X.2 Rating"/>
    <tableColumn id="162" xr3:uid="{10E02917-B496-4675-BB23-92959976BE92}" name="X.2 Feedback"/>
    <tableColumn id="163" xr3:uid="{E206EBAE-6269-47F6-AF94-53FDE29A238F}" name="X.3 Rating"/>
    <tableColumn id="164" xr3:uid="{DD66FF11-3661-48AF-9D33-758CBA259FFC}" name="X.3 Feedback"/>
    <tableColumn id="165" xr3:uid="{8B249615-3973-4C5D-8C07-E6E1F949683D}" name="X.4 Rating"/>
    <tableColumn id="166" xr3:uid="{FCF49FCF-80B2-4F0E-A398-E7208EDC7DF2}" name="X.4 Feedback"/>
    <tableColumn id="167" xr3:uid="{EAF92D20-F4AE-444C-BCB8-04A99E1FB2E1}" name="X.5 Rating"/>
    <tableColumn id="168" xr3:uid="{9F2CCF50-A1E2-421A-9E07-987E6B1721BF}" name="X.5 Feedback"/>
    <tableColumn id="196" xr3:uid="{560821C4-DC72-4DAB-B3C6-F31B5E3F6A7D}" name="X.6 Rating"/>
    <tableColumn id="197" xr3:uid="{6A3074BE-54AF-435B-91BE-D68662089BDB}" name="X.6 Feedback"/>
    <tableColumn id="198" xr3:uid="{261C607B-6C68-4C60-95D5-D3E3B0EC5A65}" name="X.7 Rating"/>
    <tableColumn id="199" xr3:uid="{2956754D-3A1D-402A-880E-6DC0984C9420}" name="X.7 Feedback"/>
    <tableColumn id="200" xr3:uid="{8D1DCC5B-6035-4975-BA48-714AD50F6EE7}" name="X.8 Rating"/>
    <tableColumn id="201" xr3:uid="{6C4D6CF3-F856-410D-B442-35626397DF0F}" name="X.8 Feedback"/>
    <tableColumn id="202" xr3:uid="{62F0E23E-C3BE-4D13-B885-5D3BCC41CA81}" name="X.9 Rating"/>
    <tableColumn id="203" xr3:uid="{F962554C-C4E1-4151-8D86-B9AAFA15E480}" name="X.9 Feedback"/>
    <tableColumn id="204" xr3:uid="{C2646275-FE80-4470-94F7-79B3DF37F11A}" name="X.10 Rating"/>
    <tableColumn id="205" xr3:uid="{79F133E9-2A07-4AA5-AC0E-10876C06B63A}" name="X.10 Feedback"/>
    <tableColumn id="115" xr3:uid="{ED4975E8-2FC3-493F-ABA2-E6BD045D6CCA}" name="XI.1 Rating"/>
    <tableColumn id="116" xr3:uid="{52735741-18A8-4429-AC36-0699390FBD0E}" name="XI.1 Feedback"/>
    <tableColumn id="119" xr3:uid="{731263F4-70A7-431D-A856-5062A8A88989}" name="XII. Overall Feedback"/>
    <tableColumn id="126" xr3:uid="{4DD2EABB-2F47-4E98-83BD-B45765FAA169}" name="XIII.1 Rating"/>
    <tableColumn id="127" xr3:uid="{AF31A0D8-5B17-4310-BE81-AB2344F45EF2}" name="XIII.1 Feedback"/>
    <tableColumn id="130" xr3:uid="{68869B9A-019C-4365-9A7B-CFCE1C66EF25}" name="XIII.2 Rating"/>
    <tableColumn id="131" xr3:uid="{664541D2-2578-489B-9503-554C18994061}" name="XIII.2 Feedback"/>
    <tableColumn id="141" xr3:uid="{5D9DE917-AB39-4912-B359-06F4EA19329B}" name="XIII.3 Rating"/>
    <tableColumn id="142" xr3:uid="{7EA4CC2E-1D20-439F-B7FE-B76CF5156AE0}" name="XIII.3 Feedback"/>
    <tableColumn id="143" xr3:uid="{56E48A3E-34DA-4FF8-B3C4-51879A39BECD}" name="XIII.4 Rating"/>
    <tableColumn id="144" xr3:uid="{C7F3C964-7C4D-40EE-A64F-FB422275488C}" name="XIII.4 Feedback"/>
    <tableColumn id="145" xr3:uid="{8E5F72D6-BCAD-4577-AB1A-C35C1AAD503B}" name="XIII.5 Rating"/>
    <tableColumn id="146" xr3:uid="{1DAACEB8-5968-49B8-A3D5-8DA3C1724C8E}" name="XIII.5 Feedback"/>
    <tableColumn id="147" xr3:uid="{7A660E13-1DAA-410A-B1F6-81E1479511AD}" name="XIII.6 Rating"/>
    <tableColumn id="148" xr3:uid="{36EFC8DE-C3F1-4B46-AF35-6CBE502EF998}" name="XIII.6 Feedback"/>
    <tableColumn id="169" xr3:uid="{9DC3BDAF-44E1-432F-8EA9-64187A64AA83}" name="XIII.7 Rating"/>
    <tableColumn id="170" xr3:uid="{7BC20EE0-C1EC-4963-A5E7-78E0BD140C94}" name="XIII.7 Feedback"/>
    <tableColumn id="171" xr3:uid="{C7F80BDE-29E4-42F4-8623-75A0447993A0}" name="XIII.8 Rating"/>
    <tableColumn id="172" xr3:uid="{DF94C7FB-BD40-4A83-9BD3-50193BFC7744}" name="XIII.8 Feedback"/>
    <tableColumn id="173" xr3:uid="{EC20E203-288B-4627-8CC9-8C2AC41A17A8}" name="XIII.9 Rating"/>
    <tableColumn id="174" xr3:uid="{DF98A842-F8A6-40DD-A4EE-F25A2C5F6A6B}" name="XIII.9 Feedback"/>
    <tableColumn id="175" xr3:uid="{4B514CC2-E3BB-425B-B47A-394013B12B9B}" name="XIII.10 Rating"/>
    <tableColumn id="176" xr3:uid="{378642F1-3321-44EA-91C2-3B44A7A40AE4}" name="XIII.10 Feedback"/>
    <tableColumn id="177" xr3:uid="{145B4B7F-A283-480E-B601-69437127ECBB}" name="XIV.1 Rating"/>
    <tableColumn id="178" xr3:uid="{68E81656-7663-4332-BE10-5BE5C59D87B3}" name="XIV.1 Feedback"/>
    <tableColumn id="180" xr3:uid="{BD655441-6D7F-461F-B8B4-2F9926435CD1}" name="XIV.2 Rating"/>
    <tableColumn id="181" xr3:uid="{86ECE853-AF2D-41DA-A3D4-DAE7C1037592}" name="XIV.2 Feedback"/>
    <tableColumn id="182" xr3:uid="{7CAB9E1B-5FEC-4C16-A6E9-ED8E69DA69AE}" name="XIV.3 Rating"/>
    <tableColumn id="183" xr3:uid="{E405962C-CB85-4E35-A75E-E14B8E5B70D0}" name="XIV.3 Feedback"/>
    <tableColumn id="184" xr3:uid="{8A996A3C-2A6B-4612-9F32-359120899158}" name="XIV.4 Rating"/>
    <tableColumn id="185" xr3:uid="{0BDE087A-32F8-467D-87F9-D496F5F545FF}" name="XIV.4 Feedback"/>
    <tableColumn id="186" xr3:uid="{EDD17498-CAC3-4F57-AEBB-98CC6A76FE68}" name="XIV.5 Rating"/>
    <tableColumn id="187" xr3:uid="{7EBFBF57-1BF6-4779-97CD-4F6A76D1A226}" name="XIV.5 Feedback"/>
    <tableColumn id="206" xr3:uid="{092E9E2C-782C-4447-8DC2-CF4D8619E205}" name="XV.1 Rating"/>
    <tableColumn id="207" xr3:uid="{FD4195AC-5AED-46A3-A97D-50CC3765D368}" name="XV.1 Feedback"/>
    <tableColumn id="208" xr3:uid="{44A00F13-7915-4CED-BF28-21F81ECA1C7A}" name="XV.2 Rating"/>
    <tableColumn id="209" xr3:uid="{157B20E9-4CA6-4DFB-88E7-B172A4D09671}" name="XV.2 Feedback"/>
    <tableColumn id="210" xr3:uid="{47CEE2A1-18C1-4B01-A978-4413C859E0BA}" name="XV.3 Rating"/>
    <tableColumn id="211" xr3:uid="{147DDC07-6DF9-4B76-9516-060F8EA9C740}" name="XV.3 Feedback"/>
    <tableColumn id="212" xr3:uid="{7F433A09-1859-42E7-A8D4-F454C75C3BB8}" name="XV.4 Rating"/>
    <tableColumn id="213" xr3:uid="{C36F278B-83A2-43FD-A909-82EA8BD55BA6}" name="XV.4 Feedback"/>
    <tableColumn id="214" xr3:uid="{095157C3-6EAA-491F-BB00-223742A96B0F}" name="XV.5 Rating"/>
    <tableColumn id="215" xr3:uid="{D8AC7097-84A4-49DB-9C8A-5502891B1F8B}" name="XV.5 Feedback"/>
    <tableColumn id="216" xr3:uid="{9DBB17E7-ABC2-4B7F-930E-C340B4A583FF}" name="XV.6 Rating"/>
    <tableColumn id="217" xr3:uid="{8CB50AD8-F2DF-456B-BF68-921B5D900BA9}" name="XV.6 Feedback"/>
    <tableColumn id="218" xr3:uid="{EA673553-CF6B-4C18-BD58-DCEF569C15FA}" name="XV.7 Rating"/>
    <tableColumn id="219" xr3:uid="{4E1D7088-7298-4F36-AC2D-DF79955286FE}" name="XV.7 Feedback"/>
    <tableColumn id="220" xr3:uid="{F86310A9-87DE-4D9E-8317-61927AF6B725}" name="XV.8 Rating"/>
    <tableColumn id="221" xr3:uid="{0E250AFD-1786-429F-A956-013B14B13CED}" name="XV.8 Feedback"/>
    <tableColumn id="222" xr3:uid="{AA3602FD-02C7-4125-9016-847A2DD54495}" name="XV.9 Rating"/>
    <tableColumn id="223" xr3:uid="{DFBEC79C-4BB8-425E-8E3D-85EE85ED9831}" name="XV.9 Feedback"/>
    <tableColumn id="224" xr3:uid="{5C1533B3-532E-4D8C-A7CB-421406BB9961}" name="XV.10 Rating"/>
    <tableColumn id="225" xr3:uid="{B5E36B9D-3419-4DBC-B735-8A941214A874}" name="XV.10 Feedback"/>
    <tableColumn id="226" xr3:uid="{CA08D2AB-BA91-470B-8B50-99850ED36E7F}" name="XVI.1 Rating"/>
    <tableColumn id="227" xr3:uid="{EB4712E5-8270-4407-9D58-FC09C8F5653A}" name="XVI.1 Feedback"/>
    <tableColumn id="228" xr3:uid="{9E553735-094D-47BE-8658-6BCA60585B64}" name="XVI.2 Rating"/>
    <tableColumn id="229" xr3:uid="{2A530CF5-9259-4038-BC29-1BC3151AAC85}" name="XVI.2 Feedback"/>
    <tableColumn id="230" xr3:uid="{628D314B-D5D6-400A-83C8-D3FB0B15EAE0}" name="XVI.3 Rating"/>
    <tableColumn id="231" xr3:uid="{B5238053-FA5F-46AA-B175-7915328D335D}" name="XVI.3 Feedback"/>
    <tableColumn id="232" xr3:uid="{BAD637E1-B16B-4409-A8FC-905004219AAD}" name="XVI.4 Rating"/>
    <tableColumn id="233" xr3:uid="{E7435F76-77C0-4A7C-A1A5-0680D16642F3}" name="XVI.4 Feedback"/>
    <tableColumn id="234" xr3:uid="{332127EA-B964-49A2-AB6D-2F56FB11A67B}" name="XVI.5 Rating"/>
    <tableColumn id="235" xr3:uid="{3BF93E3B-783C-40E5-B425-D9BCF1329AE5}" name="XVI.5 Feedback"/>
    <tableColumn id="236" xr3:uid="{93579FC2-F32F-4788-A1F8-A53A426EF1D2}" name="XVI.6 Rating"/>
    <tableColumn id="237" xr3:uid="{B5ABA6DE-491F-4ED5-B441-95FAEDC997CA}" name="XVI.6 Feedback"/>
    <tableColumn id="238" xr3:uid="{1F258BFD-0BA6-4895-9BDD-F4D5C0C3E14D}" name="XVI.7 Rating"/>
    <tableColumn id="239" xr3:uid="{7D53860C-EBF5-4664-9150-D729D936A239}" name="XVI.7 Feedback"/>
    <tableColumn id="240" xr3:uid="{79555F7B-8FAA-4203-B40A-A1E36A360E87}" name="XVI.8 Rating"/>
    <tableColumn id="241" xr3:uid="{B8A03D60-7916-4882-AC1F-1DEECBB1E303}" name="XVI.8 Feedback"/>
    <tableColumn id="242" xr3:uid="{8B784DA0-3B43-40AE-8A04-24E7FF46EDF3}" name="XVI.9 Rating"/>
    <tableColumn id="243" xr3:uid="{B6CBE577-90B7-491A-8F8E-29721A26C6AF}" name="XVI.9 Feedback"/>
    <tableColumn id="244" xr3:uid="{285FCFAA-29E6-4707-A3C2-FB6D88C562D3}" name="XVI.10 Rating"/>
    <tableColumn id="245" xr3:uid="{E31DEE59-25B6-40F7-A43D-A35087A97AD4}" name="XVI.10 Feedback"/>
    <tableColumn id="246" xr3:uid="{7CF4A995-396B-4269-93F2-9FE1CCECF416}" name="XVI.11 Rating"/>
    <tableColumn id="247" xr3:uid="{6C83E914-81E8-437A-A2EC-B87C29B49C2A}" name="XVI.11 Feedback"/>
    <tableColumn id="248" xr3:uid="{9C725333-89D9-4E41-AE47-CC810BDD8BC1}" name="XVI.12 Rating"/>
    <tableColumn id="249" xr3:uid="{AAA7450E-A729-4D2E-A048-2A43BAAC951B}" name="XVI.12 Feedback"/>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87AED40-F743-4A45-93DB-6827001F0830}" name="HF3610RatingSummary" displayName="HF3610RatingSummary" ref="B7:CK12" totalsRowShown="0" headerRowDxfId="175" headerRowBorderDxfId="174">
  <autoFilter ref="B7:CK12" xr:uid="{A0B05A23-F083-4CBA-8CED-74777CDD08F3}"/>
  <tableColumns count="88">
    <tableColumn id="1" xr3:uid="{722181A5-8577-498E-92DF-22C929C93761}" name="Form Tab" dataDxfId="173"/>
    <tableColumn id="2" xr3:uid="{6FCBB46B-5140-48BC-B53F-7D55B7A0D547}" name="Firm ID" dataDxfId="172">
      <calculatedColumnFormula>#REF!</calculatedColumnFormula>
    </tableColumn>
    <tableColumn id="3" xr3:uid="{D352455F-222C-4D7D-AFF7-1E8148C81FAC}" name="State Inspector" dataDxfId="171">
      <calculatedColumnFormula>#REF!</calculatedColumnFormula>
    </tableColumn>
    <tableColumn id="4" xr3:uid="{CA261584-F0CC-4F9A-AD70-88A3BFE91B95}" name="Date of Audit" dataDxfId="170">
      <calculatedColumnFormula>#REF!</calculatedColumnFormula>
    </tableColumn>
    <tableColumn id="5" xr3:uid="{B40A50AD-E400-4CCB-AE3F-15B039B264BF}" name="Auditor" dataDxfId="169">
      <calculatedColumnFormula>#REF!</calculatedColumnFormula>
    </tableColumn>
    <tableColumn id="6" xr3:uid="{20BCCF41-E6F1-417A-8620-E6D7DCC69A1B}" name="Inspection Type" dataDxfId="168">
      <calculatedColumnFormula>#REF!</calculatedColumnFormula>
    </tableColumn>
    <tableColumn id="9" xr3:uid="{30E47B4B-CC12-4DED-A551-358041D11952}" name="Audit Type" dataDxfId="167"/>
    <tableColumn id="8" xr3:uid="{A5151A51-E219-4546-8129-A66E8C39CC50}" name="I.1" dataDxfId="166">
      <calculatedColumnFormula>IF(#REF!="Acceptable","A",IF(#REF!="Needs Improvement","NI",#REF!))</calculatedColumnFormula>
    </tableColumn>
    <tableColumn id="10" xr3:uid="{5AC915C8-DCD9-4F12-9D2A-C20F9DEAC292}" name="I.2" dataDxfId="165">
      <calculatedColumnFormula>IF(#REF!="Acceptable","A",IF(#REF!="Needs Improvement","NI",#REF!))</calculatedColumnFormula>
    </tableColumn>
    <tableColumn id="12" xr3:uid="{21D2DC06-335D-4726-BC64-916577954F24}" name="I.3" dataDxfId="164">
      <calculatedColumnFormula>IF(#REF!="Acceptable","A",IF(#REF!="Needs Improvement","NI",#REF!))</calculatedColumnFormula>
    </tableColumn>
    <tableColumn id="14" xr3:uid="{0B99FB34-6CA1-44D9-84C9-84EC290EC800}" name="I.4" dataDxfId="163">
      <calculatedColumnFormula>IF(#REF!="Acceptable","A",IF(#REF!="Needs Improvement","NI",#REF!))</calculatedColumnFormula>
    </tableColumn>
    <tableColumn id="16" xr3:uid="{03BA42E5-AD17-4101-9988-B2163FE4A2F8}" name="I.5" dataDxfId="162">
      <calculatedColumnFormula>IF(#REF!="Acceptable","A",IF(#REF!="Needs Improvement","NI",#REF!))</calculatedColumnFormula>
    </tableColumn>
    <tableColumn id="18" xr3:uid="{77182630-7C46-40F3-8BF3-F02ED0CF144A}" name="I.6" dataDxfId="161">
      <calculatedColumnFormula>IF(#REF!="Acceptable","A",IF(#REF!="Needs Improvement","NI",#REF!))</calculatedColumnFormula>
    </tableColumn>
    <tableColumn id="20" xr3:uid="{17F4E877-551C-4F60-B78A-C735130240B8}" name="I.7" dataDxfId="160">
      <calculatedColumnFormula>IF(#REF!="Acceptable","A",IF(#REF!="Needs Improvement","NI",#REF!))</calculatedColumnFormula>
    </tableColumn>
    <tableColumn id="22" xr3:uid="{7D5A06BA-FFEF-4577-8546-546E865884C6}" name="I.8" dataDxfId="159">
      <calculatedColumnFormula>IF(#REF!="Acceptable","A",IF(#REF!="Needs Improvement","NI",#REF!))</calculatedColumnFormula>
    </tableColumn>
    <tableColumn id="24" xr3:uid="{424C004D-CEFB-4EDA-9845-5A9743A66CC0}" name="I.9" dataDxfId="158">
      <calculatedColumnFormula>IF(#REF!="Acceptable","A",IF(#REF!="Needs Improvement","NI",#REF!))</calculatedColumnFormula>
    </tableColumn>
    <tableColumn id="26" xr3:uid="{102C3E63-6729-4613-B6C8-418B931EB3EE}" name="II.1" dataDxfId="157"/>
    <tableColumn id="28" xr3:uid="{16ACF1D9-6BA6-45AC-B450-C02432B302C1}" name="II.2" dataDxfId="156"/>
    <tableColumn id="39" xr3:uid="{84667E06-4B40-4996-9EF9-DD085A32CA23}" name="II.3" dataDxfId="155"/>
    <tableColumn id="40" xr3:uid="{1EA1120D-A660-4B36-B828-BED6D2B7C6C0}" name="II.4" dataDxfId="154"/>
    <tableColumn id="41" xr3:uid="{C80391A0-341A-4E4C-A26F-29EC7C51D718}" name="II.5" dataDxfId="153"/>
    <tableColumn id="42" xr3:uid="{6E85E599-95D5-42D7-8160-F8789F316078}" name="II.6" dataDxfId="152"/>
    <tableColumn id="43" xr3:uid="{F9440CAB-2D69-4203-9E16-E404A15EFBDF}" name="II.7" dataDxfId="151"/>
    <tableColumn id="44" xr3:uid="{8A1B9BFF-5C73-4D14-BF96-E84B9BEF8318}" name="II.8" dataDxfId="150"/>
    <tableColumn id="45" xr3:uid="{B5211F8A-4680-47DC-B3E3-BC67B68B163D}" name="II.9" dataDxfId="149"/>
    <tableColumn id="37" xr3:uid="{91CB0C11-AEAB-4CCC-B4A2-B598E9F57918}" name="III.1" dataDxfId="148"/>
    <tableColumn id="48" xr3:uid="{A077EA9E-0795-4574-9814-F2FC8A5D8F40}" name="IV.1" dataDxfId="147"/>
    <tableColumn id="7" xr3:uid="{B0840F65-371D-410A-9DBA-D9A31FE05F56}" name="IV.2" dataDxfId="146"/>
    <tableColumn id="49" xr3:uid="{9AC5730D-1182-408A-BD5C-0FD53A2B4935}" name="V.1" dataDxfId="145"/>
    <tableColumn id="50" xr3:uid="{80746467-DD0B-4A75-8DD8-7D58E92C161B}" name="V.2" dataDxfId="144"/>
    <tableColumn id="51" xr3:uid="{9419CAA7-3640-4524-93B6-F03ACF1FAEF7}" name="V.3" dataDxfId="143"/>
    <tableColumn id="55" xr3:uid="{772003A8-6439-4BF8-BCFE-A337B7B63285}" name="VI.1" dataDxfId="142"/>
    <tableColumn id="56" xr3:uid="{5E950650-F866-410A-A6D4-FB63EDC195DF}" name="VI.2" dataDxfId="141"/>
    <tableColumn id="57" xr3:uid="{96D644F2-3843-4B56-BA99-F6F2342F18EA}" name="VI.3" dataDxfId="140"/>
    <tableColumn id="58" xr3:uid="{AAD30F01-0111-452A-9939-7D9AC474C08B}" name="VI.4" dataDxfId="139"/>
    <tableColumn id="59" xr3:uid="{06736554-1B5A-47DF-AEDA-285D9CA8B684}" name="VI.5" dataDxfId="138"/>
    <tableColumn id="65" xr3:uid="{5DD15F90-F478-47DC-8FBB-625594674D35}" name="VII.1" dataDxfId="137"/>
    <tableColumn id="66" xr3:uid="{BDFD39EA-236C-4482-8051-73C84462FCE8}" name="VII.2" dataDxfId="136"/>
    <tableColumn id="67" xr3:uid="{5AF386A9-E1C8-4894-A90C-0923CF680F37}" name="VII.3" dataDxfId="135"/>
    <tableColumn id="68" xr3:uid="{89B5AAB0-D518-475A-9580-1FC4068448D6}" name="VII.4" dataDxfId="134"/>
    <tableColumn id="69" xr3:uid="{CA9A99C4-0632-4314-8845-F66C86223EB0}" name="VII.5" dataDxfId="133"/>
    <tableColumn id="70" xr3:uid="{DD2AA3C0-E953-4D3C-B565-CC293E4D7D9B}" name="VII.6" dataDxfId="132"/>
    <tableColumn id="71" xr3:uid="{4CA2E7E9-C9F6-4762-9DED-304A81D9F764}" name="VII.7" dataDxfId="131"/>
    <tableColumn id="72" xr3:uid="{6480A3E3-1859-4549-ACEB-551A56FF964C}" name="VII.8" dataDxfId="130"/>
    <tableColumn id="81" xr3:uid="{53F2279B-5BF0-48CE-911E-6D64C94E3F8D}" name="VIII.1" dataDxfId="129"/>
    <tableColumn id="82" xr3:uid="{0B018703-80CE-4AA6-8DF5-4252A1E68CAC}" name="VIII.2" dataDxfId="128"/>
    <tableColumn id="100" xr3:uid="{AD156C09-B1D3-4EBD-BB4C-A39862EC0557}" name="VIII.3" dataDxfId="127"/>
    <tableColumn id="83" xr3:uid="{9F001A7A-3E79-41A9-975F-192FD73A4BAA}" name="VIII.4" dataDxfId="126"/>
    <tableColumn id="84" xr3:uid="{B1AEEE7B-730D-4E2C-8A55-AC06F2F0F2FB}" name="VIII.5" dataDxfId="125"/>
    <tableColumn id="85" xr3:uid="{5DB43418-C5AF-4A0E-9357-3B4A49906AFA}" name="VIII.6" dataDxfId="124"/>
    <tableColumn id="86" xr3:uid="{A013C4E7-35AA-4A56-A593-8713771566C1}" name="VIII.7" dataDxfId="123"/>
    <tableColumn id="95" xr3:uid="{0AE048DD-B894-4867-AD4A-CC4883A9FC6C}" name="XI.1 " dataDxfId="122"/>
    <tableColumn id="11" xr3:uid="{53076260-AEEA-4EAA-9F54-44EFCA71DDAC}" name="XIII.1" dataDxfId="121"/>
    <tableColumn id="34" xr3:uid="{C83EBEE5-B32C-48E6-BE89-EB16CDB57518}" name="XIII.2" dataDxfId="120"/>
    <tableColumn id="88" xr3:uid="{200BD88C-0374-4B1D-838E-5EAB53E882D0}" name="XIII.3" dataDxfId="119"/>
    <tableColumn id="89" xr3:uid="{DFC27A56-2474-4059-9040-F7677F01E335}" name="XIII.4" dataDxfId="118"/>
    <tableColumn id="90" xr3:uid="{43990B6B-6E67-4CE2-AEB9-A28676733707}" name="XIII.5" dataDxfId="117"/>
    <tableColumn id="91" xr3:uid="{E1CA6DA4-3EDF-444A-AD3C-54C9A2D36C6B}" name="XIII.6" dataDxfId="116"/>
    <tableColumn id="92" xr3:uid="{C7BFFCF6-C2AE-4DDF-B93D-E1F51122C8E2}" name="XIV.1" dataDxfId="115"/>
    <tableColumn id="93" xr3:uid="{681A35F5-16E4-428D-B3DB-1CC7BB160FAB}" name="XIV.2" dataDxfId="114"/>
    <tableColumn id="94" xr3:uid="{A160C5F4-ABAC-4586-A9FC-CB82C41FD614}" name="XIV.3" dataDxfId="113"/>
    <tableColumn id="96" xr3:uid="{6870C59D-4DA8-482A-B468-9D0B7DA99562}" name="XIV.4" dataDxfId="112"/>
    <tableColumn id="97" xr3:uid="{469B0756-D8F0-4A86-AC9A-9FE52CE0062C}" name="XIV.5" dataDxfId="111"/>
    <tableColumn id="35" xr3:uid="{4BCD4EEF-8591-4C78-B2B5-D71ED91325F7}" name="XV.1" dataDxfId="110"/>
    <tableColumn id="36" xr3:uid="{65680B79-F405-4162-80F3-2F17521AE705}" name="XV.2" dataDxfId="109"/>
    <tableColumn id="38" xr3:uid="{777566A3-ED2C-405A-A75B-3BF5B1B700EC}" name="XV.3" dataDxfId="108"/>
    <tableColumn id="46" xr3:uid="{50ED1109-796B-44CF-AD36-EE69DE71F722}" name="XV.4" dataDxfId="107"/>
    <tableColumn id="47" xr3:uid="{16FB5D6E-4E99-4BB0-BB44-60283654DFAE}" name="XV.5" dataDxfId="106"/>
    <tableColumn id="52" xr3:uid="{156C0CA9-E03F-4A58-BFF0-BF42DAC51B61}" name="XV.6" dataDxfId="105"/>
    <tableColumn id="53" xr3:uid="{AED384F4-7ED1-4FB4-BDB7-9AFBCD3981D1}" name="XV.7" dataDxfId="104"/>
    <tableColumn id="54" xr3:uid="{D8D85842-36D3-4E72-8F45-09EBD64CF6B8}" name="XV.8" dataDxfId="103"/>
    <tableColumn id="60" xr3:uid="{C18F5459-13C1-495C-A51C-6C539127F682}" name="XV.9" dataDxfId="102"/>
    <tableColumn id="61" xr3:uid="{BA89E66F-6C88-417F-9962-4DB45F275732}" name="XV.10" dataDxfId="101"/>
    <tableColumn id="62" xr3:uid="{2AABCABC-6D8C-4185-84E0-C2C441031571}" name="XVI.1" dataDxfId="100"/>
    <tableColumn id="63" xr3:uid="{9BBC4830-C70F-4DBE-9464-617B238CF1DC}" name="XVI.2" dataDxfId="99"/>
    <tableColumn id="64" xr3:uid="{174E7CF0-C959-457B-973E-E2BB7FCEA9B0}" name="XVI.3" dataDxfId="98"/>
    <tableColumn id="73" xr3:uid="{53001878-8B18-45F0-89D4-5D807D083114}" name="XVI.4" dataDxfId="97"/>
    <tableColumn id="74" xr3:uid="{318A9CBC-C9F7-4AD1-961F-50A362FDFDD0}" name="XVI.5" dataDxfId="96"/>
    <tableColumn id="75" xr3:uid="{DAF378DF-A2B8-4E10-AA1B-40DB77A67AB2}" name="XVI.6" dataDxfId="95"/>
    <tableColumn id="76" xr3:uid="{CC90E665-2A6F-43F0-8A2B-1D02576D1E72}" name="XVI.7" dataDxfId="94"/>
    <tableColumn id="77" xr3:uid="{64587F14-1CAF-48DE-BAD6-E2685C4D8432}" name="XVI.8" dataDxfId="93"/>
    <tableColumn id="78" xr3:uid="{68CDE9D4-8B9C-4EBD-917B-E260D824D85D}" name="XVI.9" dataDxfId="92"/>
    <tableColumn id="79" xr3:uid="{27C6ADE9-BCA5-419C-8DED-4EC8F201FEB7}" name="XVI.10" dataDxfId="91"/>
    <tableColumn id="80" xr3:uid="{C7A19E59-984F-432C-BFD0-59682FB0667B}" name="XVI.11" dataDxfId="90"/>
    <tableColumn id="87" xr3:uid="{2FCAC1F3-EA9E-429D-9368-B87B5F1BC1E5}" name="XVI.12" dataDxfId="89"/>
    <tableColumn id="99" xr3:uid="{8E6A49C9-9444-4B44-97C2-8F6B2CB1B4AD}" name="Count of NI Audit Ratings" dataDxfId="88">
      <calculatedColumnFormula>COUNTIF(I8:BA8,"NI")</calculatedColumnFormula>
    </tableColumn>
    <tableColumn id="13" xr3:uid="{A3288BDD-DDCD-4C70-A18D-E4F83F246BC9}" name="Overall Audit Percentage" dataDxfId="87"/>
    <tableColumn id="15" xr3:uid="{7E92B169-D59F-45F2-B339-CE6FA1AA9AA6}" name="Overall Audit Rating" dataDxfId="86"/>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2B6F562-66A4-4335-BDAB-86A355DCD66A}" name="HF3610CommentSummary" displayName="HF3610CommentSummary" ref="B10:H405" totalsRowShown="0" headerRowDxfId="85" dataDxfId="83" headerRowBorderDxfId="84" tableBorderDxfId="82" totalsRowBorderDxfId="81">
  <autoFilter ref="B10:H405" xr:uid="{A2B6F562-66A4-4335-BDAB-86A355DCD66A}"/>
  <tableColumns count="7">
    <tableColumn id="1" xr3:uid="{52D0704D-3B1F-4E14-965A-694A70691F46}" name="Form Tab" dataDxfId="80"/>
    <tableColumn id="6" xr3:uid="{1BE4B895-1549-4B1E-8DAD-55E491C37E81}" name="Date of Audit" dataDxfId="79"/>
    <tableColumn id="7" xr3:uid="{7557D185-E5A8-4FC7-B18C-2755554E9691}" name="Inspection Type" dataDxfId="78"/>
    <tableColumn id="2" xr3:uid="{BF5278EF-0483-4243-B016-9E70CF3E720E}" name="Audit Type" dataDxfId="77">
      <calculatedColumnFormula>#REF!</calculatedColumnFormula>
    </tableColumn>
    <tableColumn id="3" xr3:uid="{550087AE-7803-44BB-BFBF-8DC21AC7264F}" name="Performance Factor" dataDxfId="76"/>
    <tableColumn id="4" xr3:uid="{31714539-5A54-4BB4-AB2E-F8938C91E2C8}" name="Rating" dataDxfId="75"/>
    <tableColumn id="5" xr3:uid="{883FB5E4-A67F-4FA3-A47F-92AC8938902F}" name="Comment" dataDxfId="7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table" Target="../tables/table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omments" Target="../comments3.xml"/><Relationship Id="rId5" Type="http://schemas.microsoft.com/office/2007/relationships/slicer" Target="../slicers/slicer1.xml"/><Relationship Id="rId4" Type="http://schemas.openxmlformats.org/officeDocument/2006/relationships/table" Target="../tables/table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10595-A35C-4CAF-9DD1-2014D23EC03F}">
  <sheetPr codeName="Sheet4"/>
  <dimension ref="A1:IO163"/>
  <sheetViews>
    <sheetView zoomScale="60" zoomScaleNormal="60" zoomScaleSheetLayoutView="50" workbookViewId="0">
      <selection activeCell="GW1" sqref="GW1"/>
    </sheetView>
  </sheetViews>
  <sheetFormatPr defaultRowHeight="15" x14ac:dyDescent="0.25"/>
  <cols>
    <col min="1" max="1" width="11.7109375" customWidth="1"/>
    <col min="2" max="2" width="19.5703125" customWidth="1"/>
    <col min="22" max="22" width="11.85546875" style="24" customWidth="1"/>
    <col min="23" max="23" width="11" style="24" customWidth="1"/>
    <col min="24" max="24" width="9.140625" customWidth="1"/>
    <col min="25" max="25" width="15.5703125" customWidth="1"/>
    <col min="26" max="26" width="11.85546875" customWidth="1"/>
    <col min="27" max="27" width="12.5703125" customWidth="1"/>
    <col min="28" max="28" width="13.7109375" customWidth="1"/>
    <col min="29" max="29" width="16.7109375" customWidth="1"/>
    <col min="30" max="31" width="20" customWidth="1"/>
    <col min="32" max="32" width="24" customWidth="1"/>
    <col min="33" max="33" width="31.85546875" customWidth="1"/>
    <col min="34" max="34" width="23.5703125" customWidth="1"/>
    <col min="35" max="35" width="19.42578125" customWidth="1"/>
    <col min="36" max="36" width="48.140625" customWidth="1"/>
    <col min="37" max="37" width="17.7109375" customWidth="1"/>
    <col min="38" max="38" width="63.140625" customWidth="1"/>
    <col min="39" max="39" width="9.140625" customWidth="1"/>
    <col min="41" max="41" width="21.5703125" bestFit="1" customWidth="1"/>
    <col min="42" max="42" width="17.5703125" customWidth="1"/>
    <col min="43" max="44" width="15.140625" style="24" customWidth="1"/>
    <col min="45" max="46" width="15.140625" customWidth="1"/>
    <col min="47" max="47" width="16.5703125" customWidth="1"/>
    <col min="48" max="174" width="8.7109375" customWidth="1"/>
    <col min="175" max="195" width="9.140625" customWidth="1"/>
  </cols>
  <sheetData>
    <row r="1" spans="1:249" s="7" customFormat="1" ht="73.5" customHeight="1" x14ac:dyDescent="0.25">
      <c r="A1" s="7" t="s">
        <v>99</v>
      </c>
      <c r="B1" s="7" t="s">
        <v>55</v>
      </c>
      <c r="C1" s="7" t="s">
        <v>100</v>
      </c>
      <c r="D1" s="7" t="s">
        <v>189</v>
      </c>
      <c r="E1" s="7" t="s">
        <v>295</v>
      </c>
      <c r="F1" s="7" t="s">
        <v>296</v>
      </c>
      <c r="G1" s="7" t="s">
        <v>297</v>
      </c>
      <c r="H1" s="7" t="s">
        <v>196</v>
      </c>
      <c r="I1" s="7" t="s">
        <v>299</v>
      </c>
      <c r="J1" s="7" t="s">
        <v>298</v>
      </c>
      <c r="K1" s="7" t="s">
        <v>416</v>
      </c>
      <c r="L1" s="7" t="s">
        <v>303</v>
      </c>
      <c r="M1" s="7" t="s">
        <v>287</v>
      </c>
      <c r="N1" s="7" t="s">
        <v>198</v>
      </c>
      <c r="O1" s="7" t="s">
        <v>115</v>
      </c>
      <c r="P1" s="7" t="s">
        <v>186</v>
      </c>
      <c r="Q1" s="7" t="s">
        <v>193</v>
      </c>
      <c r="R1" s="7" t="s">
        <v>194</v>
      </c>
      <c r="S1" s="7" t="s">
        <v>192</v>
      </c>
      <c r="T1" s="7" t="s">
        <v>300</v>
      </c>
      <c r="U1" s="7" t="s">
        <v>102</v>
      </c>
      <c r="V1" s="25" t="s">
        <v>104</v>
      </c>
      <c r="W1" s="25" t="s">
        <v>105</v>
      </c>
      <c r="X1" s="7" t="s">
        <v>106</v>
      </c>
      <c r="Y1" s="7" t="s">
        <v>107</v>
      </c>
      <c r="Z1" s="7" t="s">
        <v>0</v>
      </c>
      <c r="AA1" s="7" t="s">
        <v>1</v>
      </c>
      <c r="AB1" s="7" t="s">
        <v>2</v>
      </c>
      <c r="AC1" s="7" t="s">
        <v>310</v>
      </c>
      <c r="AD1" s="7" t="s">
        <v>304</v>
      </c>
      <c r="AE1" s="7" t="s">
        <v>137</v>
      </c>
      <c r="AF1" s="7" t="s">
        <v>44</v>
      </c>
      <c r="AG1" s="7" t="s">
        <v>45</v>
      </c>
      <c r="AH1" s="7" t="s">
        <v>108</v>
      </c>
      <c r="AI1" s="7" t="s">
        <v>109</v>
      </c>
      <c r="AJ1" s="7" t="s">
        <v>103</v>
      </c>
      <c r="AK1" s="7" t="s">
        <v>111</v>
      </c>
      <c r="AL1" s="7" t="s">
        <v>5</v>
      </c>
      <c r="AM1" t="s">
        <v>114</v>
      </c>
      <c r="AN1" s="7" t="s">
        <v>22</v>
      </c>
      <c r="AO1" s="7" t="s">
        <v>110</v>
      </c>
      <c r="AP1" s="7" t="s">
        <v>112</v>
      </c>
      <c r="AQ1" s="25" t="s">
        <v>113</v>
      </c>
      <c r="AR1" s="25" t="s">
        <v>312</v>
      </c>
      <c r="AS1" s="33" t="s">
        <v>200</v>
      </c>
      <c r="AT1" s="33" t="s">
        <v>201</v>
      </c>
      <c r="AU1" s="33" t="s">
        <v>202</v>
      </c>
      <c r="AV1" s="33" t="s">
        <v>203</v>
      </c>
      <c r="AW1" s="33" t="s">
        <v>204</v>
      </c>
      <c r="AX1" s="33" t="s">
        <v>205</v>
      </c>
      <c r="AY1" s="33" t="s">
        <v>206</v>
      </c>
      <c r="AZ1" s="33" t="s">
        <v>207</v>
      </c>
      <c r="BA1" s="33" t="s">
        <v>208</v>
      </c>
      <c r="BB1" s="33" t="s">
        <v>209</v>
      </c>
      <c r="BC1" s="33" t="s">
        <v>210</v>
      </c>
      <c r="BD1" s="33" t="s">
        <v>211</v>
      </c>
      <c r="BE1" s="33" t="s">
        <v>212</v>
      </c>
      <c r="BF1" s="33" t="s">
        <v>213</v>
      </c>
      <c r="BG1" s="33" t="s">
        <v>214</v>
      </c>
      <c r="BH1" s="33" t="s">
        <v>215</v>
      </c>
      <c r="BI1" s="33" t="s">
        <v>216</v>
      </c>
      <c r="BJ1" s="33" t="s">
        <v>217</v>
      </c>
      <c r="BK1" s="33" t="s">
        <v>218</v>
      </c>
      <c r="BL1" s="33" t="s">
        <v>219</v>
      </c>
      <c r="BM1" s="33" t="s">
        <v>220</v>
      </c>
      <c r="BN1" s="33" t="s">
        <v>221</v>
      </c>
      <c r="BO1" s="33" t="s">
        <v>222</v>
      </c>
      <c r="BP1" s="33" t="s">
        <v>223</v>
      </c>
      <c r="BQ1" s="33" t="s">
        <v>224</v>
      </c>
      <c r="BR1" s="33" t="s">
        <v>225</v>
      </c>
      <c r="BS1" s="33" t="s">
        <v>227</v>
      </c>
      <c r="BT1" s="33" t="s">
        <v>228</v>
      </c>
      <c r="BU1" s="33" t="s">
        <v>229</v>
      </c>
      <c r="BV1" s="33" t="s">
        <v>230</v>
      </c>
      <c r="BW1" s="33" t="s">
        <v>231</v>
      </c>
      <c r="BX1" s="33" t="s">
        <v>234</v>
      </c>
      <c r="BY1" s="33" t="s">
        <v>233</v>
      </c>
      <c r="BZ1" s="33" t="s">
        <v>232</v>
      </c>
      <c r="CA1" s="33" t="s">
        <v>235</v>
      </c>
      <c r="CB1" s="33" t="s">
        <v>236</v>
      </c>
      <c r="CC1" s="33" t="s">
        <v>237</v>
      </c>
      <c r="CD1" s="33" t="s">
        <v>238</v>
      </c>
      <c r="CE1" s="33" t="s">
        <v>239</v>
      </c>
      <c r="CF1" s="33" t="s">
        <v>240</v>
      </c>
      <c r="CG1" s="7" t="s">
        <v>241</v>
      </c>
      <c r="CH1" s="7" t="s">
        <v>242</v>
      </c>
      <c r="CI1" s="7" t="s">
        <v>243</v>
      </c>
      <c r="CJ1" s="7" t="s">
        <v>244</v>
      </c>
      <c r="CK1" s="7" t="s">
        <v>245</v>
      </c>
      <c r="CL1" s="7" t="s">
        <v>246</v>
      </c>
      <c r="CM1" s="7" t="s">
        <v>247</v>
      </c>
      <c r="CN1" s="7" t="s">
        <v>248</v>
      </c>
      <c r="CO1" s="7" t="s">
        <v>249</v>
      </c>
      <c r="CP1" s="7" t="s">
        <v>250</v>
      </c>
      <c r="CQ1" s="7" t="s">
        <v>251</v>
      </c>
      <c r="CR1" s="7" t="s">
        <v>252</v>
      </c>
      <c r="CS1" s="7" t="s">
        <v>253</v>
      </c>
      <c r="CT1" s="7" t="s">
        <v>254</v>
      </c>
      <c r="CU1" s="7" t="s">
        <v>255</v>
      </c>
      <c r="CV1" s="7" t="s">
        <v>256</v>
      </c>
      <c r="CW1" s="7" t="s">
        <v>257</v>
      </c>
      <c r="CX1" s="7" t="s">
        <v>258</v>
      </c>
      <c r="CY1" s="7" t="s">
        <v>259</v>
      </c>
      <c r="CZ1" s="7" t="s">
        <v>260</v>
      </c>
      <c r="DA1" s="7" t="s">
        <v>261</v>
      </c>
      <c r="DB1" s="7" t="s">
        <v>262</v>
      </c>
      <c r="DC1" s="7" t="s">
        <v>263</v>
      </c>
      <c r="DD1" s="7" t="s">
        <v>264</v>
      </c>
      <c r="DE1" s="7" t="s">
        <v>265</v>
      </c>
      <c r="DF1" s="7" t="s">
        <v>266</v>
      </c>
      <c r="DG1" s="7" t="s">
        <v>267</v>
      </c>
      <c r="DH1" s="7" t="s">
        <v>268</v>
      </c>
      <c r="DI1" s="7" t="s">
        <v>269</v>
      </c>
      <c r="DJ1" s="7" t="s">
        <v>270</v>
      </c>
      <c r="DK1" s="7" t="s">
        <v>271</v>
      </c>
      <c r="DL1" s="7" t="s">
        <v>272</v>
      </c>
      <c r="DM1" s="7" t="s">
        <v>273</v>
      </c>
      <c r="DN1" s="7" t="s">
        <v>274</v>
      </c>
      <c r="DO1" s="7" t="s">
        <v>275</v>
      </c>
      <c r="DP1" s="7" t="s">
        <v>276</v>
      </c>
      <c r="DQ1" s="7" t="s">
        <v>277</v>
      </c>
      <c r="DR1" s="7" t="s">
        <v>278</v>
      </c>
      <c r="DS1" s="7" t="s">
        <v>279</v>
      </c>
      <c r="DT1" s="7" t="s">
        <v>280</v>
      </c>
      <c r="DU1" s="7" t="s">
        <v>281</v>
      </c>
      <c r="DV1" s="7" t="s">
        <v>282</v>
      </c>
      <c r="DW1" s="7" t="s">
        <v>283</v>
      </c>
      <c r="DX1" s="7" t="s">
        <v>284</v>
      </c>
      <c r="DY1" s="7" t="s">
        <v>285</v>
      </c>
      <c r="DZ1" s="7" t="s">
        <v>286</v>
      </c>
      <c r="EA1" s="7" t="s">
        <v>288</v>
      </c>
      <c r="EB1" s="7" t="s">
        <v>289</v>
      </c>
      <c r="EC1" s="119" t="s">
        <v>290</v>
      </c>
      <c r="ED1" s="119" t="s">
        <v>291</v>
      </c>
      <c r="EE1" s="119" t="s">
        <v>315</v>
      </c>
      <c r="EF1" s="119" t="s">
        <v>316</v>
      </c>
      <c r="EG1" s="119" t="s">
        <v>317</v>
      </c>
      <c r="EH1" s="119" t="s">
        <v>318</v>
      </c>
      <c r="EI1" s="119" t="s">
        <v>319</v>
      </c>
      <c r="EJ1" s="119" t="s">
        <v>320</v>
      </c>
      <c r="EK1" s="119" t="s">
        <v>321</v>
      </c>
      <c r="EL1" s="119" t="s">
        <v>322</v>
      </c>
      <c r="EM1" s="119" t="s">
        <v>323</v>
      </c>
      <c r="EN1" s="119" t="s">
        <v>324</v>
      </c>
      <c r="EO1" s="119" t="s">
        <v>684</v>
      </c>
      <c r="EP1" s="119" t="s">
        <v>685</v>
      </c>
      <c r="EQ1" s="119" t="s">
        <v>686</v>
      </c>
      <c r="ER1" s="119" t="s">
        <v>687</v>
      </c>
      <c r="ES1" s="119" t="s">
        <v>688</v>
      </c>
      <c r="ET1" s="119" t="s">
        <v>689</v>
      </c>
      <c r="EU1" s="119" t="s">
        <v>690</v>
      </c>
      <c r="EV1" s="119" t="s">
        <v>691</v>
      </c>
      <c r="EW1" s="119" t="s">
        <v>325</v>
      </c>
      <c r="EX1" s="119" t="s">
        <v>326</v>
      </c>
      <c r="EY1" s="119" t="s">
        <v>327</v>
      </c>
      <c r="EZ1" s="119" t="s">
        <v>328</v>
      </c>
      <c r="FA1" s="119" t="s">
        <v>329</v>
      </c>
      <c r="FB1" s="119" t="s">
        <v>330</v>
      </c>
      <c r="FC1" s="119" t="s">
        <v>331</v>
      </c>
      <c r="FD1" s="119" t="s">
        <v>332</v>
      </c>
      <c r="FE1" s="119" t="s">
        <v>333</v>
      </c>
      <c r="FF1" s="119" t="s">
        <v>334</v>
      </c>
      <c r="FG1" s="119" t="s">
        <v>692</v>
      </c>
      <c r="FH1" s="119" t="s">
        <v>693</v>
      </c>
      <c r="FI1" s="119" t="s">
        <v>694</v>
      </c>
      <c r="FJ1" s="119" t="s">
        <v>695</v>
      </c>
      <c r="FK1" s="119" t="s">
        <v>696</v>
      </c>
      <c r="FL1" s="119" t="s">
        <v>697</v>
      </c>
      <c r="FM1" s="119" t="s">
        <v>698</v>
      </c>
      <c r="FN1" s="119" t="s">
        <v>699</v>
      </c>
      <c r="FO1" s="119" t="s">
        <v>700</v>
      </c>
      <c r="FP1" s="119" t="s">
        <v>701</v>
      </c>
      <c r="FQ1" s="7" t="s">
        <v>313</v>
      </c>
      <c r="FR1" s="7" t="s">
        <v>314</v>
      </c>
      <c r="FS1" s="7" t="s">
        <v>309</v>
      </c>
      <c r="FT1" s="33" t="s">
        <v>571</v>
      </c>
      <c r="FU1" s="33" t="s">
        <v>572</v>
      </c>
      <c r="FV1" s="33" t="s">
        <v>573</v>
      </c>
      <c r="FW1" s="33" t="s">
        <v>574</v>
      </c>
      <c r="FX1" s="33" t="s">
        <v>575</v>
      </c>
      <c r="FY1" s="33" t="s">
        <v>576</v>
      </c>
      <c r="FZ1" s="33" t="s">
        <v>577</v>
      </c>
      <c r="GA1" s="33" t="s">
        <v>578</v>
      </c>
      <c r="GB1" s="33" t="s">
        <v>579</v>
      </c>
      <c r="GC1" s="33" t="s">
        <v>580</v>
      </c>
      <c r="GD1" s="33" t="s">
        <v>581</v>
      </c>
      <c r="GE1" s="33" t="s">
        <v>582</v>
      </c>
      <c r="GF1" s="33" t="s">
        <v>583</v>
      </c>
      <c r="GG1" s="33" t="s">
        <v>584</v>
      </c>
      <c r="GH1" s="33" t="s">
        <v>585</v>
      </c>
      <c r="GI1" s="33" t="s">
        <v>586</v>
      </c>
      <c r="GJ1" s="33" t="s">
        <v>587</v>
      </c>
      <c r="GK1" s="33" t="s">
        <v>588</v>
      </c>
      <c r="GL1" s="33" t="s">
        <v>589</v>
      </c>
      <c r="GM1" s="33" t="s">
        <v>590</v>
      </c>
      <c r="GN1" s="33" t="s">
        <v>591</v>
      </c>
      <c r="GO1" s="33" t="s">
        <v>592</v>
      </c>
      <c r="GP1" s="33" t="s">
        <v>593</v>
      </c>
      <c r="GQ1" s="33" t="s">
        <v>594</v>
      </c>
      <c r="GR1" s="33" t="s">
        <v>595</v>
      </c>
      <c r="GS1" s="33" t="s">
        <v>596</v>
      </c>
      <c r="GT1" s="33" t="s">
        <v>597</v>
      </c>
      <c r="GU1" s="33" t="s">
        <v>598</v>
      </c>
      <c r="GV1" s="33" t="s">
        <v>599</v>
      </c>
      <c r="GW1" s="33" t="s">
        <v>600</v>
      </c>
      <c r="GX1" s="33" t="s">
        <v>640</v>
      </c>
      <c r="GY1" s="33" t="s">
        <v>641</v>
      </c>
      <c r="GZ1" s="33" t="s">
        <v>642</v>
      </c>
      <c r="HA1" s="33" t="s">
        <v>643</v>
      </c>
      <c r="HB1" s="33" t="s">
        <v>644</v>
      </c>
      <c r="HC1" s="33" t="s">
        <v>645</v>
      </c>
      <c r="HD1" s="33" t="s">
        <v>646</v>
      </c>
      <c r="HE1" s="33" t="s">
        <v>647</v>
      </c>
      <c r="HF1" s="33" t="s">
        <v>648</v>
      </c>
      <c r="HG1" s="33" t="s">
        <v>649</v>
      </c>
      <c r="HH1" s="33" t="s">
        <v>650</v>
      </c>
      <c r="HI1" s="33" t="s">
        <v>651</v>
      </c>
      <c r="HJ1" s="33" t="s">
        <v>652</v>
      </c>
      <c r="HK1" s="33" t="s">
        <v>653</v>
      </c>
      <c r="HL1" s="33" t="s">
        <v>654</v>
      </c>
      <c r="HM1" s="33" t="s">
        <v>655</v>
      </c>
      <c r="HN1" s="33" t="s">
        <v>656</v>
      </c>
      <c r="HO1" s="33" t="s">
        <v>657</v>
      </c>
      <c r="HP1" s="33" t="s">
        <v>658</v>
      </c>
      <c r="HQ1" s="33" t="s">
        <v>659</v>
      </c>
      <c r="HR1" s="33" t="s">
        <v>660</v>
      </c>
      <c r="HS1" s="33" t="s">
        <v>661</v>
      </c>
      <c r="HT1" s="33" t="s">
        <v>662</v>
      </c>
      <c r="HU1" s="33" t="s">
        <v>663</v>
      </c>
      <c r="HV1" s="33" t="s">
        <v>664</v>
      </c>
      <c r="HW1" s="33" t="s">
        <v>665</v>
      </c>
      <c r="HX1" s="33" t="s">
        <v>666</v>
      </c>
      <c r="HY1" s="33" t="s">
        <v>667</v>
      </c>
      <c r="HZ1" s="33" t="s">
        <v>668</v>
      </c>
      <c r="IA1" s="33" t="s">
        <v>669</v>
      </c>
      <c r="IB1" s="33" t="s">
        <v>670</v>
      </c>
      <c r="IC1" s="33" t="s">
        <v>671</v>
      </c>
      <c r="ID1" s="33" t="s">
        <v>672</v>
      </c>
      <c r="IE1" s="33" t="s">
        <v>673</v>
      </c>
      <c r="IF1" s="33" t="s">
        <v>674</v>
      </c>
      <c r="IG1" s="33" t="s">
        <v>675</v>
      </c>
      <c r="IH1" s="33" t="s">
        <v>676</v>
      </c>
      <c r="II1" s="33" t="s">
        <v>677</v>
      </c>
      <c r="IJ1" s="33" t="s">
        <v>678</v>
      </c>
      <c r="IK1" s="33" t="s">
        <v>679</v>
      </c>
      <c r="IL1" s="33" t="s">
        <v>680</v>
      </c>
      <c r="IM1" s="33" t="s">
        <v>681</v>
      </c>
      <c r="IN1" s="33" t="s">
        <v>682</v>
      </c>
      <c r="IO1" s="33" t="s">
        <v>683</v>
      </c>
    </row>
    <row r="2" spans="1:249" s="34" customFormat="1" ht="24" customHeight="1" x14ac:dyDescent="0.25">
      <c r="A2" s="34" t="e">
        <f>VLOOKUP(B2,Sheet1!$A$3:$F$129,2,FALSE)</f>
        <v>#N/A</v>
      </c>
      <c r="B2" t="str">
        <f>'DS Warehouse'!$D$4</f>
        <v>Select</v>
      </c>
      <c r="C2" s="34">
        <f>Coversheet!$D$36</f>
        <v>0</v>
      </c>
      <c r="D2" s="34" t="str">
        <f>Sheet1!$A$1</f>
        <v>Human Food Field Inspection Audit DS v 07/2025</v>
      </c>
      <c r="E2" s="35">
        <f>Coversheet!$D$35</f>
        <v>0</v>
      </c>
      <c r="F2" s="35" t="str">
        <f>Coversheet!$D$17</f>
        <v>Select</v>
      </c>
      <c r="G2" s="35" t="str">
        <f>Coversheet!$D$19</f>
        <v>Select</v>
      </c>
      <c r="H2" s="35" t="str">
        <f>Coversheet!$D$16</f>
        <v>FOOD</v>
      </c>
      <c r="I2" s="35" t="str">
        <f>Coversheet!$D$24</f>
        <v>Select</v>
      </c>
      <c r="J2" s="35" t="str">
        <f>Coversheet!$D$25</f>
        <v>Select</v>
      </c>
      <c r="K2" s="34">
        <f>Coversheet!$D$26</f>
        <v>0</v>
      </c>
      <c r="L2" s="34">
        <f>Coversheet!$D$28</f>
        <v>0</v>
      </c>
      <c r="M2" s="35">
        <f>Coversheet!$D$29</f>
        <v>0</v>
      </c>
      <c r="N2" s="34">
        <f>Coversheet!$D$30</f>
        <v>0</v>
      </c>
      <c r="O2" s="34" t="e">
        <f>VLOOKUP(B2,Sheet1!$A$3:$F$129,3,FALSE)</f>
        <v>#N/A</v>
      </c>
      <c r="P2">
        <f>'DS Warehouse'!$F$4</f>
        <v>0</v>
      </c>
      <c r="S2" s="34" t="str">
        <f>Coversheet!$D$15</f>
        <v>Select</v>
      </c>
      <c r="T2" s="34">
        <f>Coversheet!$D$21</f>
        <v>0</v>
      </c>
      <c r="U2" s="34" t="s">
        <v>497</v>
      </c>
      <c r="V2" s="35">
        <f>'DS Warehouse'!$D$3</f>
        <v>0</v>
      </c>
      <c r="W2" s="35">
        <f>'DS Warehouse'!$F$3</f>
        <v>0</v>
      </c>
      <c r="X2" s="34">
        <f>'DS Warehouse'!$D$5</f>
        <v>0</v>
      </c>
      <c r="Y2" s="34">
        <f>'DS Warehouse'!$F$5</f>
        <v>0</v>
      </c>
      <c r="Z2" s="34">
        <f>'DS Warehouse'!$D$6</f>
        <v>0</v>
      </c>
      <c r="AA2" s="34">
        <f>'DS Warehouse'!$F$6</f>
        <v>0</v>
      </c>
      <c r="AB2" s="34" t="str">
        <f>'DS Warehouse'!$D$7</f>
        <v xml:space="preserve"> </v>
      </c>
      <c r="AC2" s="34">
        <f>'DS Warehouse'!$F$7</f>
        <v>0</v>
      </c>
      <c r="AD2" s="34" t="str">
        <f>'DS Warehouse'!$D$8</f>
        <v xml:space="preserve">DS Warehouse </v>
      </c>
      <c r="AE2" s="34" t="str">
        <f>'DS Warehouse'!$F$8</f>
        <v>Select</v>
      </c>
      <c r="AF2" s="34">
        <f>'DS Warehouse'!$D$9</f>
        <v>0</v>
      </c>
      <c r="AG2" s="34">
        <f>'DS Warehouse'!$F$9</f>
        <v>0</v>
      </c>
      <c r="AH2" s="36" t="str">
        <f>'DS Warehouse'!$D$10</f>
        <v>Auto-Populates</v>
      </c>
      <c r="AI2" s="34" t="str">
        <f>'DS Warehouse'!$F$10</f>
        <v>Auto-Populates</v>
      </c>
      <c r="AJ2" s="34" t="s">
        <v>129</v>
      </c>
      <c r="AK2" s="34" t="s">
        <v>129</v>
      </c>
      <c r="AL2" s="34" t="s">
        <v>129</v>
      </c>
      <c r="AN2" s="34" t="s">
        <v>129</v>
      </c>
      <c r="AO2" s="34" t="s">
        <v>129</v>
      </c>
      <c r="AP2" s="34">
        <f>'DS Warehouse'!$D$36</f>
        <v>0</v>
      </c>
      <c r="AQ2" s="35">
        <f>'DS Warehouse'!$F$36</f>
        <v>0</v>
      </c>
      <c r="AR2" s="34">
        <f>'DS Warehouse'!$D$37</f>
        <v>0</v>
      </c>
      <c r="AS2" t="str">
        <f>AN4</f>
        <v>Select</v>
      </c>
      <c r="AT2">
        <f>AO4</f>
        <v>0</v>
      </c>
      <c r="AU2" t="str">
        <f>AN5</f>
        <v>Select</v>
      </c>
      <c r="AV2">
        <f>AO5</f>
        <v>0</v>
      </c>
      <c r="AW2" t="str">
        <f>AN6</f>
        <v>Select</v>
      </c>
      <c r="AX2">
        <f>AO6</f>
        <v>0</v>
      </c>
      <c r="AY2" t="str">
        <f>AN7</f>
        <v>Select</v>
      </c>
      <c r="AZ2">
        <f>AO7</f>
        <v>0</v>
      </c>
      <c r="BA2" t="str">
        <f>AN8</f>
        <v>Select</v>
      </c>
      <c r="BB2">
        <f>AO8</f>
        <v>0</v>
      </c>
      <c r="BC2" t="str">
        <f>AN9</f>
        <v>Select</v>
      </c>
      <c r="BD2">
        <f>AO9</f>
        <v>0</v>
      </c>
      <c r="BE2" t="str">
        <f>AN10</f>
        <v>Select</v>
      </c>
      <c r="BF2">
        <f>AO10</f>
        <v>0</v>
      </c>
      <c r="BG2" t="str">
        <f>AN11</f>
        <v>N/A</v>
      </c>
      <c r="BH2">
        <f>AO11</f>
        <v>0</v>
      </c>
      <c r="BI2" t="str">
        <f>AN12</f>
        <v>Select</v>
      </c>
      <c r="BJ2">
        <f>AO12</f>
        <v>0</v>
      </c>
      <c r="BK2"/>
      <c r="BL2"/>
      <c r="BM2"/>
      <c r="BN2"/>
      <c r="BO2"/>
      <c r="BP2"/>
      <c r="BQ2"/>
      <c r="BR2"/>
      <c r="BS2"/>
      <c r="BT2"/>
      <c r="BU2"/>
      <c r="BV2"/>
      <c r="BW2"/>
      <c r="BX2"/>
      <c r="BY2"/>
      <c r="BZ2"/>
      <c r="CA2"/>
      <c r="CB2"/>
      <c r="CC2"/>
      <c r="CD2"/>
      <c r="FQ2" t="str">
        <f>AN21</f>
        <v>Select</v>
      </c>
      <c r="FR2">
        <f>AO21</f>
        <v>0</v>
      </c>
      <c r="FS2">
        <f>AO23</f>
        <v>0</v>
      </c>
      <c r="FT2" s="34" t="str">
        <f>AN14</f>
        <v>Select</v>
      </c>
      <c r="FU2" s="34">
        <f>AO14</f>
        <v>0</v>
      </c>
      <c r="FV2" s="34" t="str">
        <f>AN15</f>
        <v>Select</v>
      </c>
      <c r="FW2" s="34">
        <f>AO15</f>
        <v>0</v>
      </c>
      <c r="FX2" s="34" t="str">
        <f>AN16</f>
        <v>Select</v>
      </c>
      <c r="FY2" s="34">
        <f>AO16</f>
        <v>0</v>
      </c>
      <c r="FZ2" s="34" t="str">
        <f>AN17</f>
        <v>Select</v>
      </c>
      <c r="GA2" s="34">
        <f>AO17</f>
        <v>0</v>
      </c>
      <c r="GB2" s="34" t="str">
        <f>AN18</f>
        <v>Select</v>
      </c>
      <c r="GC2" s="34">
        <f>AO18</f>
        <v>0</v>
      </c>
      <c r="GD2" s="34" t="str">
        <f>AN19</f>
        <v>Select</v>
      </c>
      <c r="GE2" s="34">
        <f>AO19</f>
        <v>0</v>
      </c>
    </row>
    <row r="3" spans="1:249" ht="18.600000000000001" customHeight="1" x14ac:dyDescent="0.25">
      <c r="A3" t="e">
        <f>VLOOKUP(B3,Sheet1!$A$3:$F$129,2,FALSE)</f>
        <v>#N/A</v>
      </c>
      <c r="B3" t="str">
        <f>'DS Warehouse'!$D$4</f>
        <v>Select</v>
      </c>
      <c r="C3" s="33">
        <f>Coversheet!$D$36</f>
        <v>0</v>
      </c>
      <c r="D3" s="34" t="str">
        <f>Sheet1!$A$1</f>
        <v>Human Food Field Inspection Audit DS v 07/2025</v>
      </c>
      <c r="E3" s="96">
        <f>Coversheet!$D$35</f>
        <v>0</v>
      </c>
      <c r="F3" s="96" t="str">
        <f>Coversheet!$D$17</f>
        <v>Select</v>
      </c>
      <c r="G3" s="96" t="str">
        <f>Coversheet!$D$19</f>
        <v>Select</v>
      </c>
      <c r="H3" s="96" t="str">
        <f>Coversheet!$D$16</f>
        <v>FOOD</v>
      </c>
      <c r="I3" s="96" t="str">
        <f>Coversheet!$D$24</f>
        <v>Select</v>
      </c>
      <c r="J3" s="96" t="str">
        <f>Coversheet!$D$25</f>
        <v>Select</v>
      </c>
      <c r="K3" s="33">
        <f>Coversheet!$D$26</f>
        <v>0</v>
      </c>
      <c r="L3" s="33">
        <f>Coversheet!$D$28</f>
        <v>0</v>
      </c>
      <c r="M3" s="96">
        <f>Coversheet!$D$29</f>
        <v>0</v>
      </c>
      <c r="N3" s="33">
        <f>Coversheet!$D$30</f>
        <v>0</v>
      </c>
      <c r="O3" t="e">
        <f>VLOOKUP(B3,Sheet1!$A$3:$F$129,3,FALSE)</f>
        <v>#N/A</v>
      </c>
      <c r="P3">
        <f>'DS Warehouse'!$F$4</f>
        <v>0</v>
      </c>
      <c r="Q3" s="34"/>
      <c r="R3" s="34"/>
      <c r="S3" s="34" t="str">
        <f>Coversheet!$D$15</f>
        <v>Select</v>
      </c>
      <c r="T3" s="34">
        <f>Coversheet!$D$21</f>
        <v>0</v>
      </c>
      <c r="U3" s="34" t="s">
        <v>497</v>
      </c>
      <c r="V3" s="24">
        <f>'DS Warehouse'!$D$3</f>
        <v>0</v>
      </c>
      <c r="W3" s="24">
        <f>'DS Warehouse'!$F$3</f>
        <v>0</v>
      </c>
      <c r="X3">
        <f>'DS Warehouse'!$D$5</f>
        <v>0</v>
      </c>
      <c r="Y3">
        <f>'DS Warehouse'!$F$5</f>
        <v>0</v>
      </c>
      <c r="Z3">
        <f>'DS Warehouse'!$D$6</f>
        <v>0</v>
      </c>
      <c r="AA3">
        <f>'DS Warehouse'!$F$6</f>
        <v>0</v>
      </c>
      <c r="AB3" t="str">
        <f>'DS Warehouse'!$D$7</f>
        <v xml:space="preserve"> </v>
      </c>
      <c r="AC3">
        <f>'DS Warehouse'!$F$7</f>
        <v>0</v>
      </c>
      <c r="AD3" t="str">
        <f>'DS Warehouse'!$D$8</f>
        <v xml:space="preserve">DS Warehouse </v>
      </c>
      <c r="AE3" s="34" t="str">
        <f>'DS Warehouse'!$F$8</f>
        <v>Select</v>
      </c>
      <c r="AF3">
        <f>'DS Warehouse'!$D$9</f>
        <v>0</v>
      </c>
      <c r="AG3">
        <f>'DS Warehouse'!$F$9</f>
        <v>0</v>
      </c>
      <c r="AH3" s="23" t="str">
        <f>'DS Warehouse'!$D$10</f>
        <v>Auto-Populates</v>
      </c>
      <c r="AI3" t="str">
        <f>'DS Warehouse'!$F$10</f>
        <v>Auto-Populates</v>
      </c>
      <c r="AJ3" t="str">
        <f>'DS Warehouse'!$B$13</f>
        <v>I. General</v>
      </c>
      <c r="AK3" t="str">
        <f>'DS Warehouse'!$B$13</f>
        <v>I. General</v>
      </c>
      <c r="AP3" s="34">
        <f>'DS Warehouse'!$D$36</f>
        <v>0</v>
      </c>
      <c r="AQ3" s="35">
        <f>'DS Warehouse'!$F$36</f>
        <v>0</v>
      </c>
      <c r="AR3" s="34">
        <f>'DS Warehouse'!$D$37</f>
        <v>0</v>
      </c>
    </row>
    <row r="4" spans="1:249" x14ac:dyDescent="0.25">
      <c r="A4" t="e">
        <f>VLOOKUP(B4,Sheet1!$A$3:$F$129,2,FALSE)</f>
        <v>#N/A</v>
      </c>
      <c r="B4" t="str">
        <f>'DS Warehouse'!$D$4</f>
        <v>Select</v>
      </c>
      <c r="C4" s="33">
        <f>Coversheet!$D$36</f>
        <v>0</v>
      </c>
      <c r="D4" s="34" t="str">
        <f>Sheet1!$A$1</f>
        <v>Human Food Field Inspection Audit DS v 07/2025</v>
      </c>
      <c r="E4" s="96">
        <f>Coversheet!$D$35</f>
        <v>0</v>
      </c>
      <c r="F4" s="96" t="str">
        <f>Coversheet!$D$17</f>
        <v>Select</v>
      </c>
      <c r="G4" s="96" t="str">
        <f>Coversheet!$D$19</f>
        <v>Select</v>
      </c>
      <c r="H4" s="96" t="str">
        <f>Coversheet!$D$16</f>
        <v>FOOD</v>
      </c>
      <c r="I4" s="96" t="str">
        <f>Coversheet!$D$24</f>
        <v>Select</v>
      </c>
      <c r="J4" s="96" t="str">
        <f>Coversheet!$D$25</f>
        <v>Select</v>
      </c>
      <c r="K4" s="33">
        <f>Coversheet!$D$26</f>
        <v>0</v>
      </c>
      <c r="L4" s="33">
        <f>Coversheet!$D$28</f>
        <v>0</v>
      </c>
      <c r="M4" s="96">
        <f>Coversheet!$D$29</f>
        <v>0</v>
      </c>
      <c r="N4" s="33">
        <f>Coversheet!$D$30</f>
        <v>0</v>
      </c>
      <c r="O4" t="e">
        <f>VLOOKUP(B4,Sheet1!$A$3:$F$129,3,FALSE)</f>
        <v>#N/A</v>
      </c>
      <c r="P4">
        <f>'DS Warehouse'!$F$4</f>
        <v>0</v>
      </c>
      <c r="Q4" s="34"/>
      <c r="R4" s="34"/>
      <c r="S4" s="34" t="str">
        <f>Coversheet!$D$15</f>
        <v>Select</v>
      </c>
      <c r="T4" s="34">
        <f>Coversheet!$D$21</f>
        <v>0</v>
      </c>
      <c r="U4" s="34" t="s">
        <v>497</v>
      </c>
      <c r="V4" s="24">
        <f>'DS Warehouse'!$D$3</f>
        <v>0</v>
      </c>
      <c r="W4" s="24">
        <f>'DS Warehouse'!$F$3</f>
        <v>0</v>
      </c>
      <c r="X4">
        <f>'DS Warehouse'!$D$5</f>
        <v>0</v>
      </c>
      <c r="Y4">
        <f>'DS Warehouse'!$F$5</f>
        <v>0</v>
      </c>
      <c r="Z4">
        <f>'DS Warehouse'!$D$6</f>
        <v>0</v>
      </c>
      <c r="AA4">
        <f>'DS Warehouse'!$F$6</f>
        <v>0</v>
      </c>
      <c r="AB4" t="str">
        <f>'DS Warehouse'!$D$7</f>
        <v xml:space="preserve"> </v>
      </c>
      <c r="AC4">
        <f>'DS Warehouse'!$F$7</f>
        <v>0</v>
      </c>
      <c r="AD4" t="str">
        <f>'DS Warehouse'!$D$8</f>
        <v xml:space="preserve">DS Warehouse </v>
      </c>
      <c r="AE4" s="34" t="str">
        <f>'DS Warehouse'!$F$8</f>
        <v>Select</v>
      </c>
      <c r="AF4">
        <f>'DS Warehouse'!$D$9</f>
        <v>0</v>
      </c>
      <c r="AG4">
        <f>'DS Warehouse'!$F$9</f>
        <v>0</v>
      </c>
      <c r="AH4" s="23" t="str">
        <f>'DS Warehouse'!$D$10</f>
        <v>Auto-Populates</v>
      </c>
      <c r="AI4" t="str">
        <f>'DS Warehouse'!$F$10</f>
        <v>Auto-Populates</v>
      </c>
      <c r="AJ4" t="str">
        <f>'DS Warehouse'!$B$13</f>
        <v>I. General</v>
      </c>
      <c r="AK4">
        <f>'DS Warehouse'!B14</f>
        <v>1</v>
      </c>
      <c r="AL4" t="str">
        <f>'DS Warehouse'!C14</f>
        <v>Did the inspector initiate the inspection appropriately?</v>
      </c>
      <c r="AM4">
        <f>'DS Warehouse'!D14</f>
        <v>0</v>
      </c>
      <c r="AN4" t="str">
        <f>'DS Warehouse'!$E$14</f>
        <v>Select</v>
      </c>
      <c r="AO4">
        <f>'DS Warehouse'!$F$14</f>
        <v>0</v>
      </c>
      <c r="AP4" s="34">
        <f>'DS Warehouse'!$D$36</f>
        <v>0</v>
      </c>
      <c r="AQ4" s="35">
        <f>'DS Warehouse'!$F$36</f>
        <v>0</v>
      </c>
      <c r="AR4" s="34">
        <f>'DS Warehouse'!$D$37</f>
        <v>0</v>
      </c>
    </row>
    <row r="5" spans="1:249" x14ac:dyDescent="0.25">
      <c r="A5" t="e">
        <f>VLOOKUP(B5,Sheet1!$A$3:$F$129,2,FALSE)</f>
        <v>#N/A</v>
      </c>
      <c r="B5" t="str">
        <f>'DS Warehouse'!$D$4</f>
        <v>Select</v>
      </c>
      <c r="C5" s="33">
        <f>Coversheet!$D$36</f>
        <v>0</v>
      </c>
      <c r="D5" s="34" t="str">
        <f>Sheet1!$A$1</f>
        <v>Human Food Field Inspection Audit DS v 07/2025</v>
      </c>
      <c r="E5" s="96">
        <f>Coversheet!$D$35</f>
        <v>0</v>
      </c>
      <c r="F5" s="96" t="str">
        <f>Coversheet!$D$17</f>
        <v>Select</v>
      </c>
      <c r="G5" s="96" t="str">
        <f>Coversheet!$D$19</f>
        <v>Select</v>
      </c>
      <c r="H5" s="96" t="str">
        <f>Coversheet!$D$16</f>
        <v>FOOD</v>
      </c>
      <c r="I5" s="96" t="str">
        <f>Coversheet!$D$24</f>
        <v>Select</v>
      </c>
      <c r="J5" s="96" t="str">
        <f>Coversheet!$D$25</f>
        <v>Select</v>
      </c>
      <c r="K5" s="33">
        <f>Coversheet!$D$26</f>
        <v>0</v>
      </c>
      <c r="L5" s="33">
        <f>Coversheet!$D$28</f>
        <v>0</v>
      </c>
      <c r="M5" s="96">
        <f>Coversheet!$D$29</f>
        <v>0</v>
      </c>
      <c r="N5" s="33">
        <f>Coversheet!$D$30</f>
        <v>0</v>
      </c>
      <c r="O5" t="e">
        <f>VLOOKUP(B5,Sheet1!$A$3:$F$129,3,FALSE)</f>
        <v>#N/A</v>
      </c>
      <c r="P5">
        <f>'DS Warehouse'!$F$4</f>
        <v>0</v>
      </c>
      <c r="Q5" s="34"/>
      <c r="R5" s="34"/>
      <c r="S5" s="34" t="str">
        <f>Coversheet!$D$15</f>
        <v>Select</v>
      </c>
      <c r="T5" s="34">
        <f>Coversheet!$D$21</f>
        <v>0</v>
      </c>
      <c r="U5" s="34" t="s">
        <v>497</v>
      </c>
      <c r="V5" s="24">
        <f>'DS Warehouse'!$D$3</f>
        <v>0</v>
      </c>
      <c r="W5" s="24">
        <f>'DS Warehouse'!$F$3</f>
        <v>0</v>
      </c>
      <c r="X5">
        <f>'DS Warehouse'!$D$5</f>
        <v>0</v>
      </c>
      <c r="Y5">
        <f>'DS Warehouse'!$F$5</f>
        <v>0</v>
      </c>
      <c r="Z5">
        <f>'DS Warehouse'!$D$6</f>
        <v>0</v>
      </c>
      <c r="AA5">
        <f>'DS Warehouse'!$F$6</f>
        <v>0</v>
      </c>
      <c r="AB5" t="str">
        <f>'DS Warehouse'!$D$7</f>
        <v xml:space="preserve"> </v>
      </c>
      <c r="AC5">
        <f>'DS Warehouse'!$F$7</f>
        <v>0</v>
      </c>
      <c r="AD5" t="str">
        <f>'DS Warehouse'!$D$8</f>
        <v xml:space="preserve">DS Warehouse </v>
      </c>
      <c r="AE5" s="34" t="str">
        <f>'DS Warehouse'!$F$8</f>
        <v>Select</v>
      </c>
      <c r="AF5">
        <f>'DS Warehouse'!$D$9</f>
        <v>0</v>
      </c>
      <c r="AG5">
        <f>'DS Warehouse'!$F$9</f>
        <v>0</v>
      </c>
      <c r="AH5" s="23" t="str">
        <f>'DS Warehouse'!$D$10</f>
        <v>Auto-Populates</v>
      </c>
      <c r="AI5" t="str">
        <f>'DS Warehouse'!$F$10</f>
        <v>Auto-Populates</v>
      </c>
      <c r="AJ5" t="str">
        <f>'DS Warehouse'!$B$13</f>
        <v>I. General</v>
      </c>
      <c r="AK5">
        <f>'DS Warehouse'!B15</f>
        <v>2</v>
      </c>
      <c r="AL5" t="str">
        <f>'DS Warehouse'!C15</f>
        <v>Did the inspector determine the scope of the inspection and obtain necessary information to conduct the inspection?</v>
      </c>
      <c r="AM5">
        <f>'DS Warehouse'!D15</f>
        <v>0</v>
      </c>
      <c r="AN5" t="str">
        <f>'DS Warehouse'!$E$15</f>
        <v>Select</v>
      </c>
      <c r="AO5">
        <f>'DS Warehouse'!$F$15</f>
        <v>0</v>
      </c>
      <c r="AP5" s="34">
        <f>'DS Warehouse'!$D$36</f>
        <v>0</v>
      </c>
      <c r="AQ5" s="35">
        <f>'DS Warehouse'!$F$36</f>
        <v>0</v>
      </c>
      <c r="AR5" s="34">
        <f>'DS Warehouse'!$D$37</f>
        <v>0</v>
      </c>
    </row>
    <row r="6" spans="1:249" x14ac:dyDescent="0.25">
      <c r="A6" t="e">
        <f>VLOOKUP(B6,Sheet1!$A$3:$F$129,2,FALSE)</f>
        <v>#N/A</v>
      </c>
      <c r="B6" t="str">
        <f>'DS Warehouse'!$D$4</f>
        <v>Select</v>
      </c>
      <c r="C6" s="33">
        <f>Coversheet!$D$36</f>
        <v>0</v>
      </c>
      <c r="D6" s="34" t="str">
        <f>Sheet1!$A$1</f>
        <v>Human Food Field Inspection Audit DS v 07/2025</v>
      </c>
      <c r="E6" s="96">
        <f>Coversheet!$D$35</f>
        <v>0</v>
      </c>
      <c r="F6" s="96" t="str">
        <f>Coversheet!$D$17</f>
        <v>Select</v>
      </c>
      <c r="G6" s="96" t="str">
        <f>Coversheet!$D$19</f>
        <v>Select</v>
      </c>
      <c r="H6" s="96" t="str">
        <f>Coversheet!$D$16</f>
        <v>FOOD</v>
      </c>
      <c r="I6" s="96" t="str">
        <f>Coversheet!$D$24</f>
        <v>Select</v>
      </c>
      <c r="J6" s="96" t="str">
        <f>Coversheet!$D$25</f>
        <v>Select</v>
      </c>
      <c r="K6" s="33">
        <f>Coversheet!$D$26</f>
        <v>0</v>
      </c>
      <c r="L6" s="33">
        <f>Coversheet!$D$28</f>
        <v>0</v>
      </c>
      <c r="M6" s="96">
        <f>Coversheet!$D$29</f>
        <v>0</v>
      </c>
      <c r="N6" s="33">
        <f>Coversheet!$D$30</f>
        <v>0</v>
      </c>
      <c r="O6" t="e">
        <f>VLOOKUP(B6,Sheet1!$A$3:$F$129,3,FALSE)</f>
        <v>#N/A</v>
      </c>
      <c r="P6">
        <f>'DS Warehouse'!$F$4</f>
        <v>0</v>
      </c>
      <c r="Q6" s="34"/>
      <c r="R6" s="34"/>
      <c r="S6" s="34" t="str">
        <f>Coversheet!$D$15</f>
        <v>Select</v>
      </c>
      <c r="T6" s="34">
        <f>Coversheet!$D$21</f>
        <v>0</v>
      </c>
      <c r="U6" s="34" t="s">
        <v>497</v>
      </c>
      <c r="V6" s="24">
        <f>'DS Warehouse'!$D$3</f>
        <v>0</v>
      </c>
      <c r="W6" s="24">
        <f>'DS Warehouse'!$F$3</f>
        <v>0</v>
      </c>
      <c r="X6">
        <f>'DS Warehouse'!$D$5</f>
        <v>0</v>
      </c>
      <c r="Y6">
        <f>'DS Warehouse'!$F$5</f>
        <v>0</v>
      </c>
      <c r="Z6">
        <f>'DS Warehouse'!$D$6</f>
        <v>0</v>
      </c>
      <c r="AA6">
        <f>'DS Warehouse'!$F$6</f>
        <v>0</v>
      </c>
      <c r="AB6" t="str">
        <f>'DS Warehouse'!$D$7</f>
        <v xml:space="preserve"> </v>
      </c>
      <c r="AC6">
        <f>'DS Warehouse'!$F$7</f>
        <v>0</v>
      </c>
      <c r="AD6" t="str">
        <f>'DS Warehouse'!$D$8</f>
        <v xml:space="preserve">DS Warehouse </v>
      </c>
      <c r="AE6" s="34" t="str">
        <f>'DS Warehouse'!$F$8</f>
        <v>Select</v>
      </c>
      <c r="AF6">
        <f>'DS Warehouse'!$D$9</f>
        <v>0</v>
      </c>
      <c r="AG6">
        <f>'DS Warehouse'!$F$9</f>
        <v>0</v>
      </c>
      <c r="AH6" s="23" t="str">
        <f>'DS Warehouse'!$D$10</f>
        <v>Auto-Populates</v>
      </c>
      <c r="AI6" t="str">
        <f>'DS Warehouse'!$F$10</f>
        <v>Auto-Populates</v>
      </c>
      <c r="AJ6" t="str">
        <f>'DS Warehouse'!$B$13</f>
        <v>I. General</v>
      </c>
      <c r="AK6">
        <f>'DS Warehouse'!B16</f>
        <v>3</v>
      </c>
      <c r="AL6" t="str">
        <f>'DS Warehouse'!C16</f>
        <v>Did the inspector review and follow-up on FDA/State reported consumer complaint(s) and product recalls (if applicable)?</v>
      </c>
      <c r="AM6">
        <f>'DS Warehouse'!D16</f>
        <v>0</v>
      </c>
      <c r="AN6" t="str">
        <f>'DS Warehouse'!$E$16</f>
        <v>Select</v>
      </c>
      <c r="AO6">
        <f>'DS Warehouse'!$F$16</f>
        <v>0</v>
      </c>
      <c r="AP6" s="34">
        <f>'DS Warehouse'!$D$36</f>
        <v>0</v>
      </c>
      <c r="AQ6" s="35">
        <f>'DS Warehouse'!$F$36</f>
        <v>0</v>
      </c>
      <c r="AR6" s="34">
        <f>'DS Warehouse'!$D$37</f>
        <v>0</v>
      </c>
    </row>
    <row r="7" spans="1:249" x14ac:dyDescent="0.25">
      <c r="A7" t="e">
        <f>VLOOKUP(B7,Sheet1!$A$3:$F$129,2,FALSE)</f>
        <v>#N/A</v>
      </c>
      <c r="B7" t="str">
        <f>'DS Warehouse'!$D$4</f>
        <v>Select</v>
      </c>
      <c r="C7" s="33">
        <f>Coversheet!$D$36</f>
        <v>0</v>
      </c>
      <c r="D7" s="34" t="str">
        <f>Sheet1!$A$1</f>
        <v>Human Food Field Inspection Audit DS v 07/2025</v>
      </c>
      <c r="E7" s="96">
        <f>Coversheet!$D$35</f>
        <v>0</v>
      </c>
      <c r="F7" s="96" t="str">
        <f>Coversheet!$D$17</f>
        <v>Select</v>
      </c>
      <c r="G7" s="96" t="str">
        <f>Coversheet!$D$19</f>
        <v>Select</v>
      </c>
      <c r="H7" s="96" t="str">
        <f>Coversheet!$D$16</f>
        <v>FOOD</v>
      </c>
      <c r="I7" s="96" t="str">
        <f>Coversheet!$D$24</f>
        <v>Select</v>
      </c>
      <c r="J7" s="96" t="str">
        <f>Coversheet!$D$25</f>
        <v>Select</v>
      </c>
      <c r="K7" s="33">
        <f>Coversheet!$D$26</f>
        <v>0</v>
      </c>
      <c r="L7" s="33">
        <f>Coversheet!$D$28</f>
        <v>0</v>
      </c>
      <c r="M7" s="96">
        <f>Coversheet!$D$29</f>
        <v>0</v>
      </c>
      <c r="N7" s="33">
        <f>Coversheet!$D$30</f>
        <v>0</v>
      </c>
      <c r="O7" t="e">
        <f>VLOOKUP(B7,Sheet1!$A$3:$F$129,3,FALSE)</f>
        <v>#N/A</v>
      </c>
      <c r="P7">
        <f>'DS Warehouse'!$F$4</f>
        <v>0</v>
      </c>
      <c r="Q7" s="34"/>
      <c r="R7" s="34"/>
      <c r="S7" s="34" t="str">
        <f>Coversheet!$D$15</f>
        <v>Select</v>
      </c>
      <c r="T7" s="34">
        <f>Coversheet!$D$21</f>
        <v>0</v>
      </c>
      <c r="U7" s="34" t="s">
        <v>497</v>
      </c>
      <c r="V7" s="24">
        <f>'DS Warehouse'!$D$3</f>
        <v>0</v>
      </c>
      <c r="W7" s="24">
        <f>'DS Warehouse'!$F$3</f>
        <v>0</v>
      </c>
      <c r="X7">
        <f>'DS Warehouse'!$D$5</f>
        <v>0</v>
      </c>
      <c r="Y7">
        <f>'DS Warehouse'!$F$5</f>
        <v>0</v>
      </c>
      <c r="Z7">
        <f>'DS Warehouse'!$D$6</f>
        <v>0</v>
      </c>
      <c r="AA7">
        <f>'DS Warehouse'!$F$6</f>
        <v>0</v>
      </c>
      <c r="AB7" t="str">
        <f>'DS Warehouse'!$D$7</f>
        <v xml:space="preserve"> </v>
      </c>
      <c r="AC7">
        <f>'DS Warehouse'!$F$7</f>
        <v>0</v>
      </c>
      <c r="AD7" t="str">
        <f>'DS Warehouse'!$D$8</f>
        <v xml:space="preserve">DS Warehouse </v>
      </c>
      <c r="AE7" s="34" t="str">
        <f>'DS Warehouse'!$F$8</f>
        <v>Select</v>
      </c>
      <c r="AF7">
        <f>'DS Warehouse'!$D$9</f>
        <v>0</v>
      </c>
      <c r="AG7">
        <f>'DS Warehouse'!$F$9</f>
        <v>0</v>
      </c>
      <c r="AH7" s="23" t="str">
        <f>'DS Warehouse'!$D$10</f>
        <v>Auto-Populates</v>
      </c>
      <c r="AI7" t="str">
        <f>'DS Warehouse'!$F$10</f>
        <v>Auto-Populates</v>
      </c>
      <c r="AJ7" t="str">
        <f>'DS Warehouse'!$B$13</f>
        <v>I. General</v>
      </c>
      <c r="AK7">
        <f>'DS Warehouse'!B17</f>
        <v>4</v>
      </c>
      <c r="AL7" t="str">
        <f>'DS Warehouse'!C17</f>
        <v>Did the inspector verify correction of observations identified during the previous FDA and/or state inspection (if applicable)?</v>
      </c>
      <c r="AM7">
        <f>'DS Warehouse'!D17</f>
        <v>0</v>
      </c>
      <c r="AN7" t="str">
        <f>'DS Warehouse'!$E$17</f>
        <v>Select</v>
      </c>
      <c r="AO7">
        <f>'DS Warehouse'!$F$17</f>
        <v>0</v>
      </c>
      <c r="AP7" s="34">
        <f>'DS Warehouse'!$D$36</f>
        <v>0</v>
      </c>
      <c r="AQ7" s="35">
        <f>'DS Warehouse'!$F$36</f>
        <v>0</v>
      </c>
      <c r="AR7" s="34">
        <f>'DS Warehouse'!$D$37</f>
        <v>0</v>
      </c>
    </row>
    <row r="8" spans="1:249" x14ac:dyDescent="0.25">
      <c r="A8" t="e">
        <f>VLOOKUP(B8,Sheet1!$A$3:$F$129,2,FALSE)</f>
        <v>#N/A</v>
      </c>
      <c r="B8" t="str">
        <f>'DS Warehouse'!$D$4</f>
        <v>Select</v>
      </c>
      <c r="C8" s="33">
        <f>Coversheet!$D$36</f>
        <v>0</v>
      </c>
      <c r="D8" s="34" t="str">
        <f>Sheet1!$A$1</f>
        <v>Human Food Field Inspection Audit DS v 07/2025</v>
      </c>
      <c r="E8" s="96">
        <f>Coversheet!$D$35</f>
        <v>0</v>
      </c>
      <c r="F8" s="96" t="str">
        <f>Coversheet!$D$17</f>
        <v>Select</v>
      </c>
      <c r="G8" s="96" t="str">
        <f>Coversheet!$D$19</f>
        <v>Select</v>
      </c>
      <c r="H8" s="96" t="str">
        <f>Coversheet!$D$16</f>
        <v>FOOD</v>
      </c>
      <c r="I8" s="96" t="str">
        <f>Coversheet!$D$24</f>
        <v>Select</v>
      </c>
      <c r="J8" s="96" t="str">
        <f>Coversheet!$D$25</f>
        <v>Select</v>
      </c>
      <c r="K8" s="33">
        <f>Coversheet!$D$26</f>
        <v>0</v>
      </c>
      <c r="L8" s="33">
        <f>Coversheet!$D$28</f>
        <v>0</v>
      </c>
      <c r="M8" s="96">
        <f>Coversheet!$D$29</f>
        <v>0</v>
      </c>
      <c r="N8" s="33">
        <f>Coversheet!$D$30</f>
        <v>0</v>
      </c>
      <c r="O8" t="e">
        <f>VLOOKUP(B8,Sheet1!$A$3:$F$129,3,FALSE)</f>
        <v>#N/A</v>
      </c>
      <c r="P8">
        <f>'DS Warehouse'!$F$4</f>
        <v>0</v>
      </c>
      <c r="Q8" s="34"/>
      <c r="R8" s="34"/>
      <c r="S8" s="34" t="str">
        <f>Coversheet!$D$15</f>
        <v>Select</v>
      </c>
      <c r="T8" s="34">
        <f>Coversheet!$D$21</f>
        <v>0</v>
      </c>
      <c r="U8" s="34" t="s">
        <v>497</v>
      </c>
      <c r="V8" s="24">
        <f>'DS Warehouse'!$D$3</f>
        <v>0</v>
      </c>
      <c r="W8" s="24">
        <f>'DS Warehouse'!$F$3</f>
        <v>0</v>
      </c>
      <c r="X8">
        <f>'DS Warehouse'!$D$5</f>
        <v>0</v>
      </c>
      <c r="Y8">
        <f>'DS Warehouse'!$F$5</f>
        <v>0</v>
      </c>
      <c r="Z8">
        <f>'DS Warehouse'!$D$6</f>
        <v>0</v>
      </c>
      <c r="AA8">
        <f>'DS Warehouse'!$F$6</f>
        <v>0</v>
      </c>
      <c r="AB8" t="str">
        <f>'DS Warehouse'!$D$7</f>
        <v xml:space="preserve"> </v>
      </c>
      <c r="AC8">
        <f>'DS Warehouse'!$F$7</f>
        <v>0</v>
      </c>
      <c r="AD8" t="str">
        <f>'DS Warehouse'!$D$8</f>
        <v xml:space="preserve">DS Warehouse </v>
      </c>
      <c r="AE8" s="34" t="str">
        <f>'DS Warehouse'!$F$8</f>
        <v>Select</v>
      </c>
      <c r="AF8">
        <f>'DS Warehouse'!$D$9</f>
        <v>0</v>
      </c>
      <c r="AG8">
        <f>'DS Warehouse'!$F$9</f>
        <v>0</v>
      </c>
      <c r="AH8" s="23" t="str">
        <f>'DS Warehouse'!$D$10</f>
        <v>Auto-Populates</v>
      </c>
      <c r="AI8" t="str">
        <f>'DS Warehouse'!$F$10</f>
        <v>Auto-Populates</v>
      </c>
      <c r="AJ8" t="str">
        <f>'DS Warehouse'!$B$13</f>
        <v>I. General</v>
      </c>
      <c r="AK8">
        <f>'DS Warehouse'!B18</f>
        <v>5</v>
      </c>
      <c r="AL8" t="str">
        <f>'DS Warehouse'!C18</f>
        <v>Did the inspector discuss observations with the firm during the inspection?</v>
      </c>
      <c r="AM8">
        <f>'DS Warehouse'!D18</f>
        <v>0</v>
      </c>
      <c r="AN8" t="str">
        <f>'DS Warehouse'!$E$18</f>
        <v>Select</v>
      </c>
      <c r="AO8">
        <f>'DS Warehouse'!$F$18</f>
        <v>0</v>
      </c>
      <c r="AP8" s="34">
        <f>'DS Warehouse'!$D$36</f>
        <v>0</v>
      </c>
      <c r="AQ8" s="35">
        <f>'DS Warehouse'!$F$36</f>
        <v>0</v>
      </c>
      <c r="AR8" s="34">
        <f>'DS Warehouse'!$D$37</f>
        <v>0</v>
      </c>
    </row>
    <row r="9" spans="1:249" x14ac:dyDescent="0.25">
      <c r="A9" t="e">
        <f>VLOOKUP(B9,Sheet1!$A$3:$F$129,2,FALSE)</f>
        <v>#N/A</v>
      </c>
      <c r="B9" t="str">
        <f>'DS Warehouse'!$D$4</f>
        <v>Select</v>
      </c>
      <c r="C9" s="33">
        <f>Coversheet!$D$36</f>
        <v>0</v>
      </c>
      <c r="D9" s="34" t="str">
        <f>Sheet1!$A$1</f>
        <v>Human Food Field Inspection Audit DS v 07/2025</v>
      </c>
      <c r="E9" s="96">
        <f>Coversheet!$D$35</f>
        <v>0</v>
      </c>
      <c r="F9" s="96" t="str">
        <f>Coversheet!$D$17</f>
        <v>Select</v>
      </c>
      <c r="G9" s="96" t="str">
        <f>Coversheet!$D$19</f>
        <v>Select</v>
      </c>
      <c r="H9" s="96" t="str">
        <f>Coversheet!$D$16</f>
        <v>FOOD</v>
      </c>
      <c r="I9" s="96" t="str">
        <f>Coversheet!$D$24</f>
        <v>Select</v>
      </c>
      <c r="J9" s="96" t="str">
        <f>Coversheet!$D$25</f>
        <v>Select</v>
      </c>
      <c r="K9" s="33">
        <f>Coversheet!$D$26</f>
        <v>0</v>
      </c>
      <c r="L9" s="33">
        <f>Coversheet!$D$28</f>
        <v>0</v>
      </c>
      <c r="M9" s="96">
        <f>Coversheet!$D$29</f>
        <v>0</v>
      </c>
      <c r="N9" s="33">
        <f>Coversheet!$D$30</f>
        <v>0</v>
      </c>
      <c r="O9" t="e">
        <f>VLOOKUP(B9,Sheet1!$A$3:$F$129,3,FALSE)</f>
        <v>#N/A</v>
      </c>
      <c r="P9">
        <f>'DS Warehouse'!$F$4</f>
        <v>0</v>
      </c>
      <c r="Q9" s="34"/>
      <c r="R9" s="34"/>
      <c r="S9" s="34" t="str">
        <f>Coversheet!$D$15</f>
        <v>Select</v>
      </c>
      <c r="T9" s="34">
        <f>Coversheet!$D$21</f>
        <v>0</v>
      </c>
      <c r="U9" s="34" t="s">
        <v>497</v>
      </c>
      <c r="V9" s="24">
        <f>'DS Warehouse'!$D$3</f>
        <v>0</v>
      </c>
      <c r="W9" s="24">
        <f>'DS Warehouse'!$F$3</f>
        <v>0</v>
      </c>
      <c r="X9">
        <f>'DS Warehouse'!$D$5</f>
        <v>0</v>
      </c>
      <c r="Y9">
        <f>'DS Warehouse'!$F$5</f>
        <v>0</v>
      </c>
      <c r="Z9">
        <f>'DS Warehouse'!$D$6</f>
        <v>0</v>
      </c>
      <c r="AA9">
        <f>'DS Warehouse'!$F$6</f>
        <v>0</v>
      </c>
      <c r="AB9" t="str">
        <f>'DS Warehouse'!$D$7</f>
        <v xml:space="preserve"> </v>
      </c>
      <c r="AC9">
        <f>'DS Warehouse'!$F$7</f>
        <v>0</v>
      </c>
      <c r="AD9" t="str">
        <f>'DS Warehouse'!$D$8</f>
        <v xml:space="preserve">DS Warehouse </v>
      </c>
      <c r="AE9" s="34" t="str">
        <f>'DS Warehouse'!$F$8</f>
        <v>Select</v>
      </c>
      <c r="AF9">
        <f>'DS Warehouse'!$D$9</f>
        <v>0</v>
      </c>
      <c r="AG9">
        <f>'DS Warehouse'!$F$9</f>
        <v>0</v>
      </c>
      <c r="AH9" s="23" t="str">
        <f>'DS Warehouse'!$D$10</f>
        <v>Auto-Populates</v>
      </c>
      <c r="AI9" t="str">
        <f>'DS Warehouse'!$F$10</f>
        <v>Auto-Populates</v>
      </c>
      <c r="AJ9" t="str">
        <f>'DS Warehouse'!$B$13</f>
        <v>I. General</v>
      </c>
      <c r="AK9">
        <f>'DS Warehouse'!B19</f>
        <v>6</v>
      </c>
      <c r="AL9" t="str">
        <f>'DS Warehouse'!C19</f>
        <v>Did the inspector conduct the inspection in a professional manner?</v>
      </c>
      <c r="AM9">
        <f>'DS Warehouse'!D19</f>
        <v>0</v>
      </c>
      <c r="AN9" t="str">
        <f>'DS Warehouse'!$E$19</f>
        <v>Select</v>
      </c>
      <c r="AO9">
        <f>'DS Warehouse'!$F$19</f>
        <v>0</v>
      </c>
      <c r="AP9" s="34">
        <f>'DS Warehouse'!$D$36</f>
        <v>0</v>
      </c>
      <c r="AQ9" s="35">
        <f>'DS Warehouse'!$F$36</f>
        <v>0</v>
      </c>
      <c r="AR9" s="34">
        <f>'DS Warehouse'!$D$37</f>
        <v>0</v>
      </c>
    </row>
    <row r="10" spans="1:249" x14ac:dyDescent="0.25">
      <c r="A10" t="e">
        <f>VLOOKUP(B10,Sheet1!$A$3:$F$129,2,FALSE)</f>
        <v>#N/A</v>
      </c>
      <c r="B10" t="str">
        <f>'DS Warehouse'!$D$4</f>
        <v>Select</v>
      </c>
      <c r="C10" s="33">
        <f>Coversheet!$D$36</f>
        <v>0</v>
      </c>
      <c r="D10" s="34" t="str">
        <f>Sheet1!$A$1</f>
        <v>Human Food Field Inspection Audit DS v 07/2025</v>
      </c>
      <c r="E10" s="96">
        <f>Coversheet!$D$35</f>
        <v>0</v>
      </c>
      <c r="F10" s="96" t="str">
        <f>Coversheet!$D$17</f>
        <v>Select</v>
      </c>
      <c r="G10" s="96" t="str">
        <f>Coversheet!$D$19</f>
        <v>Select</v>
      </c>
      <c r="H10" s="96" t="str">
        <f>Coversheet!$D$16</f>
        <v>FOOD</v>
      </c>
      <c r="I10" s="96" t="str">
        <f>Coversheet!$D$24</f>
        <v>Select</v>
      </c>
      <c r="J10" s="96" t="str">
        <f>Coversheet!$D$25</f>
        <v>Select</v>
      </c>
      <c r="K10" s="33">
        <f>Coversheet!$D$26</f>
        <v>0</v>
      </c>
      <c r="L10" s="33">
        <f>Coversheet!$D$28</f>
        <v>0</v>
      </c>
      <c r="M10" s="96">
        <f>Coversheet!$D$29</f>
        <v>0</v>
      </c>
      <c r="N10" s="33">
        <f>Coversheet!$D$30</f>
        <v>0</v>
      </c>
      <c r="O10" t="e">
        <f>VLOOKUP(B10,Sheet1!$A$3:$F$129,3,FALSE)</f>
        <v>#N/A</v>
      </c>
      <c r="P10">
        <f>'DS Warehouse'!$F$4</f>
        <v>0</v>
      </c>
      <c r="Q10" s="34"/>
      <c r="R10" s="34"/>
      <c r="S10" s="34" t="str">
        <f>Coversheet!$D$15</f>
        <v>Select</v>
      </c>
      <c r="T10" s="34">
        <f>Coversheet!$D$21</f>
        <v>0</v>
      </c>
      <c r="U10" s="34" t="s">
        <v>497</v>
      </c>
      <c r="V10" s="24">
        <f>'DS Warehouse'!$D$3</f>
        <v>0</v>
      </c>
      <c r="W10" s="24">
        <f>'DS Warehouse'!$F$3</f>
        <v>0</v>
      </c>
      <c r="X10">
        <f>'DS Warehouse'!$D$5</f>
        <v>0</v>
      </c>
      <c r="Y10">
        <f>'DS Warehouse'!$F$5</f>
        <v>0</v>
      </c>
      <c r="Z10">
        <f>'DS Warehouse'!$D$6</f>
        <v>0</v>
      </c>
      <c r="AA10">
        <f>'DS Warehouse'!$F$6</f>
        <v>0</v>
      </c>
      <c r="AB10" t="str">
        <f>'DS Warehouse'!$D$7</f>
        <v xml:space="preserve"> </v>
      </c>
      <c r="AC10">
        <f>'DS Warehouse'!$F$7</f>
        <v>0</v>
      </c>
      <c r="AD10" t="str">
        <f>'DS Warehouse'!$D$8</f>
        <v xml:space="preserve">DS Warehouse </v>
      </c>
      <c r="AE10" s="34" t="str">
        <f>'DS Warehouse'!$F$8</f>
        <v>Select</v>
      </c>
      <c r="AF10">
        <f>'DS Warehouse'!$D$9</f>
        <v>0</v>
      </c>
      <c r="AG10">
        <f>'DS Warehouse'!$F$9</f>
        <v>0</v>
      </c>
      <c r="AH10" s="23" t="str">
        <f>'DS Warehouse'!$D$10</f>
        <v>Auto-Populates</v>
      </c>
      <c r="AI10" t="str">
        <f>'DS Warehouse'!$F$10</f>
        <v>Auto-Populates</v>
      </c>
      <c r="AJ10" t="str">
        <f>'DS Warehouse'!$B$13</f>
        <v>I. General</v>
      </c>
      <c r="AK10">
        <f>'DS Warehouse'!B20</f>
        <v>7</v>
      </c>
      <c r="AL10" t="str">
        <f>'DS Warehouse'!C20</f>
        <v>Did the inspector assess whether employees are qualified to perform their assigned duties?</v>
      </c>
      <c r="AM10">
        <f>'DS Warehouse'!D20</f>
        <v>0</v>
      </c>
      <c r="AN10" t="str">
        <f>'DS Warehouse'!$E$20</f>
        <v>Select</v>
      </c>
      <c r="AO10">
        <f>'DS Warehouse'!$F$20</f>
        <v>0</v>
      </c>
      <c r="AP10" s="34">
        <f>'DS Warehouse'!$D$36</f>
        <v>0</v>
      </c>
      <c r="AQ10" s="35">
        <f>'DS Warehouse'!$F$36</f>
        <v>0</v>
      </c>
      <c r="AR10" s="34">
        <f>'DS Warehouse'!$D$37</f>
        <v>0</v>
      </c>
    </row>
    <row r="11" spans="1:249" x14ac:dyDescent="0.25">
      <c r="A11" t="e">
        <f>VLOOKUP(B11,Sheet1!$A$3:$F$129,2,FALSE)</f>
        <v>#N/A</v>
      </c>
      <c r="B11" t="str">
        <f>'DS Warehouse'!$D$4</f>
        <v>Select</v>
      </c>
      <c r="C11" s="33">
        <f>Coversheet!$D$36</f>
        <v>0</v>
      </c>
      <c r="D11" s="34" t="str">
        <f>Sheet1!$A$1</f>
        <v>Human Food Field Inspection Audit DS v 07/2025</v>
      </c>
      <c r="E11" s="96">
        <f>Coversheet!$D$35</f>
        <v>0</v>
      </c>
      <c r="F11" s="96" t="str">
        <f>Coversheet!$D$17</f>
        <v>Select</v>
      </c>
      <c r="G11" s="96" t="str">
        <f>Coversheet!$D$19</f>
        <v>Select</v>
      </c>
      <c r="H11" s="96" t="str">
        <f>Coversheet!$D$16</f>
        <v>FOOD</v>
      </c>
      <c r="I11" s="96" t="str">
        <f>Coversheet!$D$24</f>
        <v>Select</v>
      </c>
      <c r="J11" s="96" t="str">
        <f>Coversheet!$D$25</f>
        <v>Select</v>
      </c>
      <c r="K11" s="33">
        <f>Coversheet!$D$26</f>
        <v>0</v>
      </c>
      <c r="L11" s="33">
        <f>Coversheet!$D$28</f>
        <v>0</v>
      </c>
      <c r="M11" s="96">
        <f>Coversheet!$D$29</f>
        <v>0</v>
      </c>
      <c r="N11" s="33">
        <f>Coversheet!$D$30</f>
        <v>0</v>
      </c>
      <c r="O11" t="e">
        <f>VLOOKUP(B11,Sheet1!$A$3:$F$129,3,FALSE)</f>
        <v>#N/A</v>
      </c>
      <c r="P11">
        <f>'DS Warehouse'!$F$4</f>
        <v>0</v>
      </c>
      <c r="Q11" s="34"/>
      <c r="R11" s="34"/>
      <c r="S11" s="34" t="str">
        <f>Coversheet!$D$15</f>
        <v>Select</v>
      </c>
      <c r="T11" s="34">
        <f>Coversheet!$D$21</f>
        <v>0</v>
      </c>
      <c r="U11" s="34" t="s">
        <v>497</v>
      </c>
      <c r="V11" s="24">
        <f>'DS Warehouse'!$D$3</f>
        <v>0</v>
      </c>
      <c r="W11" s="24">
        <f>'DS Warehouse'!$F$3</f>
        <v>0</v>
      </c>
      <c r="X11">
        <f>'DS Warehouse'!$D$5</f>
        <v>0</v>
      </c>
      <c r="Y11">
        <f>'DS Warehouse'!$F$5</f>
        <v>0</v>
      </c>
      <c r="Z11">
        <f>'DS Warehouse'!$D$6</f>
        <v>0</v>
      </c>
      <c r="AA11">
        <f>'DS Warehouse'!$F$6</f>
        <v>0</v>
      </c>
      <c r="AB11" t="str">
        <f>'DS Warehouse'!$D$7</f>
        <v xml:space="preserve"> </v>
      </c>
      <c r="AC11">
        <f>'DS Warehouse'!$F$7</f>
        <v>0</v>
      </c>
      <c r="AD11" t="str">
        <f>'DS Warehouse'!$D$8</f>
        <v xml:space="preserve">DS Warehouse </v>
      </c>
      <c r="AE11" s="34" t="str">
        <f>'DS Warehouse'!$F$8</f>
        <v>Select</v>
      </c>
      <c r="AF11">
        <f>'DS Warehouse'!$D$9</f>
        <v>0</v>
      </c>
      <c r="AG11">
        <f>'DS Warehouse'!$F$9</f>
        <v>0</v>
      </c>
      <c r="AH11" s="23" t="str">
        <f>'DS Warehouse'!$D$10</f>
        <v>Auto-Populates</v>
      </c>
      <c r="AI11" t="str">
        <f>'DS Warehouse'!$F$10</f>
        <v>Auto-Populates</v>
      </c>
      <c r="AJ11" t="str">
        <f>'DS Warehouse'!$B$13</f>
        <v>I. General</v>
      </c>
      <c r="AK11">
        <f>'DS Warehouse'!B21</f>
        <v>8</v>
      </c>
      <c r="AL11" t="str">
        <f>'DS Warehouse'!C21</f>
        <v>Did the inspector demonstrate the ability to identify significant hazards specific to the products or processes?</v>
      </c>
      <c r="AM11">
        <f>'DS Warehouse'!D21</f>
        <v>0</v>
      </c>
      <c r="AN11" t="str">
        <f>'DS Warehouse'!$E$21</f>
        <v>N/A</v>
      </c>
      <c r="AO11">
        <f>'DS Warehouse'!$F$21</f>
        <v>0</v>
      </c>
      <c r="AP11" s="34">
        <f>'DS Warehouse'!$D$36</f>
        <v>0</v>
      </c>
      <c r="AQ11" s="35">
        <f>'DS Warehouse'!$F$36</f>
        <v>0</v>
      </c>
      <c r="AR11" s="34">
        <f>'DS Warehouse'!$D$37</f>
        <v>0</v>
      </c>
    </row>
    <row r="12" spans="1:249" x14ac:dyDescent="0.25">
      <c r="A12" t="e">
        <f>VLOOKUP(B12,Sheet1!$A$3:$F$129,2,FALSE)</f>
        <v>#N/A</v>
      </c>
      <c r="B12" t="str">
        <f>'DS Warehouse'!$D$4</f>
        <v>Select</v>
      </c>
      <c r="C12" s="33">
        <f>Coversheet!$D$36</f>
        <v>0</v>
      </c>
      <c r="D12" s="34" t="str">
        <f>Sheet1!$A$1</f>
        <v>Human Food Field Inspection Audit DS v 07/2025</v>
      </c>
      <c r="E12" s="96">
        <f>Coversheet!$D$35</f>
        <v>0</v>
      </c>
      <c r="F12" s="96" t="str">
        <f>Coversheet!$D$17</f>
        <v>Select</v>
      </c>
      <c r="G12" s="96" t="str">
        <f>Coversheet!$D$19</f>
        <v>Select</v>
      </c>
      <c r="H12" s="96" t="str">
        <f>Coversheet!$D$16</f>
        <v>FOOD</v>
      </c>
      <c r="I12" s="96" t="str">
        <f>Coversheet!$D$24</f>
        <v>Select</v>
      </c>
      <c r="J12" s="96" t="str">
        <f>Coversheet!$D$25</f>
        <v>Select</v>
      </c>
      <c r="K12" s="33">
        <f>Coversheet!$D$26</f>
        <v>0</v>
      </c>
      <c r="L12" s="33">
        <f>Coversheet!$D$28</f>
        <v>0</v>
      </c>
      <c r="M12" s="96">
        <f>Coversheet!$D$29</f>
        <v>0</v>
      </c>
      <c r="N12" s="33">
        <f>Coversheet!$D$30</f>
        <v>0</v>
      </c>
      <c r="O12" t="e">
        <f>VLOOKUP(B12,Sheet1!$A$3:$F$129,3,FALSE)</f>
        <v>#N/A</v>
      </c>
      <c r="P12">
        <f>'DS Warehouse'!$F$4</f>
        <v>0</v>
      </c>
      <c r="Q12" s="34"/>
      <c r="R12" s="34"/>
      <c r="S12" s="34" t="str">
        <f>Coversheet!$D$15</f>
        <v>Select</v>
      </c>
      <c r="T12" s="34">
        <f>Coversheet!$D$21</f>
        <v>0</v>
      </c>
      <c r="U12" s="34" t="s">
        <v>497</v>
      </c>
      <c r="V12" s="24">
        <f>'DS Warehouse'!$D$3</f>
        <v>0</v>
      </c>
      <c r="W12" s="24">
        <f>'DS Warehouse'!$F$3</f>
        <v>0</v>
      </c>
      <c r="X12">
        <f>'DS Warehouse'!$D$5</f>
        <v>0</v>
      </c>
      <c r="Y12">
        <f>'DS Warehouse'!$F$5</f>
        <v>0</v>
      </c>
      <c r="Z12">
        <f>'DS Warehouse'!$D$6</f>
        <v>0</v>
      </c>
      <c r="AA12">
        <f>'DS Warehouse'!$F$6</f>
        <v>0</v>
      </c>
      <c r="AB12" t="str">
        <f>'DS Warehouse'!$D$7</f>
        <v xml:space="preserve"> </v>
      </c>
      <c r="AC12">
        <f>'DS Warehouse'!$F$7</f>
        <v>0</v>
      </c>
      <c r="AD12" t="str">
        <f>'DS Warehouse'!$D$8</f>
        <v xml:space="preserve">DS Warehouse </v>
      </c>
      <c r="AE12" s="34" t="str">
        <f>'DS Warehouse'!$F$8</f>
        <v>Select</v>
      </c>
      <c r="AF12">
        <f>'DS Warehouse'!$D$9</f>
        <v>0</v>
      </c>
      <c r="AG12">
        <f>'DS Warehouse'!$F$9</f>
        <v>0</v>
      </c>
      <c r="AH12" s="23" t="str">
        <f>'DS Warehouse'!$D$10</f>
        <v>Auto-Populates</v>
      </c>
      <c r="AI12" t="str">
        <f>'DS Warehouse'!$F$10</f>
        <v>Auto-Populates</v>
      </c>
      <c r="AJ12" t="str">
        <f>'DS Warehouse'!$B$13</f>
        <v>I. General</v>
      </c>
      <c r="AK12">
        <f>'DS Warehouse'!B22</f>
        <v>9</v>
      </c>
      <c r="AL12" t="str">
        <f>'DS Warehouse'!C22</f>
        <v>Did the inspector review and assess product labeling?</v>
      </c>
      <c r="AM12">
        <f>'DS Warehouse'!D22</f>
        <v>0</v>
      </c>
      <c r="AN12" t="str">
        <f>'DS Warehouse'!$E$22</f>
        <v>Select</v>
      </c>
      <c r="AO12">
        <f>'DS Warehouse'!$F$22</f>
        <v>0</v>
      </c>
      <c r="AP12" s="34">
        <f>'DS Warehouse'!$D$36</f>
        <v>0</v>
      </c>
      <c r="AQ12" s="35">
        <f>'DS Warehouse'!$F$36</f>
        <v>0</v>
      </c>
      <c r="AR12" s="34">
        <f>'DS Warehouse'!$D$37</f>
        <v>0</v>
      </c>
    </row>
    <row r="13" spans="1:249" x14ac:dyDescent="0.25">
      <c r="A13" t="e">
        <f>VLOOKUP(B13,Sheet1!$A$3:$F$129,2,FALSE)</f>
        <v>#N/A</v>
      </c>
      <c r="B13" t="str">
        <f>'DS Warehouse'!$D$4</f>
        <v>Select</v>
      </c>
      <c r="C13" s="33">
        <f>Coversheet!$D$36</f>
        <v>0</v>
      </c>
      <c r="D13" s="34" t="str">
        <f>Sheet1!$A$1</f>
        <v>Human Food Field Inspection Audit DS v 07/2025</v>
      </c>
      <c r="E13" s="96">
        <f>Coversheet!$D$35</f>
        <v>0</v>
      </c>
      <c r="F13" s="96" t="str">
        <f>Coversheet!$D$17</f>
        <v>Select</v>
      </c>
      <c r="G13" s="96" t="str">
        <f>Coversheet!$D$19</f>
        <v>Select</v>
      </c>
      <c r="H13" s="96" t="str">
        <f>Coversheet!$D$16</f>
        <v>FOOD</v>
      </c>
      <c r="I13" s="96" t="str">
        <f>Coversheet!$D$24</f>
        <v>Select</v>
      </c>
      <c r="J13" s="96" t="str">
        <f>Coversheet!$D$25</f>
        <v>Select</v>
      </c>
      <c r="K13" s="33">
        <f>Coversheet!$D$26</f>
        <v>0</v>
      </c>
      <c r="L13" s="33">
        <f>Coversheet!$D$28</f>
        <v>0</v>
      </c>
      <c r="M13" s="96">
        <f>Coversheet!$D$29</f>
        <v>0</v>
      </c>
      <c r="N13" s="33">
        <f>Coversheet!$D$30</f>
        <v>0</v>
      </c>
      <c r="O13" t="e">
        <f>VLOOKUP(B13,Sheet1!$A$3:$F$129,3,FALSE)</f>
        <v>#N/A</v>
      </c>
      <c r="P13">
        <f>'DS Warehouse'!$F$4</f>
        <v>0</v>
      </c>
      <c r="Q13" s="34"/>
      <c r="R13" s="34"/>
      <c r="S13" s="34" t="str">
        <f>Coversheet!$D$15</f>
        <v>Select</v>
      </c>
      <c r="T13" s="34">
        <f>Coversheet!$D$21</f>
        <v>0</v>
      </c>
      <c r="U13" s="34" t="s">
        <v>497</v>
      </c>
      <c r="V13" s="24">
        <f>'DS Warehouse'!$D$3</f>
        <v>0</v>
      </c>
      <c r="W13" s="24">
        <f>'DS Warehouse'!$F$3</f>
        <v>0</v>
      </c>
      <c r="X13">
        <f>'DS Warehouse'!$D$5</f>
        <v>0</v>
      </c>
      <c r="Y13">
        <f>'DS Warehouse'!$F$5</f>
        <v>0</v>
      </c>
      <c r="Z13">
        <f>'DS Warehouse'!$D$6</f>
        <v>0</v>
      </c>
      <c r="AA13">
        <f>'DS Warehouse'!$F$6</f>
        <v>0</v>
      </c>
      <c r="AB13" t="str">
        <f>'DS Warehouse'!$D$7</f>
        <v xml:space="preserve"> </v>
      </c>
      <c r="AC13">
        <f>'DS Warehouse'!$F$7</f>
        <v>0</v>
      </c>
      <c r="AD13" t="str">
        <f>'DS Warehouse'!$D$8</f>
        <v xml:space="preserve">DS Warehouse </v>
      </c>
      <c r="AE13" s="34" t="str">
        <f>'DS Warehouse'!$F$8</f>
        <v>Select</v>
      </c>
      <c r="AF13">
        <f>'DS Warehouse'!$D$9</f>
        <v>0</v>
      </c>
      <c r="AG13">
        <f>'DS Warehouse'!$F$9</f>
        <v>0</v>
      </c>
      <c r="AH13" s="23" t="str">
        <f>'DS Warehouse'!$D$10</f>
        <v>Auto-Populates</v>
      </c>
      <c r="AI13" t="str">
        <f>'DS Warehouse'!$F$10</f>
        <v>Auto-Populates</v>
      </c>
      <c r="AJ13" t="str">
        <f>'DS Warehouse'!$B$23</f>
        <v xml:space="preserve">XIII. DS CGMP </v>
      </c>
      <c r="AK13" t="str">
        <f>'DS Warehouse'!$B$23</f>
        <v xml:space="preserve">XIII. DS CGMP </v>
      </c>
      <c r="AP13" s="34">
        <f>'DS Warehouse'!$D$36</f>
        <v>0</v>
      </c>
      <c r="AQ13" s="35">
        <f>'DS Warehouse'!$F$36</f>
        <v>0</v>
      </c>
      <c r="AR13" s="34">
        <f>'DS Warehouse'!$D$37</f>
        <v>0</v>
      </c>
    </row>
    <row r="14" spans="1:249" x14ac:dyDescent="0.25">
      <c r="A14" t="e">
        <f>VLOOKUP(B14,Sheet1!$A$3:$F$129,2,FALSE)</f>
        <v>#N/A</v>
      </c>
      <c r="B14" t="str">
        <f>'DS Warehouse'!$D$4</f>
        <v>Select</v>
      </c>
      <c r="C14" s="33">
        <f>Coversheet!$D$36</f>
        <v>0</v>
      </c>
      <c r="D14" s="34" t="str">
        <f>Sheet1!$A$1</f>
        <v>Human Food Field Inspection Audit DS v 07/2025</v>
      </c>
      <c r="E14" s="96">
        <f>Coversheet!$D$35</f>
        <v>0</v>
      </c>
      <c r="F14" s="96" t="str">
        <f>Coversheet!$D$17</f>
        <v>Select</v>
      </c>
      <c r="G14" s="96" t="str">
        <f>Coversheet!$D$19</f>
        <v>Select</v>
      </c>
      <c r="H14" s="96" t="str">
        <f>Coversheet!$D$16</f>
        <v>FOOD</v>
      </c>
      <c r="I14" s="96" t="str">
        <f>Coversheet!$D$24</f>
        <v>Select</v>
      </c>
      <c r="J14" s="96" t="str">
        <f>Coversheet!$D$25</f>
        <v>Select</v>
      </c>
      <c r="K14" s="33">
        <f>Coversheet!$D$26</f>
        <v>0</v>
      </c>
      <c r="L14" s="33">
        <f>Coversheet!$D$28</f>
        <v>0</v>
      </c>
      <c r="M14" s="96">
        <f>Coversheet!$D$29</f>
        <v>0</v>
      </c>
      <c r="N14" s="33">
        <f>Coversheet!$D$30</f>
        <v>0</v>
      </c>
      <c r="O14" t="e">
        <f>VLOOKUP(B14,Sheet1!$A$3:$F$129,3,FALSE)</f>
        <v>#N/A</v>
      </c>
      <c r="P14">
        <f>'DS Warehouse'!$F$4</f>
        <v>0</v>
      </c>
      <c r="Q14" s="34"/>
      <c r="R14" s="34"/>
      <c r="S14" s="34" t="str">
        <f>Coversheet!$D$15</f>
        <v>Select</v>
      </c>
      <c r="T14" s="34">
        <f>Coversheet!$D$21</f>
        <v>0</v>
      </c>
      <c r="U14" s="34" t="s">
        <v>497</v>
      </c>
      <c r="V14" s="24">
        <f>'DS Warehouse'!$D$3</f>
        <v>0</v>
      </c>
      <c r="W14" s="24">
        <f>'DS Warehouse'!$F$3</f>
        <v>0</v>
      </c>
      <c r="X14">
        <f>'DS Warehouse'!$D$5</f>
        <v>0</v>
      </c>
      <c r="Y14">
        <f>'DS Warehouse'!$F$5</f>
        <v>0</v>
      </c>
      <c r="Z14">
        <f>'DS Warehouse'!$D$6</f>
        <v>0</v>
      </c>
      <c r="AA14">
        <f>'DS Warehouse'!$F$6</f>
        <v>0</v>
      </c>
      <c r="AB14" t="str">
        <f>'DS Warehouse'!$D$7</f>
        <v xml:space="preserve"> </v>
      </c>
      <c r="AC14">
        <f>'DS Warehouse'!$F$7</f>
        <v>0</v>
      </c>
      <c r="AD14" t="str">
        <f>'DS Warehouse'!$D$8</f>
        <v xml:space="preserve">DS Warehouse </v>
      </c>
      <c r="AE14" s="34" t="str">
        <f>'DS Warehouse'!$F$8</f>
        <v>Select</v>
      </c>
      <c r="AF14">
        <f>'DS Warehouse'!$D$9</f>
        <v>0</v>
      </c>
      <c r="AG14">
        <f>'DS Warehouse'!$F$9</f>
        <v>0</v>
      </c>
      <c r="AH14" s="23" t="str">
        <f>'DS Warehouse'!$D$10</f>
        <v>Auto-Populates</v>
      </c>
      <c r="AI14" t="str">
        <f>'DS Warehouse'!$F$10</f>
        <v>Auto-Populates</v>
      </c>
      <c r="AJ14" t="str">
        <f>'DS Warehouse'!$B$23</f>
        <v xml:space="preserve">XIII. DS CGMP </v>
      </c>
      <c r="AK14">
        <f>'DS Warehouse'!B24</f>
        <v>1</v>
      </c>
      <c r="AL14" t="str">
        <f>'DS Warehouse'!C24</f>
        <v>Did the inspector assess the plants and grounds around the firm to ensure that they do not constitute a source of contamination or harborage?</v>
      </c>
      <c r="AM14">
        <f>'DS Warehouse'!D24</f>
        <v>0</v>
      </c>
      <c r="AN14" t="str">
        <f>'DS Warehouse'!$E$24</f>
        <v>Select</v>
      </c>
      <c r="AO14">
        <f>'DS Warehouse'!$F$24</f>
        <v>0</v>
      </c>
      <c r="AP14" s="34">
        <f>'DS Warehouse'!$D$36</f>
        <v>0</v>
      </c>
      <c r="AQ14" s="35">
        <f>'DS Warehouse'!$F$36</f>
        <v>0</v>
      </c>
      <c r="AR14" s="34">
        <f>'DS Warehouse'!$D$37</f>
        <v>0</v>
      </c>
    </row>
    <row r="15" spans="1:249" x14ac:dyDescent="0.25">
      <c r="A15" t="e">
        <f>VLOOKUP(B15,Sheet1!$A$3:$F$129,2,FALSE)</f>
        <v>#N/A</v>
      </c>
      <c r="B15" t="str">
        <f>'DS Warehouse'!$D$4</f>
        <v>Select</v>
      </c>
      <c r="C15" s="33">
        <f>Coversheet!$D$36</f>
        <v>0</v>
      </c>
      <c r="D15" s="34" t="str">
        <f>Sheet1!$A$1</f>
        <v>Human Food Field Inspection Audit DS v 07/2025</v>
      </c>
      <c r="E15" s="96">
        <f>Coversheet!$D$35</f>
        <v>0</v>
      </c>
      <c r="F15" s="96" t="str">
        <f>Coversheet!$D$17</f>
        <v>Select</v>
      </c>
      <c r="G15" s="96" t="str">
        <f>Coversheet!$D$19</f>
        <v>Select</v>
      </c>
      <c r="H15" s="96" t="str">
        <f>Coversheet!$D$16</f>
        <v>FOOD</v>
      </c>
      <c r="I15" s="96" t="str">
        <f>Coversheet!$D$24</f>
        <v>Select</v>
      </c>
      <c r="J15" s="96" t="str">
        <f>Coversheet!$D$25</f>
        <v>Select</v>
      </c>
      <c r="K15" s="33">
        <f>Coversheet!$D$26</f>
        <v>0</v>
      </c>
      <c r="L15" s="33">
        <f>Coversheet!$D$28</f>
        <v>0</v>
      </c>
      <c r="M15" s="96">
        <f>Coversheet!$D$29</f>
        <v>0</v>
      </c>
      <c r="N15" s="33">
        <f>Coversheet!$D$30</f>
        <v>0</v>
      </c>
      <c r="O15" t="e">
        <f>VLOOKUP(B15,Sheet1!$A$3:$F$129,3,FALSE)</f>
        <v>#N/A</v>
      </c>
      <c r="P15">
        <f>'DS Warehouse'!$F$4</f>
        <v>0</v>
      </c>
      <c r="Q15" s="34"/>
      <c r="R15" s="34"/>
      <c r="S15" s="34" t="str">
        <f>Coversheet!$D$15</f>
        <v>Select</v>
      </c>
      <c r="T15" s="34">
        <f>Coversheet!$D$21</f>
        <v>0</v>
      </c>
      <c r="U15" s="34" t="s">
        <v>497</v>
      </c>
      <c r="V15" s="24">
        <f>'DS Warehouse'!$D$3</f>
        <v>0</v>
      </c>
      <c r="W15" s="24">
        <f>'DS Warehouse'!$F$3</f>
        <v>0</v>
      </c>
      <c r="X15">
        <f>'DS Warehouse'!$D$5</f>
        <v>0</v>
      </c>
      <c r="Y15">
        <f>'DS Warehouse'!$F$5</f>
        <v>0</v>
      </c>
      <c r="Z15">
        <f>'DS Warehouse'!$D$6</f>
        <v>0</v>
      </c>
      <c r="AA15">
        <f>'DS Warehouse'!$F$6</f>
        <v>0</v>
      </c>
      <c r="AB15" t="str">
        <f>'DS Warehouse'!$D$7</f>
        <v xml:space="preserve"> </v>
      </c>
      <c r="AC15">
        <f>'DS Warehouse'!$F$7</f>
        <v>0</v>
      </c>
      <c r="AD15" t="str">
        <f>'DS Warehouse'!$D$8</f>
        <v xml:space="preserve">DS Warehouse </v>
      </c>
      <c r="AE15" s="34" t="str">
        <f>'DS Warehouse'!$F$8</f>
        <v>Select</v>
      </c>
      <c r="AF15">
        <f>'DS Warehouse'!$D$9</f>
        <v>0</v>
      </c>
      <c r="AG15">
        <f>'DS Warehouse'!$F$9</f>
        <v>0</v>
      </c>
      <c r="AH15" s="23" t="str">
        <f>'DS Warehouse'!$D$10</f>
        <v>Auto-Populates</v>
      </c>
      <c r="AI15" t="str">
        <f>'DS Warehouse'!$F$10</f>
        <v>Auto-Populates</v>
      </c>
      <c r="AJ15" t="str">
        <f>'DS Warehouse'!$B$23</f>
        <v xml:space="preserve">XIII. DS CGMP </v>
      </c>
      <c r="AK15">
        <f>'DS Warehouse'!B25</f>
        <v>2</v>
      </c>
      <c r="AL15" t="str">
        <f>'DS Warehouse'!C25</f>
        <v>Did the inspector conduct a walkthrough of areas where finished dietary supplements are held and evaluate the sanitation, maintenance, and pest control of the facility?</v>
      </c>
      <c r="AM15">
        <f>'DS Warehouse'!D25</f>
        <v>0</v>
      </c>
      <c r="AN15" t="str">
        <f>'DS Warehouse'!$E$25</f>
        <v>Select</v>
      </c>
      <c r="AO15">
        <f>'DS Warehouse'!$F$25</f>
        <v>0</v>
      </c>
      <c r="AP15" s="34">
        <f>'DS Warehouse'!$D$36</f>
        <v>0</v>
      </c>
      <c r="AQ15" s="35">
        <f>'DS Warehouse'!$F$36</f>
        <v>0</v>
      </c>
      <c r="AR15" s="34">
        <f>'DS Warehouse'!$D$37</f>
        <v>0</v>
      </c>
    </row>
    <row r="16" spans="1:249" x14ac:dyDescent="0.25">
      <c r="A16" t="e">
        <f>VLOOKUP(B16,Sheet1!$A$3:$F$129,2,FALSE)</f>
        <v>#N/A</v>
      </c>
      <c r="B16" t="str">
        <f>'DS Warehouse'!$D$4</f>
        <v>Select</v>
      </c>
      <c r="C16" s="33">
        <f>Coversheet!$D$36</f>
        <v>0</v>
      </c>
      <c r="D16" s="34" t="str">
        <f>Sheet1!$A$1</f>
        <v>Human Food Field Inspection Audit DS v 07/2025</v>
      </c>
      <c r="E16" s="96">
        <f>Coversheet!$D$35</f>
        <v>0</v>
      </c>
      <c r="F16" s="96" t="str">
        <f>Coversheet!$D$17</f>
        <v>Select</v>
      </c>
      <c r="G16" s="96" t="str">
        <f>Coversheet!$D$19</f>
        <v>Select</v>
      </c>
      <c r="H16" s="96" t="str">
        <f>Coversheet!$D$16</f>
        <v>FOOD</v>
      </c>
      <c r="I16" s="96" t="str">
        <f>Coversheet!$D$24</f>
        <v>Select</v>
      </c>
      <c r="J16" s="96" t="str">
        <f>Coversheet!$D$25</f>
        <v>Select</v>
      </c>
      <c r="K16" s="33">
        <f>Coversheet!$D$26</f>
        <v>0</v>
      </c>
      <c r="L16" s="33">
        <f>Coversheet!$D$28</f>
        <v>0</v>
      </c>
      <c r="M16" s="96">
        <f>Coversheet!$D$29</f>
        <v>0</v>
      </c>
      <c r="N16" s="33">
        <f>Coversheet!$D$30</f>
        <v>0</v>
      </c>
      <c r="O16" t="e">
        <f>VLOOKUP(B16,Sheet1!$A$3:$F$129,3,FALSE)</f>
        <v>#N/A</v>
      </c>
      <c r="P16">
        <f>'DS Warehouse'!$F$4</f>
        <v>0</v>
      </c>
      <c r="Q16" s="34"/>
      <c r="R16" s="34"/>
      <c r="S16" s="34" t="str">
        <f>Coversheet!$D$15</f>
        <v>Select</v>
      </c>
      <c r="T16" s="34">
        <f>Coversheet!$D$21</f>
        <v>0</v>
      </c>
      <c r="U16" s="34" t="s">
        <v>497</v>
      </c>
      <c r="V16" s="24">
        <f>'DS Warehouse'!$D$3</f>
        <v>0</v>
      </c>
      <c r="W16" s="24">
        <f>'DS Warehouse'!$F$3</f>
        <v>0</v>
      </c>
      <c r="X16">
        <f>'DS Warehouse'!$D$5</f>
        <v>0</v>
      </c>
      <c r="Y16">
        <f>'DS Warehouse'!$F$5</f>
        <v>0</v>
      </c>
      <c r="Z16">
        <f>'DS Warehouse'!$D$6</f>
        <v>0</v>
      </c>
      <c r="AA16">
        <f>'DS Warehouse'!$F$6</f>
        <v>0</v>
      </c>
      <c r="AB16" t="str">
        <f>'DS Warehouse'!$D$7</f>
        <v xml:space="preserve"> </v>
      </c>
      <c r="AC16">
        <f>'DS Warehouse'!$F$7</f>
        <v>0</v>
      </c>
      <c r="AD16" t="str">
        <f>'DS Warehouse'!$D$8</f>
        <v xml:space="preserve">DS Warehouse </v>
      </c>
      <c r="AE16" s="34" t="str">
        <f>'DS Warehouse'!$F$8</f>
        <v>Select</v>
      </c>
      <c r="AF16">
        <f>'DS Warehouse'!$D$9</f>
        <v>0</v>
      </c>
      <c r="AG16">
        <f>'DS Warehouse'!$F$9</f>
        <v>0</v>
      </c>
      <c r="AH16" s="23" t="str">
        <f>'DS Warehouse'!$D$10</f>
        <v>Auto-Populates</v>
      </c>
      <c r="AI16" t="str">
        <f>'DS Warehouse'!$F$10</f>
        <v>Auto-Populates</v>
      </c>
      <c r="AJ16" t="str">
        <f>'DS Warehouse'!$B$23</f>
        <v xml:space="preserve">XIII. DS CGMP </v>
      </c>
      <c r="AK16">
        <f>'DS Warehouse'!B26</f>
        <v>3</v>
      </c>
      <c r="AL16" t="str">
        <f>'DS Warehouse'!C26</f>
        <v>Did the inspector assess the conditions of dietary supplement products to ensure protection against contamination and deterioration during shipping/receiving?</v>
      </c>
      <c r="AM16">
        <f>'DS Warehouse'!D26</f>
        <v>0</v>
      </c>
      <c r="AN16" t="str">
        <f>'DS Warehouse'!$E$26</f>
        <v>Select</v>
      </c>
      <c r="AO16">
        <f>'DS Warehouse'!$F$26</f>
        <v>0</v>
      </c>
      <c r="AP16" s="34">
        <f>'DS Warehouse'!$D$36</f>
        <v>0</v>
      </c>
      <c r="AQ16" s="35">
        <f>'DS Warehouse'!$F$36</f>
        <v>0</v>
      </c>
      <c r="AR16" s="34">
        <f>'DS Warehouse'!$D$37</f>
        <v>0</v>
      </c>
    </row>
    <row r="17" spans="1:205" x14ac:dyDescent="0.25">
      <c r="A17" t="e">
        <f>VLOOKUP(B17,Sheet1!$A$3:$F$129,2,FALSE)</f>
        <v>#N/A</v>
      </c>
      <c r="B17" t="str">
        <f>'DS Warehouse'!$D$4</f>
        <v>Select</v>
      </c>
      <c r="C17" s="33">
        <f>Coversheet!$D$36</f>
        <v>0</v>
      </c>
      <c r="D17" s="34" t="str">
        <f>Sheet1!$A$1</f>
        <v>Human Food Field Inspection Audit DS v 07/2025</v>
      </c>
      <c r="E17" s="96">
        <f>Coversheet!$D$35</f>
        <v>0</v>
      </c>
      <c r="F17" s="96" t="str">
        <f>Coversheet!$D$17</f>
        <v>Select</v>
      </c>
      <c r="G17" s="96" t="str">
        <f>Coversheet!$D$19</f>
        <v>Select</v>
      </c>
      <c r="H17" s="96" t="str">
        <f>Coversheet!$D$16</f>
        <v>FOOD</v>
      </c>
      <c r="I17" s="96" t="str">
        <f>Coversheet!$D$24</f>
        <v>Select</v>
      </c>
      <c r="J17" s="96" t="str">
        <f>Coversheet!$D$25</f>
        <v>Select</v>
      </c>
      <c r="K17" s="33">
        <f>Coversheet!$D$26</f>
        <v>0</v>
      </c>
      <c r="L17" s="33">
        <f>Coversheet!$D$28</f>
        <v>0</v>
      </c>
      <c r="M17" s="96">
        <f>Coversheet!$D$29</f>
        <v>0</v>
      </c>
      <c r="N17" s="33">
        <f>Coversheet!$D$30</f>
        <v>0</v>
      </c>
      <c r="O17" t="e">
        <f>VLOOKUP(B17,Sheet1!$A$3:$F$129,3,FALSE)</f>
        <v>#N/A</v>
      </c>
      <c r="P17">
        <f>'DS Warehouse'!$F$4</f>
        <v>0</v>
      </c>
      <c r="Q17" s="34"/>
      <c r="R17" s="34"/>
      <c r="S17" s="34" t="str">
        <f>Coversheet!$D$15</f>
        <v>Select</v>
      </c>
      <c r="T17" s="34">
        <f>Coversheet!$D$21</f>
        <v>0</v>
      </c>
      <c r="U17" s="34" t="s">
        <v>497</v>
      </c>
      <c r="V17" s="24">
        <f>'DS Warehouse'!$D$3</f>
        <v>0</v>
      </c>
      <c r="W17" s="24">
        <f>'DS Warehouse'!$F$3</f>
        <v>0</v>
      </c>
      <c r="X17">
        <f>'DS Warehouse'!$D$5</f>
        <v>0</v>
      </c>
      <c r="Y17">
        <f>'DS Warehouse'!$F$5</f>
        <v>0</v>
      </c>
      <c r="Z17">
        <f>'DS Warehouse'!$D$6</f>
        <v>0</v>
      </c>
      <c r="AA17">
        <f>'DS Warehouse'!$F$6</f>
        <v>0</v>
      </c>
      <c r="AB17" t="str">
        <f>'DS Warehouse'!$D$7</f>
        <v xml:space="preserve"> </v>
      </c>
      <c r="AC17">
        <f>'DS Warehouse'!$F$7</f>
        <v>0</v>
      </c>
      <c r="AD17" t="str">
        <f>'DS Warehouse'!$D$8</f>
        <v xml:space="preserve">DS Warehouse </v>
      </c>
      <c r="AE17" s="34" t="str">
        <f>'DS Warehouse'!$F$8</f>
        <v>Select</v>
      </c>
      <c r="AF17">
        <f>'DS Warehouse'!$D$9</f>
        <v>0</v>
      </c>
      <c r="AG17">
        <f>'DS Warehouse'!$F$9</f>
        <v>0</v>
      </c>
      <c r="AH17" s="23" t="str">
        <f>'DS Warehouse'!$D$10</f>
        <v>Auto-Populates</v>
      </c>
      <c r="AI17" t="str">
        <f>'DS Warehouse'!$F$10</f>
        <v>Auto-Populates</v>
      </c>
      <c r="AJ17" t="str">
        <f>'DS Warehouse'!$B$23</f>
        <v xml:space="preserve">XIII. DS CGMP </v>
      </c>
      <c r="AK17">
        <f>'DS Warehouse'!B27</f>
        <v>4</v>
      </c>
      <c r="AL17" t="str">
        <f>'DS Warehouse'!C27</f>
        <v xml:space="preserve">Did the inspector verify written procedures are established and followed for holding and distribution operations?  </v>
      </c>
      <c r="AM17">
        <f>'DS Warehouse'!D27</f>
        <v>0</v>
      </c>
      <c r="AN17" t="str">
        <f>'DS Warehouse'!$E$27</f>
        <v>Select</v>
      </c>
      <c r="AO17">
        <f>'DS Warehouse'!$F$27</f>
        <v>0</v>
      </c>
      <c r="AP17" s="34">
        <f>'DS Warehouse'!$D$36</f>
        <v>0</v>
      </c>
      <c r="AQ17" s="35">
        <f>'DS Warehouse'!$F$36</f>
        <v>0</v>
      </c>
      <c r="AR17" s="34">
        <f>'DS Warehouse'!$D$37</f>
        <v>0</v>
      </c>
    </row>
    <row r="18" spans="1:205" x14ac:dyDescent="0.25">
      <c r="A18" t="e">
        <f>VLOOKUP(B18,Sheet1!$A$3:$F$129,2,FALSE)</f>
        <v>#N/A</v>
      </c>
      <c r="B18" t="str">
        <f>'DS Warehouse'!$D$4</f>
        <v>Select</v>
      </c>
      <c r="C18" s="33">
        <f>Coversheet!$D$36</f>
        <v>0</v>
      </c>
      <c r="D18" s="34" t="str">
        <f>Sheet1!$A$1</f>
        <v>Human Food Field Inspection Audit DS v 07/2025</v>
      </c>
      <c r="E18" s="96">
        <f>Coversheet!$D$35</f>
        <v>0</v>
      </c>
      <c r="F18" s="96" t="str">
        <f>Coversheet!$D$17</f>
        <v>Select</v>
      </c>
      <c r="G18" s="96" t="str">
        <f>Coversheet!$D$19</f>
        <v>Select</v>
      </c>
      <c r="H18" s="96" t="str">
        <f>Coversheet!$D$16</f>
        <v>FOOD</v>
      </c>
      <c r="I18" s="96" t="str">
        <f>Coversheet!$D$24</f>
        <v>Select</v>
      </c>
      <c r="J18" s="96" t="str">
        <f>Coversheet!$D$25</f>
        <v>Select</v>
      </c>
      <c r="K18" s="33">
        <f>Coversheet!$D$26</f>
        <v>0</v>
      </c>
      <c r="L18" s="33">
        <f>Coversheet!$D$28</f>
        <v>0</v>
      </c>
      <c r="M18" s="96">
        <f>Coversheet!$D$29</f>
        <v>0</v>
      </c>
      <c r="N18" s="33">
        <f>Coversheet!$D$30</f>
        <v>0</v>
      </c>
      <c r="O18" t="e">
        <f>VLOOKUP(B18,Sheet1!$A$3:$F$129,3,FALSE)</f>
        <v>#N/A</v>
      </c>
      <c r="P18">
        <f>'DS Warehouse'!$F$4</f>
        <v>0</v>
      </c>
      <c r="Q18" s="34"/>
      <c r="R18" s="34"/>
      <c r="S18" s="34" t="str">
        <f>Coversheet!$D$15</f>
        <v>Select</v>
      </c>
      <c r="T18" s="34">
        <f>Coversheet!$D$21</f>
        <v>0</v>
      </c>
      <c r="U18" s="34" t="s">
        <v>497</v>
      </c>
      <c r="V18" s="24">
        <f>'DS Warehouse'!$D$3</f>
        <v>0</v>
      </c>
      <c r="W18" s="24">
        <f>'DS Warehouse'!$F$3</f>
        <v>0</v>
      </c>
      <c r="X18">
        <f>'DS Warehouse'!$D$5</f>
        <v>0</v>
      </c>
      <c r="Y18">
        <f>'DS Warehouse'!$F$5</f>
        <v>0</v>
      </c>
      <c r="Z18">
        <f>'DS Warehouse'!$D$6</f>
        <v>0</v>
      </c>
      <c r="AA18">
        <f>'DS Warehouse'!$F$6</f>
        <v>0</v>
      </c>
      <c r="AB18" t="str">
        <f>'DS Warehouse'!$D$7</f>
        <v xml:space="preserve"> </v>
      </c>
      <c r="AC18">
        <f>'DS Warehouse'!$F$7</f>
        <v>0</v>
      </c>
      <c r="AD18" t="str">
        <f>'DS Warehouse'!$D$8</f>
        <v xml:space="preserve">DS Warehouse </v>
      </c>
      <c r="AE18" s="34" t="str">
        <f>'DS Warehouse'!$F$8</f>
        <v>Select</v>
      </c>
      <c r="AF18">
        <f>'DS Warehouse'!$D$9</f>
        <v>0</v>
      </c>
      <c r="AG18">
        <f>'DS Warehouse'!$F$9</f>
        <v>0</v>
      </c>
      <c r="AH18" s="23" t="str">
        <f>'DS Warehouse'!$D$10</f>
        <v>Auto-Populates</v>
      </c>
      <c r="AI18" t="str">
        <f>'DS Warehouse'!$F$10</f>
        <v>Auto-Populates</v>
      </c>
      <c r="AJ18" t="str">
        <f>'DS Warehouse'!$B$23</f>
        <v xml:space="preserve">XIII. DS CGMP </v>
      </c>
      <c r="AK18">
        <f>'DS Warehouse'!B28</f>
        <v>5</v>
      </c>
      <c r="AL18" t="str">
        <f>'DS Warehouse'!C28</f>
        <v>Did the inspector assess whether the firm maintained complete distribution records that ensure full traceability of dietary supplement products?</v>
      </c>
      <c r="AM18">
        <f>'DS Warehouse'!D28</f>
        <v>0</v>
      </c>
      <c r="AN18" t="str">
        <f>'DS Warehouse'!$E$28</f>
        <v>Select</v>
      </c>
      <c r="AO18">
        <f>'DS Warehouse'!$F$28</f>
        <v>0</v>
      </c>
      <c r="AP18" s="34">
        <f>'DS Warehouse'!$D$36</f>
        <v>0</v>
      </c>
      <c r="AQ18" s="35">
        <f>'DS Warehouse'!$F$36</f>
        <v>0</v>
      </c>
      <c r="AR18" s="34">
        <f>'DS Warehouse'!$D$37</f>
        <v>0</v>
      </c>
    </row>
    <row r="19" spans="1:205" x14ac:dyDescent="0.25">
      <c r="A19" t="e">
        <f>VLOOKUP(B19,Sheet1!$A$3:$F$129,2,FALSE)</f>
        <v>#N/A</v>
      </c>
      <c r="B19" t="str">
        <f>'DS Warehouse'!$D$4</f>
        <v>Select</v>
      </c>
      <c r="C19" s="33">
        <f>Coversheet!$D$36</f>
        <v>0</v>
      </c>
      <c r="D19" s="34" t="str">
        <f>Sheet1!$A$1</f>
        <v>Human Food Field Inspection Audit DS v 07/2025</v>
      </c>
      <c r="E19" s="96">
        <f>Coversheet!$D$35</f>
        <v>0</v>
      </c>
      <c r="F19" s="96" t="str">
        <f>Coversheet!$D$17</f>
        <v>Select</v>
      </c>
      <c r="G19" s="96" t="str">
        <f>Coversheet!$D$19</f>
        <v>Select</v>
      </c>
      <c r="H19" s="96" t="str">
        <f>Coversheet!$D$16</f>
        <v>FOOD</v>
      </c>
      <c r="I19" s="96" t="str">
        <f>Coversheet!$D$24</f>
        <v>Select</v>
      </c>
      <c r="J19" s="96" t="str">
        <f>Coversheet!$D$25</f>
        <v>Select</v>
      </c>
      <c r="K19" s="33">
        <f>Coversheet!$D$26</f>
        <v>0</v>
      </c>
      <c r="L19" s="33">
        <f>Coversheet!$D$28</f>
        <v>0</v>
      </c>
      <c r="M19" s="96">
        <f>Coversheet!$D$29</f>
        <v>0</v>
      </c>
      <c r="N19" s="33">
        <f>Coversheet!$D$30</f>
        <v>0</v>
      </c>
      <c r="O19" t="e">
        <f>VLOOKUP(B19,Sheet1!$A$3:$F$129,3,FALSE)</f>
        <v>#N/A</v>
      </c>
      <c r="P19">
        <f>'DS Warehouse'!$F$4</f>
        <v>0</v>
      </c>
      <c r="Q19" s="34"/>
      <c r="R19" s="34"/>
      <c r="S19" s="34" t="str">
        <f>Coversheet!$D$15</f>
        <v>Select</v>
      </c>
      <c r="T19" s="34">
        <f>Coversheet!$D$21</f>
        <v>0</v>
      </c>
      <c r="U19" s="34" t="s">
        <v>497</v>
      </c>
      <c r="V19" s="24">
        <f>'DS Warehouse'!$D$3</f>
        <v>0</v>
      </c>
      <c r="W19" s="24">
        <f>'DS Warehouse'!$F$3</f>
        <v>0</v>
      </c>
      <c r="X19">
        <f>'DS Warehouse'!$D$5</f>
        <v>0</v>
      </c>
      <c r="Y19">
        <f>'DS Warehouse'!$F$5</f>
        <v>0</v>
      </c>
      <c r="Z19">
        <f>'DS Warehouse'!$D$6</f>
        <v>0</v>
      </c>
      <c r="AA19">
        <f>'DS Warehouse'!$F$6</f>
        <v>0</v>
      </c>
      <c r="AB19" t="str">
        <f>'DS Warehouse'!$D$7</f>
        <v xml:space="preserve"> </v>
      </c>
      <c r="AC19">
        <f>'DS Warehouse'!$F$7</f>
        <v>0</v>
      </c>
      <c r="AD19" t="str">
        <f>'DS Warehouse'!$D$8</f>
        <v xml:space="preserve">DS Warehouse </v>
      </c>
      <c r="AE19" s="34" t="str">
        <f>'DS Warehouse'!$F$8</f>
        <v>Select</v>
      </c>
      <c r="AF19">
        <f>'DS Warehouse'!$D$9</f>
        <v>0</v>
      </c>
      <c r="AG19">
        <f>'DS Warehouse'!$F$9</f>
        <v>0</v>
      </c>
      <c r="AH19" s="23" t="str">
        <f>'DS Warehouse'!$D$10</f>
        <v>Auto-Populates</v>
      </c>
      <c r="AI19" t="str">
        <f>'DS Warehouse'!$F$10</f>
        <v>Auto-Populates</v>
      </c>
      <c r="AJ19" t="str">
        <f>'DS Warehouse'!$B$23</f>
        <v xml:space="preserve">XIII. DS CGMP </v>
      </c>
      <c r="AK19">
        <f>'DS Warehouse'!B29</f>
        <v>6</v>
      </c>
      <c r="AL19" t="str">
        <f>'DS Warehouse'!C29</f>
        <v>Did the inspector assess firm's written procedures for returned products, if applicable?</v>
      </c>
      <c r="AM19">
        <f>'DS Warehouse'!D29</f>
        <v>0</v>
      </c>
      <c r="AN19" t="str">
        <f>'DS Warehouse'!$E$29</f>
        <v>Select</v>
      </c>
      <c r="AO19">
        <f>'DS Warehouse'!$F$29</f>
        <v>0</v>
      </c>
      <c r="AP19" s="34">
        <f>'DS Warehouse'!$D$36</f>
        <v>0</v>
      </c>
      <c r="AQ19" s="35">
        <f>'DS Warehouse'!$F$36</f>
        <v>0</v>
      </c>
      <c r="AR19" s="34">
        <f>'DS Warehouse'!$D$37</f>
        <v>0</v>
      </c>
    </row>
    <row r="20" spans="1:205" x14ac:dyDescent="0.25">
      <c r="A20" t="e">
        <f>VLOOKUP(B20,Sheet1!$A$3:$F$129,2,FALSE)</f>
        <v>#N/A</v>
      </c>
      <c r="B20" t="str">
        <f>'DS Warehouse'!$D$4</f>
        <v>Select</v>
      </c>
      <c r="C20" s="33">
        <f>Coversheet!$D$36</f>
        <v>0</v>
      </c>
      <c r="D20" s="34" t="str">
        <f>Sheet1!$A$1</f>
        <v>Human Food Field Inspection Audit DS v 07/2025</v>
      </c>
      <c r="E20" s="96">
        <f>Coversheet!$D$35</f>
        <v>0</v>
      </c>
      <c r="F20" s="96" t="str">
        <f>Coversheet!$D$17</f>
        <v>Select</v>
      </c>
      <c r="G20" s="96" t="str">
        <f>Coversheet!$D$19</f>
        <v>Select</v>
      </c>
      <c r="H20" s="96" t="str">
        <f>Coversheet!$D$16</f>
        <v>FOOD</v>
      </c>
      <c r="I20" s="96" t="str">
        <f>Coversheet!$D$24</f>
        <v>Select</v>
      </c>
      <c r="J20" s="96" t="str">
        <f>Coversheet!$D$25</f>
        <v>Select</v>
      </c>
      <c r="K20" s="33">
        <f>Coversheet!$D$26</f>
        <v>0</v>
      </c>
      <c r="L20" s="33">
        <f>Coversheet!$D$28</f>
        <v>0</v>
      </c>
      <c r="M20" s="96">
        <f>Coversheet!$D$29</f>
        <v>0</v>
      </c>
      <c r="N20" s="33">
        <f>Coversheet!$D$30</f>
        <v>0</v>
      </c>
      <c r="O20" t="e">
        <f>VLOOKUP(B20,Sheet1!$A$3:$F$129,3,FALSE)</f>
        <v>#N/A</v>
      </c>
      <c r="P20">
        <f>'DS Warehouse'!$F$4</f>
        <v>0</v>
      </c>
      <c r="Q20" s="34"/>
      <c r="R20" s="34"/>
      <c r="S20" s="34" t="str">
        <f>Coversheet!$D$15</f>
        <v>Select</v>
      </c>
      <c r="T20" s="34">
        <f>Coversheet!$D$21</f>
        <v>0</v>
      </c>
      <c r="U20" s="34" t="s">
        <v>497</v>
      </c>
      <c r="V20" s="24">
        <f>'DS Warehouse'!$D$3</f>
        <v>0</v>
      </c>
      <c r="W20" s="24">
        <f>'DS Warehouse'!$F$3</f>
        <v>0</v>
      </c>
      <c r="X20">
        <f>'DS Warehouse'!$D$5</f>
        <v>0</v>
      </c>
      <c r="Y20">
        <f>'DS Warehouse'!$F$5</f>
        <v>0</v>
      </c>
      <c r="Z20">
        <f>'DS Warehouse'!$D$6</f>
        <v>0</v>
      </c>
      <c r="AA20">
        <f>'DS Warehouse'!$F$6</f>
        <v>0</v>
      </c>
      <c r="AB20" t="str">
        <f>'DS Warehouse'!$D$7</f>
        <v xml:space="preserve"> </v>
      </c>
      <c r="AC20">
        <f>'DS Warehouse'!$F$7</f>
        <v>0</v>
      </c>
      <c r="AD20" t="str">
        <f>'DS Warehouse'!$D$8</f>
        <v xml:space="preserve">DS Warehouse </v>
      </c>
      <c r="AE20" s="34" t="str">
        <f>'DS Warehouse'!$F$8</f>
        <v>Select</v>
      </c>
      <c r="AF20">
        <f>'DS Warehouse'!$D$9</f>
        <v>0</v>
      </c>
      <c r="AG20">
        <f>'DS Warehouse'!$F$9</f>
        <v>0</v>
      </c>
      <c r="AH20" s="23" t="str">
        <f>'DS Warehouse'!$D$10</f>
        <v>Auto-Populates</v>
      </c>
      <c r="AI20" t="str">
        <f>'DS Warehouse'!$F$10</f>
        <v>Auto-Populates</v>
      </c>
      <c r="AJ20" t="str">
        <f>'DS Warehouse'!$B$30</f>
        <v>XI. Observation Documentation</v>
      </c>
      <c r="AK20" t="str">
        <f>'DS Warehouse'!$B$30</f>
        <v>XI. Observation Documentation</v>
      </c>
      <c r="AP20" s="34">
        <f>'DS Warehouse'!$D$36</f>
        <v>0</v>
      </c>
      <c r="AQ20" s="35">
        <f>'DS Warehouse'!$F$36</f>
        <v>0</v>
      </c>
      <c r="AR20" s="34">
        <f>'DS Warehouse'!$D$37</f>
        <v>0</v>
      </c>
    </row>
    <row r="21" spans="1:205" x14ac:dyDescent="0.25">
      <c r="A21" t="e">
        <f>VLOOKUP(B21,Sheet1!$A$3:$F$129,2,FALSE)</f>
        <v>#N/A</v>
      </c>
      <c r="B21" t="str">
        <f>'DS Warehouse'!$D$4</f>
        <v>Select</v>
      </c>
      <c r="C21" s="33">
        <f>Coversheet!$D$36</f>
        <v>0</v>
      </c>
      <c r="D21" s="34" t="str">
        <f>Sheet1!$A$1</f>
        <v>Human Food Field Inspection Audit DS v 07/2025</v>
      </c>
      <c r="E21" s="96">
        <f>Coversheet!$D$35</f>
        <v>0</v>
      </c>
      <c r="F21" s="96" t="str">
        <f>Coversheet!$D$17</f>
        <v>Select</v>
      </c>
      <c r="G21" s="96" t="str">
        <f>Coversheet!$D$19</f>
        <v>Select</v>
      </c>
      <c r="H21" s="96" t="str">
        <f>Coversheet!$D$16</f>
        <v>FOOD</v>
      </c>
      <c r="I21" s="96" t="str">
        <f>Coversheet!$D$24</f>
        <v>Select</v>
      </c>
      <c r="J21" s="96" t="str">
        <f>Coversheet!$D$25</f>
        <v>Select</v>
      </c>
      <c r="K21" s="33">
        <f>Coversheet!$D$26</f>
        <v>0</v>
      </c>
      <c r="L21" s="33">
        <f>Coversheet!$D$28</f>
        <v>0</v>
      </c>
      <c r="M21" s="96">
        <f>Coversheet!$D$29</f>
        <v>0</v>
      </c>
      <c r="N21" s="33">
        <f>Coversheet!$D$30</f>
        <v>0</v>
      </c>
      <c r="O21" t="e">
        <f>VLOOKUP(B21,Sheet1!$A$3:$F$129,3,FALSE)</f>
        <v>#N/A</v>
      </c>
      <c r="P21">
        <f>'DS Warehouse'!$F$4</f>
        <v>0</v>
      </c>
      <c r="Q21" s="34"/>
      <c r="R21" s="34"/>
      <c r="S21" s="34" t="str">
        <f>Coversheet!$D$15</f>
        <v>Select</v>
      </c>
      <c r="T21" s="34">
        <f>Coversheet!$D$21</f>
        <v>0</v>
      </c>
      <c r="U21" s="34" t="s">
        <v>497</v>
      </c>
      <c r="V21" s="24">
        <f>'DS Warehouse'!$D$3</f>
        <v>0</v>
      </c>
      <c r="W21" s="24">
        <f>'DS Warehouse'!$F$3</f>
        <v>0</v>
      </c>
      <c r="X21">
        <f>'DS Warehouse'!$D$5</f>
        <v>0</v>
      </c>
      <c r="Y21">
        <f>'DS Warehouse'!$F$5</f>
        <v>0</v>
      </c>
      <c r="Z21">
        <f>'DS Warehouse'!$D$6</f>
        <v>0</v>
      </c>
      <c r="AA21">
        <f>'DS Warehouse'!$F$6</f>
        <v>0</v>
      </c>
      <c r="AB21" t="str">
        <f>'DS Warehouse'!$D$7</f>
        <v xml:space="preserve"> </v>
      </c>
      <c r="AC21">
        <f>'DS Warehouse'!$F$7</f>
        <v>0</v>
      </c>
      <c r="AD21" t="str">
        <f>'DS Warehouse'!$D$8</f>
        <v xml:space="preserve">DS Warehouse </v>
      </c>
      <c r="AE21" s="34" t="str">
        <f>'DS Warehouse'!$F$8</f>
        <v>Select</v>
      </c>
      <c r="AF21">
        <f>'DS Warehouse'!$D$9</f>
        <v>0</v>
      </c>
      <c r="AG21">
        <f>'DS Warehouse'!$F$9</f>
        <v>0</v>
      </c>
      <c r="AH21" s="23" t="str">
        <f>'DS Warehouse'!$D$10</f>
        <v>Auto-Populates</v>
      </c>
      <c r="AI21" t="str">
        <f>'DS Warehouse'!$F$10</f>
        <v>Auto-Populates</v>
      </c>
      <c r="AJ21" t="str">
        <f>'DS Warehouse'!$B$30</f>
        <v>XI. Observation Documentation</v>
      </c>
      <c r="AK21">
        <f>'DS Warehouse'!B31</f>
        <v>1</v>
      </c>
      <c r="AL21" t="str">
        <f>'DS Warehouse'!C31</f>
        <v xml:space="preserve">Did the inspector determine the significance of the observation (written or discussed) and document them appropriately? </v>
      </c>
      <c r="AM21">
        <f>'DS Warehouse'!D31</f>
        <v>0</v>
      </c>
      <c r="AN21" t="str">
        <f>'DS Warehouse'!$E$31</f>
        <v>Select</v>
      </c>
      <c r="AO21">
        <f>'DS Warehouse'!F31</f>
        <v>0</v>
      </c>
      <c r="AP21" s="34">
        <f>'DS Warehouse'!$D$36</f>
        <v>0</v>
      </c>
      <c r="AQ21" s="35">
        <f>'DS Warehouse'!$F$36</f>
        <v>0</v>
      </c>
      <c r="AR21" s="34">
        <f>'DS Warehouse'!$D$37</f>
        <v>0</v>
      </c>
    </row>
    <row r="22" spans="1:205" x14ac:dyDescent="0.25">
      <c r="A22" t="e">
        <f>VLOOKUP(B22,Sheet1!$A$3:$F$129,2,FALSE)</f>
        <v>#N/A</v>
      </c>
      <c r="B22" t="str">
        <f>'DS Warehouse'!$D$4</f>
        <v>Select</v>
      </c>
      <c r="C22" s="33">
        <f>Coversheet!$D$36</f>
        <v>0</v>
      </c>
      <c r="D22" s="34" t="str">
        <f>Sheet1!$A$1</f>
        <v>Human Food Field Inspection Audit DS v 07/2025</v>
      </c>
      <c r="E22" s="96">
        <f>Coversheet!$D$35</f>
        <v>0</v>
      </c>
      <c r="F22" s="96" t="str">
        <f>Coversheet!$D$17</f>
        <v>Select</v>
      </c>
      <c r="G22" s="96" t="str">
        <f>Coversheet!$D$19</f>
        <v>Select</v>
      </c>
      <c r="H22" s="96" t="str">
        <f>Coversheet!$D$16</f>
        <v>FOOD</v>
      </c>
      <c r="I22" s="96" t="str">
        <f>Coversheet!$D$24</f>
        <v>Select</v>
      </c>
      <c r="J22" s="96" t="str">
        <f>Coversheet!$D$25</f>
        <v>Select</v>
      </c>
      <c r="K22" s="33">
        <f>Coversheet!$D$26</f>
        <v>0</v>
      </c>
      <c r="L22" s="33">
        <f>Coversheet!$D$28</f>
        <v>0</v>
      </c>
      <c r="M22" s="96">
        <f>Coversheet!$D$29</f>
        <v>0</v>
      </c>
      <c r="N22" s="33">
        <f>Coversheet!$D$30</f>
        <v>0</v>
      </c>
      <c r="O22" t="e">
        <f>VLOOKUP(B22,Sheet1!$A$3:$F$129,3,FALSE)</f>
        <v>#N/A</v>
      </c>
      <c r="P22">
        <f>'DS Warehouse'!$F$4</f>
        <v>0</v>
      </c>
      <c r="Q22" s="34"/>
      <c r="R22" s="34"/>
      <c r="S22" s="34" t="str">
        <f>Coversheet!$D$15</f>
        <v>Select</v>
      </c>
      <c r="T22" s="34">
        <f>Coversheet!$D$21</f>
        <v>0</v>
      </c>
      <c r="U22" s="34" t="s">
        <v>497</v>
      </c>
      <c r="V22" s="24">
        <f>'DS Warehouse'!$D$3</f>
        <v>0</v>
      </c>
      <c r="W22" s="24">
        <f>'DS Warehouse'!$F$3</f>
        <v>0</v>
      </c>
      <c r="X22">
        <f>'DS Warehouse'!$D$5</f>
        <v>0</v>
      </c>
      <c r="Y22">
        <f>'DS Warehouse'!$F$5</f>
        <v>0</v>
      </c>
      <c r="Z22">
        <f>'DS Warehouse'!$D$6</f>
        <v>0</v>
      </c>
      <c r="AA22">
        <f>'DS Warehouse'!$F$6</f>
        <v>0</v>
      </c>
      <c r="AB22" t="str">
        <f>'DS Warehouse'!$D$7</f>
        <v xml:space="preserve"> </v>
      </c>
      <c r="AC22">
        <f>'DS Warehouse'!$F$7</f>
        <v>0</v>
      </c>
      <c r="AD22" t="str">
        <f>'DS Warehouse'!$D$8</f>
        <v xml:space="preserve">DS Warehouse </v>
      </c>
      <c r="AE22" s="34" t="str">
        <f>'DS Warehouse'!$F$8</f>
        <v>Select</v>
      </c>
      <c r="AF22">
        <f>'DS Warehouse'!$D$9</f>
        <v>0</v>
      </c>
      <c r="AG22">
        <f>'DS Warehouse'!$F$9</f>
        <v>0</v>
      </c>
      <c r="AH22" s="23" t="str">
        <f>'DS Warehouse'!$D$10</f>
        <v>Auto-Populates</v>
      </c>
      <c r="AI22" t="str">
        <f>'DS Warehouse'!$F$10</f>
        <v>Auto-Populates</v>
      </c>
      <c r="AJ22" t="str">
        <f>'DS Warehouse'!$B$32</f>
        <v>XII. Overall Feedback</v>
      </c>
      <c r="AK22" t="str">
        <f>'DS Warehouse'!$B$32</f>
        <v>XII. Overall Feedback</v>
      </c>
      <c r="AP22" s="34">
        <f>'DS Warehouse'!$D$36</f>
        <v>0</v>
      </c>
      <c r="AQ22" s="35">
        <f>'DS Warehouse'!$F$36</f>
        <v>0</v>
      </c>
      <c r="AR22" s="34">
        <f>'DS Warehouse'!$D$37</f>
        <v>0</v>
      </c>
    </row>
    <row r="23" spans="1:205" x14ac:dyDescent="0.25">
      <c r="A23" t="e">
        <f>VLOOKUP(B23,Sheet1!$A$3:$F$129,2,FALSE)</f>
        <v>#N/A</v>
      </c>
      <c r="B23" t="str">
        <f>'DS Warehouse'!$D$4</f>
        <v>Select</v>
      </c>
      <c r="C23" s="33">
        <f>Coversheet!$D$36</f>
        <v>0</v>
      </c>
      <c r="D23" s="34" t="str">
        <f>Sheet1!$A$1</f>
        <v>Human Food Field Inspection Audit DS v 07/2025</v>
      </c>
      <c r="E23" s="96">
        <f>Coversheet!$D$35</f>
        <v>0</v>
      </c>
      <c r="F23" s="96" t="str">
        <f>Coversheet!$D$17</f>
        <v>Select</v>
      </c>
      <c r="G23" s="96" t="str">
        <f>Coversheet!$D$19</f>
        <v>Select</v>
      </c>
      <c r="H23" s="96" t="str">
        <f>Coversheet!$D$16</f>
        <v>FOOD</v>
      </c>
      <c r="I23" s="96" t="str">
        <f>Coversheet!$D$24</f>
        <v>Select</v>
      </c>
      <c r="J23" s="96" t="str">
        <f>Coversheet!$D$25</f>
        <v>Select</v>
      </c>
      <c r="K23" s="33">
        <f>Coversheet!$D$26</f>
        <v>0</v>
      </c>
      <c r="L23" s="33">
        <f>Coversheet!$D$28</f>
        <v>0</v>
      </c>
      <c r="M23" s="96">
        <f>Coversheet!$D$29</f>
        <v>0</v>
      </c>
      <c r="N23" s="33">
        <f>Coversheet!$D$30</f>
        <v>0</v>
      </c>
      <c r="O23" t="e">
        <f>VLOOKUP(B23,Sheet1!$A$3:$F$129,3,FALSE)</f>
        <v>#N/A</v>
      </c>
      <c r="P23">
        <f>'DS Warehouse'!$F$4</f>
        <v>0</v>
      </c>
      <c r="Q23" s="34"/>
      <c r="R23" s="34"/>
      <c r="S23" s="34" t="str">
        <f>Coversheet!$D$15</f>
        <v>Select</v>
      </c>
      <c r="T23" s="34">
        <f>Coversheet!$D$21</f>
        <v>0</v>
      </c>
      <c r="U23" s="34" t="s">
        <v>497</v>
      </c>
      <c r="V23" s="24">
        <f>'DS Warehouse'!$D$3</f>
        <v>0</v>
      </c>
      <c r="W23" s="24">
        <f>'DS Warehouse'!$F$3</f>
        <v>0</v>
      </c>
      <c r="X23">
        <f>'DS Warehouse'!$D$5</f>
        <v>0</v>
      </c>
      <c r="Y23">
        <f>'DS Warehouse'!$F$5</f>
        <v>0</v>
      </c>
      <c r="Z23">
        <f>'DS Warehouse'!$D$6</f>
        <v>0</v>
      </c>
      <c r="AA23">
        <f>'DS Warehouse'!$F$6</f>
        <v>0</v>
      </c>
      <c r="AB23" t="str">
        <f>'DS Warehouse'!$D$7</f>
        <v xml:space="preserve"> </v>
      </c>
      <c r="AC23">
        <f>'DS Warehouse'!$F$7</f>
        <v>0</v>
      </c>
      <c r="AD23" t="str">
        <f>'DS Warehouse'!$D$8</f>
        <v xml:space="preserve">DS Warehouse </v>
      </c>
      <c r="AE23" s="34" t="str">
        <f>'DS Warehouse'!$F$8</f>
        <v>Select</v>
      </c>
      <c r="AF23">
        <f>'DS Warehouse'!$D$9</f>
        <v>0</v>
      </c>
      <c r="AG23">
        <f>'DS Warehouse'!$F$9</f>
        <v>0</v>
      </c>
      <c r="AH23" s="23" t="str">
        <f>'DS Warehouse'!$D$10</f>
        <v>Auto-Populates</v>
      </c>
      <c r="AI23" t="str">
        <f>'DS Warehouse'!$F$10</f>
        <v>Auto-Populates</v>
      </c>
      <c r="AJ23" t="str">
        <f>'DS Warehouse'!$B$32</f>
        <v>XII. Overall Feedback</v>
      </c>
      <c r="AO23">
        <f>'DS Warehouse'!$B$33</f>
        <v>0</v>
      </c>
      <c r="AP23" s="34">
        <f>'DS Warehouse'!$D$36</f>
        <v>0</v>
      </c>
      <c r="AQ23" s="35">
        <f>'DS Warehouse'!$F$36</f>
        <v>0</v>
      </c>
      <c r="AR23" s="34">
        <f>'DS Warehouse'!$D$37</f>
        <v>0</v>
      </c>
    </row>
    <row r="24" spans="1:205" x14ac:dyDescent="0.25">
      <c r="A24" t="e">
        <f>VLOOKUP(B24,Sheet1!$A$3:$F$129,2,FALSE)</f>
        <v>#N/A</v>
      </c>
      <c r="B24" t="str">
        <f>'DS Distributor'!$D$4</f>
        <v>Select</v>
      </c>
      <c r="C24" s="33">
        <f>Coversheet!$D$36</f>
        <v>0</v>
      </c>
      <c r="D24" s="34" t="str">
        <f>Sheet1!$A$1</f>
        <v>Human Food Field Inspection Audit DS v 07/2025</v>
      </c>
      <c r="E24" s="96">
        <f>Coversheet!$D$35</f>
        <v>0</v>
      </c>
      <c r="F24" s="96" t="str">
        <f>Coversheet!$D$17</f>
        <v>Select</v>
      </c>
      <c r="G24" s="96" t="str">
        <f>Coversheet!$D$19</f>
        <v>Select</v>
      </c>
      <c r="H24" s="96" t="str">
        <f>Coversheet!$D$16</f>
        <v>FOOD</v>
      </c>
      <c r="I24" s="96" t="str">
        <f>Coversheet!$D$24</f>
        <v>Select</v>
      </c>
      <c r="J24" s="96" t="str">
        <f>Coversheet!$D$25</f>
        <v>Select</v>
      </c>
      <c r="K24" s="33">
        <f>Coversheet!$D$26</f>
        <v>0</v>
      </c>
      <c r="L24" s="33">
        <f>Coversheet!$D$28</f>
        <v>0</v>
      </c>
      <c r="M24" s="96">
        <f>Coversheet!$D$29</f>
        <v>0</v>
      </c>
      <c r="N24" s="33">
        <f>Coversheet!$D$30</f>
        <v>0</v>
      </c>
      <c r="O24" t="e">
        <f>VLOOKUP(B24,Sheet1!$A$3:$F$129,3,FALSE)</f>
        <v>#N/A</v>
      </c>
      <c r="P24">
        <f>'DS Distributor'!$F$4</f>
        <v>0</v>
      </c>
      <c r="Q24" s="34"/>
      <c r="R24" s="34"/>
      <c r="S24" s="34" t="str">
        <f>Coversheet!$D$15</f>
        <v>Select</v>
      </c>
      <c r="T24" s="34">
        <f>Coversheet!$D$21</f>
        <v>0</v>
      </c>
      <c r="U24" t="s">
        <v>496</v>
      </c>
      <c r="V24" s="24">
        <f>'DS Distributor'!$D$3</f>
        <v>0</v>
      </c>
      <c r="W24" s="24">
        <f>'DS Distributor'!$F$3</f>
        <v>0</v>
      </c>
      <c r="X24">
        <f>'DS Distributor'!$D$5</f>
        <v>0</v>
      </c>
      <c r="Y24">
        <f>'DS Distributor'!$F$5</f>
        <v>0</v>
      </c>
      <c r="Z24">
        <f>'DS Distributor'!$D$6</f>
        <v>0</v>
      </c>
      <c r="AA24">
        <f>'DS Distributor'!$F$6</f>
        <v>0</v>
      </c>
      <c r="AB24" t="str">
        <f>'DS Distributor'!$D$7</f>
        <v xml:space="preserve"> </v>
      </c>
      <c r="AC24">
        <f>'DS Distributor'!$F$7</f>
        <v>0</v>
      </c>
      <c r="AD24" t="str">
        <f>'DS Distributor'!$D$8</f>
        <v xml:space="preserve">DS Distributor  </v>
      </c>
      <c r="AE24" s="34" t="str">
        <f>'DS Distributor'!$F$8</f>
        <v>Select</v>
      </c>
      <c r="AF24">
        <f>'DS Distributor'!$D$9</f>
        <v>0</v>
      </c>
      <c r="AG24">
        <f>'DS Distributor'!$F$9</f>
        <v>0</v>
      </c>
      <c r="AH24" s="23" t="str">
        <f>'DS Distributor'!$D$10</f>
        <v>Auto-Populates</v>
      </c>
      <c r="AI24" t="str">
        <f>'DS Distributor'!$F$10</f>
        <v>Auto-Populates</v>
      </c>
      <c r="AJ24" t="s">
        <v>129</v>
      </c>
      <c r="AK24" t="s">
        <v>129</v>
      </c>
      <c r="AL24" t="s">
        <v>129</v>
      </c>
      <c r="AN24" s="33" t="s">
        <v>129</v>
      </c>
      <c r="AO24" s="33" t="s">
        <v>129</v>
      </c>
      <c r="AP24">
        <f>'DS Distributor'!$D$42</f>
        <v>0</v>
      </c>
      <c r="AQ24" s="24">
        <f>'DS Distributor'!$F$42</f>
        <v>0</v>
      </c>
      <c r="AR24">
        <f>'DS Distributor'!$D$43</f>
        <v>0</v>
      </c>
      <c r="AS24" t="str">
        <f>AN26</f>
        <v>Select</v>
      </c>
      <c r="AT24">
        <f>AO26</f>
        <v>0</v>
      </c>
      <c r="AU24" t="str">
        <f>AN27</f>
        <v>Select</v>
      </c>
      <c r="AV24">
        <f>AO27</f>
        <v>0</v>
      </c>
      <c r="AW24" t="str">
        <f>AN28</f>
        <v>Select</v>
      </c>
      <c r="AX24">
        <f>AO28</f>
        <v>0</v>
      </c>
      <c r="AY24" t="str">
        <f>AN29</f>
        <v>Select</v>
      </c>
      <c r="AZ24">
        <f>AO29</f>
        <v>0</v>
      </c>
      <c r="BA24" t="str">
        <f>AN30</f>
        <v>Select</v>
      </c>
      <c r="BB24">
        <f>AO30</f>
        <v>0</v>
      </c>
      <c r="BC24" t="str">
        <f>AN31</f>
        <v>Select</v>
      </c>
      <c r="BD24">
        <f>AO31</f>
        <v>0</v>
      </c>
      <c r="BE24" t="str">
        <f>AN32</f>
        <v>Select</v>
      </c>
      <c r="BF24">
        <f>AO32</f>
        <v>0</v>
      </c>
      <c r="BG24" t="str">
        <f>AN33</f>
        <v>N/A</v>
      </c>
      <c r="BH24">
        <f>AO33</f>
        <v>0</v>
      </c>
      <c r="BI24" t="str">
        <f>AN34</f>
        <v>Select</v>
      </c>
      <c r="BJ24">
        <f>AO34</f>
        <v>0</v>
      </c>
      <c r="CC24" s="33"/>
      <c r="CD24" s="33"/>
      <c r="CI24" s="33"/>
      <c r="CJ24" s="33"/>
      <c r="CK24" s="33"/>
      <c r="CL24" s="33"/>
      <c r="CM24" s="33"/>
      <c r="CN24" s="33"/>
      <c r="CO24" s="33"/>
      <c r="CP24" s="33"/>
      <c r="CQ24" s="33"/>
      <c r="CR24" s="33"/>
      <c r="CS24" s="33"/>
      <c r="CT24" s="33"/>
      <c r="CU24" s="33"/>
      <c r="CV24" s="33"/>
      <c r="CW24" s="33"/>
      <c r="CX24" s="33"/>
      <c r="CY24" s="33"/>
      <c r="CZ24" s="33"/>
      <c r="DA24" s="33"/>
      <c r="DB24" s="33"/>
      <c r="DC24" s="33"/>
      <c r="DD24" s="33"/>
      <c r="DE24" s="33"/>
      <c r="DF24" s="33"/>
      <c r="DG24" s="33"/>
      <c r="DH24" s="33"/>
      <c r="DI24" s="33"/>
      <c r="DJ24" s="33"/>
      <c r="DK24" s="33"/>
      <c r="DL24" s="33"/>
      <c r="DM24" s="33"/>
      <c r="DN24" s="33"/>
      <c r="DO24" s="33"/>
      <c r="DP24" s="33"/>
      <c r="DQ24" s="33"/>
      <c r="DR24" s="33"/>
      <c r="DS24" s="33"/>
      <c r="DT24" s="33"/>
      <c r="DU24" s="33"/>
      <c r="DV24" s="33"/>
      <c r="DW24" s="33"/>
      <c r="DX24" s="33"/>
      <c r="DY24" s="33"/>
      <c r="DZ24" s="33"/>
      <c r="EA24" s="33"/>
      <c r="EB24" s="33"/>
      <c r="FQ24" t="str">
        <f>AN49</f>
        <v>Select</v>
      </c>
      <c r="FR24">
        <f>AO49</f>
        <v>0</v>
      </c>
      <c r="FS24">
        <f>AO51</f>
        <v>0</v>
      </c>
      <c r="FT24" s="34" t="str">
        <f>AN36</f>
        <v>Select</v>
      </c>
      <c r="FU24" s="34">
        <f>AO36</f>
        <v>0</v>
      </c>
      <c r="FV24" s="34" t="str">
        <f>AN37</f>
        <v>Select</v>
      </c>
      <c r="FW24" s="34">
        <f>AO37</f>
        <v>0</v>
      </c>
      <c r="FX24" s="34" t="str">
        <f>AN38</f>
        <v>Select</v>
      </c>
      <c r="FY24" s="34">
        <f>AO38</f>
        <v>0</v>
      </c>
      <c r="FZ24" s="34" t="str">
        <f>AN39</f>
        <v>Select</v>
      </c>
      <c r="GA24" s="34">
        <f>AO39</f>
        <v>0</v>
      </c>
      <c r="GB24" s="34" t="str">
        <f>AN40</f>
        <v>Select</v>
      </c>
      <c r="GC24" s="34">
        <f>AO40</f>
        <v>0</v>
      </c>
      <c r="GD24" s="34" t="str">
        <f>AN41</f>
        <v>Select</v>
      </c>
      <c r="GE24" s="34">
        <f>AO41</f>
        <v>0</v>
      </c>
      <c r="GN24" s="33" t="str">
        <f>AN43</f>
        <v>Select</v>
      </c>
      <c r="GO24" s="33">
        <f>AO43</f>
        <v>0</v>
      </c>
      <c r="GP24" s="33" t="str">
        <f>AN44</f>
        <v>Select</v>
      </c>
      <c r="GQ24" s="33">
        <f>AO44</f>
        <v>0</v>
      </c>
      <c r="GR24" s="33" t="str">
        <f>AN45</f>
        <v>Select</v>
      </c>
      <c r="GS24" s="33">
        <f>AO45</f>
        <v>0</v>
      </c>
      <c r="GT24" s="33" t="str">
        <f>AN46</f>
        <v>Select</v>
      </c>
      <c r="GU24" s="33">
        <f>AO46</f>
        <v>0</v>
      </c>
      <c r="GV24" s="33" t="str">
        <f>AN47</f>
        <v>Select</v>
      </c>
      <c r="GW24" s="33">
        <f>AO47</f>
        <v>0</v>
      </c>
    </row>
    <row r="25" spans="1:205" x14ac:dyDescent="0.25">
      <c r="A25" t="e">
        <f>VLOOKUP(B25,Sheet1!$A$3:$F$129,2,FALSE)</f>
        <v>#N/A</v>
      </c>
      <c r="B25" t="str">
        <f>'DS Distributor'!$D$4</f>
        <v>Select</v>
      </c>
      <c r="C25" s="33">
        <f>Coversheet!$D$36</f>
        <v>0</v>
      </c>
      <c r="D25" s="34" t="str">
        <f>Sheet1!$A$1</f>
        <v>Human Food Field Inspection Audit DS v 07/2025</v>
      </c>
      <c r="E25" s="96">
        <f>Coversheet!$D$35</f>
        <v>0</v>
      </c>
      <c r="F25" s="96" t="str">
        <f>Coversheet!$D$17</f>
        <v>Select</v>
      </c>
      <c r="G25" s="96" t="str">
        <f>Coversheet!$D$19</f>
        <v>Select</v>
      </c>
      <c r="H25" s="96" t="str">
        <f>Coversheet!$D$16</f>
        <v>FOOD</v>
      </c>
      <c r="I25" s="96" t="str">
        <f>Coversheet!$D$24</f>
        <v>Select</v>
      </c>
      <c r="J25" s="96" t="str">
        <f>Coversheet!$D$25</f>
        <v>Select</v>
      </c>
      <c r="K25" s="33">
        <f>Coversheet!$D$26</f>
        <v>0</v>
      </c>
      <c r="L25" s="33">
        <f>Coversheet!$D$28</f>
        <v>0</v>
      </c>
      <c r="M25" s="96">
        <f>Coversheet!$D$29</f>
        <v>0</v>
      </c>
      <c r="N25" s="33">
        <f>Coversheet!$D$30</f>
        <v>0</v>
      </c>
      <c r="O25" t="e">
        <f>VLOOKUP(B25,Sheet1!$A$3:$F$129,3,FALSE)</f>
        <v>#N/A</v>
      </c>
      <c r="P25">
        <f>'DS Distributor'!$F$4</f>
        <v>0</v>
      </c>
      <c r="Q25" s="34"/>
      <c r="R25" s="34"/>
      <c r="S25" s="34" t="str">
        <f>Coversheet!$D$15</f>
        <v>Select</v>
      </c>
      <c r="T25" s="34">
        <f>Coversheet!$D$21</f>
        <v>0</v>
      </c>
      <c r="U25" t="s">
        <v>496</v>
      </c>
      <c r="V25" s="24">
        <f>'DS Distributor'!$D$3</f>
        <v>0</v>
      </c>
      <c r="W25" s="24">
        <f>'DS Distributor'!$F$3</f>
        <v>0</v>
      </c>
      <c r="X25">
        <f>'DS Distributor'!$D$5</f>
        <v>0</v>
      </c>
      <c r="Y25">
        <f>'DS Distributor'!$F$5</f>
        <v>0</v>
      </c>
      <c r="Z25">
        <f>'DS Distributor'!$D$6</f>
        <v>0</v>
      </c>
      <c r="AA25">
        <f>'DS Distributor'!$F$6</f>
        <v>0</v>
      </c>
      <c r="AB25" t="str">
        <f>'DS Distributor'!$D$7</f>
        <v xml:space="preserve"> </v>
      </c>
      <c r="AC25">
        <f>'DS Distributor'!$F$7</f>
        <v>0</v>
      </c>
      <c r="AD25" t="str">
        <f>'DS Distributor'!$D$8</f>
        <v xml:space="preserve">DS Distributor  </v>
      </c>
      <c r="AE25" s="34" t="str">
        <f>'DS Distributor'!$F$8</f>
        <v>Select</v>
      </c>
      <c r="AF25">
        <f>'DS Distributor'!$D$9</f>
        <v>0</v>
      </c>
      <c r="AG25">
        <f>'DS Distributor'!$F$9</f>
        <v>0</v>
      </c>
      <c r="AH25" s="23" t="str">
        <f>'DS Distributor'!$D$10</f>
        <v>Auto-Populates</v>
      </c>
      <c r="AI25" t="str">
        <f>'DS Distributor'!$F$10</f>
        <v>Auto-Populates</v>
      </c>
      <c r="AJ25" t="str">
        <f>'DS Distributor'!$B$13</f>
        <v>I. General</v>
      </c>
      <c r="AK25" t="str">
        <f>'DS Distributor'!$B$13</f>
        <v>I. General</v>
      </c>
      <c r="AP25">
        <f>'DS Distributor'!$D$42</f>
        <v>0</v>
      </c>
      <c r="AQ25" s="24">
        <f>'DS Distributor'!$F$42</f>
        <v>0</v>
      </c>
      <c r="AR25">
        <f>'DS Distributor'!$D$43</f>
        <v>0</v>
      </c>
    </row>
    <row r="26" spans="1:205" x14ac:dyDescent="0.25">
      <c r="A26" t="e">
        <f>VLOOKUP(B26,Sheet1!$A$3:$F$129,2,FALSE)</f>
        <v>#N/A</v>
      </c>
      <c r="B26" t="str">
        <f>'DS Distributor'!$D$4</f>
        <v>Select</v>
      </c>
      <c r="C26" s="33">
        <f>Coversheet!$D$36</f>
        <v>0</v>
      </c>
      <c r="D26" s="34" t="str">
        <f>Sheet1!$A$1</f>
        <v>Human Food Field Inspection Audit DS v 07/2025</v>
      </c>
      <c r="E26" s="96">
        <f>Coversheet!$D$35</f>
        <v>0</v>
      </c>
      <c r="F26" s="96" t="str">
        <f>Coversheet!$D$17</f>
        <v>Select</v>
      </c>
      <c r="G26" s="96" t="str">
        <f>Coversheet!$D$19</f>
        <v>Select</v>
      </c>
      <c r="H26" s="96" t="str">
        <f>Coversheet!$D$16</f>
        <v>FOOD</v>
      </c>
      <c r="I26" s="96" t="str">
        <f>Coversheet!$D$24</f>
        <v>Select</v>
      </c>
      <c r="J26" s="96" t="str">
        <f>Coversheet!$D$25</f>
        <v>Select</v>
      </c>
      <c r="K26" s="33">
        <f>Coversheet!$D$26</f>
        <v>0</v>
      </c>
      <c r="L26" s="33">
        <f>Coversheet!$D$28</f>
        <v>0</v>
      </c>
      <c r="M26" s="96">
        <f>Coversheet!$D$29</f>
        <v>0</v>
      </c>
      <c r="N26" s="33">
        <f>Coversheet!$D$30</f>
        <v>0</v>
      </c>
      <c r="O26" t="e">
        <f>VLOOKUP(B26,Sheet1!$A$3:$F$129,3,FALSE)</f>
        <v>#N/A</v>
      </c>
      <c r="P26">
        <f>'DS Distributor'!$F$4</f>
        <v>0</v>
      </c>
      <c r="Q26" s="34"/>
      <c r="R26" s="34"/>
      <c r="S26" s="34" t="str">
        <f>Coversheet!$D$15</f>
        <v>Select</v>
      </c>
      <c r="T26" s="34">
        <f>Coversheet!$D$21</f>
        <v>0</v>
      </c>
      <c r="U26" t="s">
        <v>496</v>
      </c>
      <c r="V26" s="24">
        <f>'DS Distributor'!$D$3</f>
        <v>0</v>
      </c>
      <c r="W26" s="24">
        <f>'DS Distributor'!$F$3</f>
        <v>0</v>
      </c>
      <c r="X26">
        <f>'DS Distributor'!$D$5</f>
        <v>0</v>
      </c>
      <c r="Y26">
        <f>'DS Distributor'!$F$5</f>
        <v>0</v>
      </c>
      <c r="Z26">
        <f>'DS Distributor'!$D$6</f>
        <v>0</v>
      </c>
      <c r="AA26">
        <f>'DS Distributor'!$F$6</f>
        <v>0</v>
      </c>
      <c r="AB26" t="str">
        <f>'DS Distributor'!$D$7</f>
        <v xml:space="preserve"> </v>
      </c>
      <c r="AC26">
        <f>'DS Distributor'!$F$7</f>
        <v>0</v>
      </c>
      <c r="AD26" t="str">
        <f>'DS Distributor'!$D$8</f>
        <v xml:space="preserve">DS Distributor  </v>
      </c>
      <c r="AE26" s="34" t="str">
        <f>'DS Distributor'!$F$8</f>
        <v>Select</v>
      </c>
      <c r="AF26">
        <f>'DS Distributor'!$D$9</f>
        <v>0</v>
      </c>
      <c r="AG26">
        <f>'DS Distributor'!$F$9</f>
        <v>0</v>
      </c>
      <c r="AH26" s="23" t="str">
        <f>'DS Distributor'!$D$10</f>
        <v>Auto-Populates</v>
      </c>
      <c r="AI26" t="str">
        <f>'DS Distributor'!$F$10</f>
        <v>Auto-Populates</v>
      </c>
      <c r="AJ26" t="str">
        <f>'DS Distributor'!$B$13</f>
        <v>I. General</v>
      </c>
      <c r="AK26">
        <f>'DS Distributor'!B14</f>
        <v>1</v>
      </c>
      <c r="AL26" t="str">
        <f>'DS Distributor'!C14</f>
        <v>Did the inspector initiate the inspection appropriately?</v>
      </c>
      <c r="AM26">
        <f>'DS Distributor'!D14</f>
        <v>0</v>
      </c>
      <c r="AN26" t="str">
        <f>'DS Distributor'!$E$14</f>
        <v>Select</v>
      </c>
      <c r="AO26">
        <f>'DS Distributor'!$F$14</f>
        <v>0</v>
      </c>
      <c r="AP26">
        <f>'DS Distributor'!$D$42</f>
        <v>0</v>
      </c>
      <c r="AQ26" s="24">
        <f>'DS Distributor'!$F$42</f>
        <v>0</v>
      </c>
      <c r="AR26">
        <f>'DS Distributor'!$D$43</f>
        <v>0</v>
      </c>
    </row>
    <row r="27" spans="1:205" x14ac:dyDescent="0.25">
      <c r="A27" t="e">
        <f>VLOOKUP(B27,Sheet1!$A$3:$F$129,2,FALSE)</f>
        <v>#N/A</v>
      </c>
      <c r="B27" t="str">
        <f>'DS Distributor'!$D$4</f>
        <v>Select</v>
      </c>
      <c r="C27" s="33">
        <f>Coversheet!$D$36</f>
        <v>0</v>
      </c>
      <c r="D27" s="34" t="str">
        <f>Sheet1!$A$1</f>
        <v>Human Food Field Inspection Audit DS v 07/2025</v>
      </c>
      <c r="E27" s="96">
        <f>Coversheet!$D$35</f>
        <v>0</v>
      </c>
      <c r="F27" s="96" t="str">
        <f>Coversheet!$D$17</f>
        <v>Select</v>
      </c>
      <c r="G27" s="96" t="str">
        <f>Coversheet!$D$19</f>
        <v>Select</v>
      </c>
      <c r="H27" s="96" t="str">
        <f>Coversheet!$D$16</f>
        <v>FOOD</v>
      </c>
      <c r="I27" s="96" t="str">
        <f>Coversheet!$D$24</f>
        <v>Select</v>
      </c>
      <c r="J27" s="96" t="str">
        <f>Coversheet!$D$25</f>
        <v>Select</v>
      </c>
      <c r="K27" s="33">
        <f>Coversheet!$D$26</f>
        <v>0</v>
      </c>
      <c r="L27" s="33">
        <f>Coversheet!$D$28</f>
        <v>0</v>
      </c>
      <c r="M27" s="96">
        <f>Coversheet!$D$29</f>
        <v>0</v>
      </c>
      <c r="N27" s="33">
        <f>Coversheet!$D$30</f>
        <v>0</v>
      </c>
      <c r="O27" t="e">
        <f>VLOOKUP(B27,Sheet1!$A$3:$F$129,3,FALSE)</f>
        <v>#N/A</v>
      </c>
      <c r="P27">
        <f>'DS Distributor'!$F$4</f>
        <v>0</v>
      </c>
      <c r="Q27" s="34"/>
      <c r="R27" s="34"/>
      <c r="S27" s="34" t="str">
        <f>Coversheet!$D$15</f>
        <v>Select</v>
      </c>
      <c r="T27" s="34">
        <f>Coversheet!$D$21</f>
        <v>0</v>
      </c>
      <c r="U27" t="s">
        <v>496</v>
      </c>
      <c r="V27" s="24">
        <f>'DS Distributor'!$D$3</f>
        <v>0</v>
      </c>
      <c r="W27" s="24">
        <f>'DS Distributor'!$F$3</f>
        <v>0</v>
      </c>
      <c r="X27">
        <f>'DS Distributor'!$D$5</f>
        <v>0</v>
      </c>
      <c r="Y27">
        <f>'DS Distributor'!$F$5</f>
        <v>0</v>
      </c>
      <c r="Z27">
        <f>'DS Distributor'!$D$6</f>
        <v>0</v>
      </c>
      <c r="AA27">
        <f>'DS Distributor'!$F$6</f>
        <v>0</v>
      </c>
      <c r="AB27" t="str">
        <f>'DS Distributor'!$D$7</f>
        <v xml:space="preserve"> </v>
      </c>
      <c r="AC27">
        <f>'DS Distributor'!$F$7</f>
        <v>0</v>
      </c>
      <c r="AD27" t="str">
        <f>'DS Distributor'!$D$8</f>
        <v xml:space="preserve">DS Distributor  </v>
      </c>
      <c r="AE27" s="34" t="str">
        <f>'DS Distributor'!$F$8</f>
        <v>Select</v>
      </c>
      <c r="AF27">
        <f>'DS Distributor'!$D$9</f>
        <v>0</v>
      </c>
      <c r="AG27">
        <f>'DS Distributor'!$F$9</f>
        <v>0</v>
      </c>
      <c r="AH27" s="23" t="str">
        <f>'DS Distributor'!$D$10</f>
        <v>Auto-Populates</v>
      </c>
      <c r="AI27" t="str">
        <f>'DS Distributor'!$F$10</f>
        <v>Auto-Populates</v>
      </c>
      <c r="AJ27" t="str">
        <f>'DS Distributor'!$B$13</f>
        <v>I. General</v>
      </c>
      <c r="AK27">
        <f>'DS Distributor'!B15</f>
        <v>2</v>
      </c>
      <c r="AL27" t="str">
        <f>'DS Distributor'!C15</f>
        <v>Did the inspector determine the scope of the inspection and obtain necessary information to conduct the inspection?</v>
      </c>
      <c r="AM27">
        <f>'DS Distributor'!D15</f>
        <v>0</v>
      </c>
      <c r="AN27" t="str">
        <f>'DS Distributor'!$E$15</f>
        <v>Select</v>
      </c>
      <c r="AO27">
        <f>'DS Distributor'!$F$15</f>
        <v>0</v>
      </c>
      <c r="AP27">
        <f>'DS Distributor'!$D$42</f>
        <v>0</v>
      </c>
      <c r="AQ27" s="24">
        <f>'DS Distributor'!$F$42</f>
        <v>0</v>
      </c>
      <c r="AR27">
        <f>'DS Distributor'!$D$43</f>
        <v>0</v>
      </c>
    </row>
    <row r="28" spans="1:205" x14ac:dyDescent="0.25">
      <c r="A28" t="e">
        <f>VLOOKUP(B28,Sheet1!$A$3:$F$129,2,FALSE)</f>
        <v>#N/A</v>
      </c>
      <c r="B28" t="str">
        <f>'DS Distributor'!$D$4</f>
        <v>Select</v>
      </c>
      <c r="C28" s="33">
        <f>Coversheet!$D$36</f>
        <v>0</v>
      </c>
      <c r="D28" s="34" t="str">
        <f>Sheet1!$A$1</f>
        <v>Human Food Field Inspection Audit DS v 07/2025</v>
      </c>
      <c r="E28" s="96">
        <f>Coversheet!$D$35</f>
        <v>0</v>
      </c>
      <c r="F28" s="96" t="str">
        <f>Coversheet!$D$17</f>
        <v>Select</v>
      </c>
      <c r="G28" s="96" t="str">
        <f>Coversheet!$D$19</f>
        <v>Select</v>
      </c>
      <c r="H28" s="96" t="str">
        <f>Coversheet!$D$16</f>
        <v>FOOD</v>
      </c>
      <c r="I28" s="96" t="str">
        <f>Coversheet!$D$24</f>
        <v>Select</v>
      </c>
      <c r="J28" s="96" t="str">
        <f>Coversheet!$D$25</f>
        <v>Select</v>
      </c>
      <c r="K28" s="33">
        <f>Coversheet!$D$26</f>
        <v>0</v>
      </c>
      <c r="L28" s="33">
        <f>Coversheet!$D$28</f>
        <v>0</v>
      </c>
      <c r="M28" s="96">
        <f>Coversheet!$D$29</f>
        <v>0</v>
      </c>
      <c r="N28" s="33">
        <f>Coversheet!$D$30</f>
        <v>0</v>
      </c>
      <c r="O28" t="e">
        <f>VLOOKUP(B28,Sheet1!$A$3:$F$129,3,FALSE)</f>
        <v>#N/A</v>
      </c>
      <c r="P28">
        <f>'DS Distributor'!$F$4</f>
        <v>0</v>
      </c>
      <c r="Q28" s="34"/>
      <c r="R28" s="34"/>
      <c r="S28" s="34" t="str">
        <f>Coversheet!$D$15</f>
        <v>Select</v>
      </c>
      <c r="T28" s="34">
        <f>Coversheet!$D$21</f>
        <v>0</v>
      </c>
      <c r="U28" t="s">
        <v>496</v>
      </c>
      <c r="V28" s="24">
        <f>'DS Distributor'!$D$3</f>
        <v>0</v>
      </c>
      <c r="W28" s="24">
        <f>'DS Distributor'!$F$3</f>
        <v>0</v>
      </c>
      <c r="X28">
        <f>'DS Distributor'!$D$5</f>
        <v>0</v>
      </c>
      <c r="Y28">
        <f>'DS Distributor'!$F$5</f>
        <v>0</v>
      </c>
      <c r="Z28">
        <f>'DS Distributor'!$D$6</f>
        <v>0</v>
      </c>
      <c r="AA28">
        <f>'DS Distributor'!$F$6</f>
        <v>0</v>
      </c>
      <c r="AB28" t="str">
        <f>'DS Distributor'!$D$7</f>
        <v xml:space="preserve"> </v>
      </c>
      <c r="AC28">
        <f>'DS Distributor'!$F$7</f>
        <v>0</v>
      </c>
      <c r="AD28" t="str">
        <f>'DS Distributor'!$D$8</f>
        <v xml:space="preserve">DS Distributor  </v>
      </c>
      <c r="AE28" s="34" t="str">
        <f>'DS Distributor'!$F$8</f>
        <v>Select</v>
      </c>
      <c r="AF28">
        <f>'DS Distributor'!$D$9</f>
        <v>0</v>
      </c>
      <c r="AG28">
        <f>'DS Distributor'!$F$9</f>
        <v>0</v>
      </c>
      <c r="AH28" s="23" t="str">
        <f>'DS Distributor'!$D$10</f>
        <v>Auto-Populates</v>
      </c>
      <c r="AI28" t="str">
        <f>'DS Distributor'!$F$10</f>
        <v>Auto-Populates</v>
      </c>
      <c r="AJ28" t="str">
        <f>'DS Distributor'!$B$13</f>
        <v>I. General</v>
      </c>
      <c r="AK28">
        <f>'DS Distributor'!B16</f>
        <v>3</v>
      </c>
      <c r="AL28" t="str">
        <f>'DS Distributor'!C16</f>
        <v>Did the inspector review and follow-up on FDA/State reported consumer complaint(s) and product recalls (if applicable)?</v>
      </c>
      <c r="AM28">
        <f>'DS Distributor'!D16</f>
        <v>0</v>
      </c>
      <c r="AN28" t="str">
        <f>'DS Distributor'!$E$16</f>
        <v>Select</v>
      </c>
      <c r="AO28">
        <f>'DS Distributor'!$F$16</f>
        <v>0</v>
      </c>
      <c r="AP28">
        <f>'DS Distributor'!$D$42</f>
        <v>0</v>
      </c>
      <c r="AQ28" s="24">
        <f>'DS Distributor'!$F$42</f>
        <v>0</v>
      </c>
      <c r="AR28">
        <f>'DS Distributor'!$D$43</f>
        <v>0</v>
      </c>
    </row>
    <row r="29" spans="1:205" x14ac:dyDescent="0.25">
      <c r="A29" t="e">
        <f>VLOOKUP(B29,Sheet1!$A$3:$F$129,2,FALSE)</f>
        <v>#N/A</v>
      </c>
      <c r="B29" t="str">
        <f>'DS Distributor'!$D$4</f>
        <v>Select</v>
      </c>
      <c r="C29" s="33">
        <f>Coversheet!$D$36</f>
        <v>0</v>
      </c>
      <c r="D29" s="34" t="str">
        <f>Sheet1!$A$1</f>
        <v>Human Food Field Inspection Audit DS v 07/2025</v>
      </c>
      <c r="E29" s="96">
        <f>Coversheet!$D$35</f>
        <v>0</v>
      </c>
      <c r="F29" s="96" t="str">
        <f>Coversheet!$D$17</f>
        <v>Select</v>
      </c>
      <c r="G29" s="96" t="str">
        <f>Coversheet!$D$19</f>
        <v>Select</v>
      </c>
      <c r="H29" s="96" t="str">
        <f>Coversheet!$D$16</f>
        <v>FOOD</v>
      </c>
      <c r="I29" s="96" t="str">
        <f>Coversheet!$D$24</f>
        <v>Select</v>
      </c>
      <c r="J29" s="96" t="str">
        <f>Coversheet!$D$25</f>
        <v>Select</v>
      </c>
      <c r="K29" s="33">
        <f>Coversheet!$D$26</f>
        <v>0</v>
      </c>
      <c r="L29" s="33">
        <f>Coversheet!$D$28</f>
        <v>0</v>
      </c>
      <c r="M29" s="96">
        <f>Coversheet!$D$29</f>
        <v>0</v>
      </c>
      <c r="N29" s="33">
        <f>Coversheet!$D$30</f>
        <v>0</v>
      </c>
      <c r="O29" t="e">
        <f>VLOOKUP(B29,Sheet1!$A$3:$F$129,3,FALSE)</f>
        <v>#N/A</v>
      </c>
      <c r="P29">
        <f>'DS Distributor'!$F$4</f>
        <v>0</v>
      </c>
      <c r="Q29" s="34"/>
      <c r="R29" s="34"/>
      <c r="S29" s="34" t="str">
        <f>Coversheet!$D$15</f>
        <v>Select</v>
      </c>
      <c r="T29" s="34">
        <f>Coversheet!$D$21</f>
        <v>0</v>
      </c>
      <c r="U29" t="s">
        <v>496</v>
      </c>
      <c r="V29" s="24">
        <f>'DS Distributor'!$D$3</f>
        <v>0</v>
      </c>
      <c r="W29" s="24">
        <f>'DS Distributor'!$F$3</f>
        <v>0</v>
      </c>
      <c r="X29">
        <f>'DS Distributor'!$D$5</f>
        <v>0</v>
      </c>
      <c r="Y29">
        <f>'DS Distributor'!$F$5</f>
        <v>0</v>
      </c>
      <c r="Z29">
        <f>'DS Distributor'!$D$6</f>
        <v>0</v>
      </c>
      <c r="AA29">
        <f>'DS Distributor'!$F$6</f>
        <v>0</v>
      </c>
      <c r="AB29" t="str">
        <f>'DS Distributor'!$D$7</f>
        <v xml:space="preserve"> </v>
      </c>
      <c r="AC29">
        <f>'DS Distributor'!$F$7</f>
        <v>0</v>
      </c>
      <c r="AD29" t="str">
        <f>'DS Distributor'!$D$8</f>
        <v xml:space="preserve">DS Distributor  </v>
      </c>
      <c r="AE29" s="34" t="str">
        <f>'DS Distributor'!$F$8</f>
        <v>Select</v>
      </c>
      <c r="AF29">
        <f>'DS Distributor'!$D$9</f>
        <v>0</v>
      </c>
      <c r="AG29">
        <f>'DS Distributor'!$F$9</f>
        <v>0</v>
      </c>
      <c r="AH29" s="23" t="str">
        <f>'DS Distributor'!$D$10</f>
        <v>Auto-Populates</v>
      </c>
      <c r="AI29" t="str">
        <f>'DS Distributor'!$F$10</f>
        <v>Auto-Populates</v>
      </c>
      <c r="AJ29" t="str">
        <f>'DS Distributor'!$B$13</f>
        <v>I. General</v>
      </c>
      <c r="AK29">
        <f>'DS Distributor'!B17</f>
        <v>4</v>
      </c>
      <c r="AL29" t="str">
        <f>'DS Distributor'!C17</f>
        <v>Did the inspector verify correction of observations identified during the previous FDA and/or state inspection (if applicable)?</v>
      </c>
      <c r="AM29">
        <f>'DS Distributor'!D17</f>
        <v>0</v>
      </c>
      <c r="AN29" t="str">
        <f>'DS Distributor'!$E$17</f>
        <v>Select</v>
      </c>
      <c r="AO29">
        <f>'DS Distributor'!$F$17</f>
        <v>0</v>
      </c>
      <c r="AP29">
        <f>'DS Distributor'!$D$42</f>
        <v>0</v>
      </c>
      <c r="AQ29" s="24">
        <f>'DS Distributor'!$F$42</f>
        <v>0</v>
      </c>
      <c r="AR29">
        <f>'DS Distributor'!$D$43</f>
        <v>0</v>
      </c>
    </row>
    <row r="30" spans="1:205" x14ac:dyDescent="0.25">
      <c r="A30" t="e">
        <f>VLOOKUP(B30,Sheet1!$A$3:$F$129,2,FALSE)</f>
        <v>#N/A</v>
      </c>
      <c r="B30" t="str">
        <f>'DS Distributor'!$D$4</f>
        <v>Select</v>
      </c>
      <c r="C30" s="33">
        <f>Coversheet!$D$36</f>
        <v>0</v>
      </c>
      <c r="D30" s="34" t="str">
        <f>Sheet1!$A$1</f>
        <v>Human Food Field Inspection Audit DS v 07/2025</v>
      </c>
      <c r="E30" s="96">
        <f>Coversheet!$D$35</f>
        <v>0</v>
      </c>
      <c r="F30" s="96" t="str">
        <f>Coversheet!$D$17</f>
        <v>Select</v>
      </c>
      <c r="G30" s="96" t="str">
        <f>Coversheet!$D$19</f>
        <v>Select</v>
      </c>
      <c r="H30" s="96" t="str">
        <f>Coversheet!$D$16</f>
        <v>FOOD</v>
      </c>
      <c r="I30" s="96" t="str">
        <f>Coversheet!$D$24</f>
        <v>Select</v>
      </c>
      <c r="J30" s="96" t="str">
        <f>Coversheet!$D$25</f>
        <v>Select</v>
      </c>
      <c r="K30" s="33">
        <f>Coversheet!$D$26</f>
        <v>0</v>
      </c>
      <c r="L30" s="33">
        <f>Coversheet!$D$28</f>
        <v>0</v>
      </c>
      <c r="M30" s="96">
        <f>Coversheet!$D$29</f>
        <v>0</v>
      </c>
      <c r="N30" s="33">
        <f>Coversheet!$D$30</f>
        <v>0</v>
      </c>
      <c r="O30" t="e">
        <f>VLOOKUP(B30,Sheet1!$A$3:$F$129,3,FALSE)</f>
        <v>#N/A</v>
      </c>
      <c r="P30">
        <f>'DS Distributor'!$F$4</f>
        <v>0</v>
      </c>
      <c r="Q30" s="34"/>
      <c r="R30" s="34"/>
      <c r="S30" s="34" t="str">
        <f>Coversheet!$D$15</f>
        <v>Select</v>
      </c>
      <c r="T30" s="34">
        <f>Coversheet!$D$21</f>
        <v>0</v>
      </c>
      <c r="U30" t="s">
        <v>496</v>
      </c>
      <c r="V30" s="24">
        <f>'DS Distributor'!$D$3</f>
        <v>0</v>
      </c>
      <c r="W30" s="24">
        <f>'DS Distributor'!$F$3</f>
        <v>0</v>
      </c>
      <c r="X30">
        <f>'DS Distributor'!$D$5</f>
        <v>0</v>
      </c>
      <c r="Y30">
        <f>'DS Distributor'!$F$5</f>
        <v>0</v>
      </c>
      <c r="Z30">
        <f>'DS Distributor'!$D$6</f>
        <v>0</v>
      </c>
      <c r="AA30">
        <f>'DS Distributor'!$F$6</f>
        <v>0</v>
      </c>
      <c r="AB30" t="str">
        <f>'DS Distributor'!$D$7</f>
        <v xml:space="preserve"> </v>
      </c>
      <c r="AC30">
        <f>'DS Distributor'!$F$7</f>
        <v>0</v>
      </c>
      <c r="AD30" t="str">
        <f>'DS Distributor'!$D$8</f>
        <v xml:space="preserve">DS Distributor  </v>
      </c>
      <c r="AE30" s="34" t="str">
        <f>'DS Distributor'!$F$8</f>
        <v>Select</v>
      </c>
      <c r="AF30">
        <f>'DS Distributor'!$D$9</f>
        <v>0</v>
      </c>
      <c r="AG30">
        <f>'DS Distributor'!$F$9</f>
        <v>0</v>
      </c>
      <c r="AH30" s="23" t="str">
        <f>'DS Distributor'!$D$10</f>
        <v>Auto-Populates</v>
      </c>
      <c r="AI30" t="str">
        <f>'DS Distributor'!$F$10</f>
        <v>Auto-Populates</v>
      </c>
      <c r="AJ30" t="str">
        <f>'DS Distributor'!$B$13</f>
        <v>I. General</v>
      </c>
      <c r="AK30">
        <f>'DS Distributor'!B18</f>
        <v>5</v>
      </c>
      <c r="AL30" t="str">
        <f>'DS Distributor'!C18</f>
        <v>Did the inspector discuss observations with the firm during the inspection?</v>
      </c>
      <c r="AM30">
        <f>'DS Distributor'!D18</f>
        <v>0</v>
      </c>
      <c r="AN30" t="str">
        <f>'DS Distributor'!$E$18</f>
        <v>Select</v>
      </c>
      <c r="AO30">
        <f>'DS Distributor'!$F$18</f>
        <v>0</v>
      </c>
      <c r="AP30">
        <f>'DS Distributor'!$D$42</f>
        <v>0</v>
      </c>
      <c r="AQ30" s="24">
        <f>'DS Distributor'!$F$42</f>
        <v>0</v>
      </c>
      <c r="AR30">
        <f>'DS Distributor'!$D$43</f>
        <v>0</v>
      </c>
    </row>
    <row r="31" spans="1:205" x14ac:dyDescent="0.25">
      <c r="A31" t="e">
        <f>VLOOKUP(B31,Sheet1!$A$3:$F$129,2,FALSE)</f>
        <v>#N/A</v>
      </c>
      <c r="B31" t="str">
        <f>'DS Distributor'!$D$4</f>
        <v>Select</v>
      </c>
      <c r="C31" s="33">
        <f>Coversheet!$D$36</f>
        <v>0</v>
      </c>
      <c r="D31" s="34" t="str">
        <f>Sheet1!$A$1</f>
        <v>Human Food Field Inspection Audit DS v 07/2025</v>
      </c>
      <c r="E31" s="96">
        <f>Coversheet!$D$35</f>
        <v>0</v>
      </c>
      <c r="F31" s="96" t="str">
        <f>Coversheet!$D$17</f>
        <v>Select</v>
      </c>
      <c r="G31" s="96" t="str">
        <f>Coversheet!$D$19</f>
        <v>Select</v>
      </c>
      <c r="H31" s="96" t="str">
        <f>Coversheet!$D$16</f>
        <v>FOOD</v>
      </c>
      <c r="I31" s="96" t="str">
        <f>Coversheet!$D$24</f>
        <v>Select</v>
      </c>
      <c r="J31" s="96" t="str">
        <f>Coversheet!$D$25</f>
        <v>Select</v>
      </c>
      <c r="K31" s="33">
        <f>Coversheet!$D$26</f>
        <v>0</v>
      </c>
      <c r="L31" s="33">
        <f>Coversheet!$D$28</f>
        <v>0</v>
      </c>
      <c r="M31" s="96">
        <f>Coversheet!$D$29</f>
        <v>0</v>
      </c>
      <c r="N31" s="33">
        <f>Coversheet!$D$30</f>
        <v>0</v>
      </c>
      <c r="O31" t="e">
        <f>VLOOKUP(B31,Sheet1!$A$3:$F$129,3,FALSE)</f>
        <v>#N/A</v>
      </c>
      <c r="P31">
        <f>'DS Distributor'!$F$4</f>
        <v>0</v>
      </c>
      <c r="Q31" s="34"/>
      <c r="R31" s="34"/>
      <c r="S31" s="34" t="str">
        <f>Coversheet!$D$15</f>
        <v>Select</v>
      </c>
      <c r="T31" s="34">
        <f>Coversheet!$D$21</f>
        <v>0</v>
      </c>
      <c r="U31" t="s">
        <v>496</v>
      </c>
      <c r="V31" s="24">
        <f>'DS Distributor'!$D$3</f>
        <v>0</v>
      </c>
      <c r="W31" s="24">
        <f>'DS Distributor'!$F$3</f>
        <v>0</v>
      </c>
      <c r="X31">
        <f>'DS Distributor'!$D$5</f>
        <v>0</v>
      </c>
      <c r="Y31">
        <f>'DS Distributor'!$F$5</f>
        <v>0</v>
      </c>
      <c r="Z31">
        <f>'DS Distributor'!$D$6</f>
        <v>0</v>
      </c>
      <c r="AA31">
        <f>'DS Distributor'!$F$6</f>
        <v>0</v>
      </c>
      <c r="AB31" t="str">
        <f>'DS Distributor'!$D$7</f>
        <v xml:space="preserve"> </v>
      </c>
      <c r="AC31">
        <f>'DS Distributor'!$F$7</f>
        <v>0</v>
      </c>
      <c r="AD31" t="str">
        <f>'DS Distributor'!$D$8</f>
        <v xml:space="preserve">DS Distributor  </v>
      </c>
      <c r="AE31" s="34" t="str">
        <f>'DS Distributor'!$F$8</f>
        <v>Select</v>
      </c>
      <c r="AF31">
        <f>'DS Distributor'!$D$9</f>
        <v>0</v>
      </c>
      <c r="AG31">
        <f>'DS Distributor'!$F$9</f>
        <v>0</v>
      </c>
      <c r="AH31" s="23" t="str">
        <f>'DS Distributor'!$D$10</f>
        <v>Auto-Populates</v>
      </c>
      <c r="AI31" t="str">
        <f>'DS Distributor'!$F$10</f>
        <v>Auto-Populates</v>
      </c>
      <c r="AJ31" t="str">
        <f>'DS Distributor'!$B$13</f>
        <v>I. General</v>
      </c>
      <c r="AK31">
        <f>'DS Distributor'!B19</f>
        <v>6</v>
      </c>
      <c r="AL31" t="str">
        <f>'DS Distributor'!C19</f>
        <v>Did the inspector conduct the inspection in a professional manner?</v>
      </c>
      <c r="AM31">
        <f>'DS Distributor'!D19</f>
        <v>0</v>
      </c>
      <c r="AN31" t="str">
        <f>'DS Distributor'!$E$19</f>
        <v>Select</v>
      </c>
      <c r="AO31">
        <f>'DS Distributor'!$F$19</f>
        <v>0</v>
      </c>
      <c r="AP31">
        <f>'DS Distributor'!$D$42</f>
        <v>0</v>
      </c>
      <c r="AQ31" s="24">
        <f>'DS Distributor'!$F$42</f>
        <v>0</v>
      </c>
      <c r="AR31">
        <f>'DS Distributor'!$D$43</f>
        <v>0</v>
      </c>
    </row>
    <row r="32" spans="1:205" x14ac:dyDescent="0.25">
      <c r="A32" t="e">
        <f>VLOOKUP(B32,Sheet1!$A$3:$F$129,2,FALSE)</f>
        <v>#N/A</v>
      </c>
      <c r="B32" t="str">
        <f>'DS Distributor'!$D$4</f>
        <v>Select</v>
      </c>
      <c r="C32" s="33">
        <f>Coversheet!$D$36</f>
        <v>0</v>
      </c>
      <c r="D32" s="34" t="str">
        <f>Sheet1!$A$1</f>
        <v>Human Food Field Inspection Audit DS v 07/2025</v>
      </c>
      <c r="E32" s="96">
        <f>Coversheet!$D$35</f>
        <v>0</v>
      </c>
      <c r="F32" s="96" t="str">
        <f>Coversheet!$D$17</f>
        <v>Select</v>
      </c>
      <c r="G32" s="96" t="str">
        <f>Coversheet!$D$19</f>
        <v>Select</v>
      </c>
      <c r="H32" s="96" t="str">
        <f>Coversheet!$D$16</f>
        <v>FOOD</v>
      </c>
      <c r="I32" s="96" t="str">
        <f>Coversheet!$D$24</f>
        <v>Select</v>
      </c>
      <c r="J32" s="96" t="str">
        <f>Coversheet!$D$25</f>
        <v>Select</v>
      </c>
      <c r="K32" s="33">
        <f>Coversheet!$D$26</f>
        <v>0</v>
      </c>
      <c r="L32" s="33">
        <f>Coversheet!$D$28</f>
        <v>0</v>
      </c>
      <c r="M32" s="96">
        <f>Coversheet!$D$29</f>
        <v>0</v>
      </c>
      <c r="N32" s="33">
        <f>Coversheet!$D$30</f>
        <v>0</v>
      </c>
      <c r="O32" t="e">
        <f>VLOOKUP(B32,Sheet1!$A$3:$F$129,3,FALSE)</f>
        <v>#N/A</v>
      </c>
      <c r="P32">
        <f>'DS Distributor'!$F$4</f>
        <v>0</v>
      </c>
      <c r="Q32" s="34"/>
      <c r="R32" s="34"/>
      <c r="S32" s="34" t="str">
        <f>Coversheet!$D$15</f>
        <v>Select</v>
      </c>
      <c r="T32" s="34">
        <f>Coversheet!$D$21</f>
        <v>0</v>
      </c>
      <c r="U32" t="s">
        <v>496</v>
      </c>
      <c r="V32" s="24">
        <f>'DS Distributor'!$D$3</f>
        <v>0</v>
      </c>
      <c r="W32" s="24">
        <f>'DS Distributor'!$F$3</f>
        <v>0</v>
      </c>
      <c r="X32">
        <f>'DS Distributor'!$D$5</f>
        <v>0</v>
      </c>
      <c r="Y32">
        <f>'DS Distributor'!$F$5</f>
        <v>0</v>
      </c>
      <c r="Z32">
        <f>'DS Distributor'!$D$6</f>
        <v>0</v>
      </c>
      <c r="AA32">
        <f>'DS Distributor'!$F$6</f>
        <v>0</v>
      </c>
      <c r="AB32" t="str">
        <f>'DS Distributor'!$D$7</f>
        <v xml:space="preserve"> </v>
      </c>
      <c r="AC32">
        <f>'DS Distributor'!$F$7</f>
        <v>0</v>
      </c>
      <c r="AD32" t="str">
        <f>'DS Distributor'!$D$8</f>
        <v xml:space="preserve">DS Distributor  </v>
      </c>
      <c r="AE32" s="34" t="str">
        <f>'DS Distributor'!$F$8</f>
        <v>Select</v>
      </c>
      <c r="AF32">
        <f>'DS Distributor'!$D$9</f>
        <v>0</v>
      </c>
      <c r="AG32">
        <f>'DS Distributor'!$F$9</f>
        <v>0</v>
      </c>
      <c r="AH32" s="23" t="str">
        <f>'DS Distributor'!$D$10</f>
        <v>Auto-Populates</v>
      </c>
      <c r="AI32" t="str">
        <f>'DS Distributor'!$F$10</f>
        <v>Auto-Populates</v>
      </c>
      <c r="AJ32" t="str">
        <f>'DS Distributor'!$B$13</f>
        <v>I. General</v>
      </c>
      <c r="AK32">
        <f>'DS Distributor'!B20</f>
        <v>7</v>
      </c>
      <c r="AL32" t="str">
        <f>'DS Distributor'!C20</f>
        <v>Did the inspector assess whether employees are qualified to perform their assigned duties?</v>
      </c>
      <c r="AM32">
        <f>'DS Distributor'!D20</f>
        <v>0</v>
      </c>
      <c r="AN32" t="str">
        <f>'DS Distributor'!$E$20</f>
        <v>Select</v>
      </c>
      <c r="AO32">
        <f>'DS Distributor'!$F$20</f>
        <v>0</v>
      </c>
      <c r="AP32">
        <f>'DS Distributor'!$D$42</f>
        <v>0</v>
      </c>
      <c r="AQ32" s="24">
        <f>'DS Distributor'!$F$42</f>
        <v>0</v>
      </c>
      <c r="AR32">
        <f>'DS Distributor'!$D$43</f>
        <v>0</v>
      </c>
    </row>
    <row r="33" spans="1:44" x14ac:dyDescent="0.25">
      <c r="A33" t="e">
        <f>VLOOKUP(B33,Sheet1!$A$3:$F$129,2,FALSE)</f>
        <v>#N/A</v>
      </c>
      <c r="B33" t="str">
        <f>'DS Distributor'!$D$4</f>
        <v>Select</v>
      </c>
      <c r="C33" s="33">
        <f>Coversheet!$D$36</f>
        <v>0</v>
      </c>
      <c r="D33" s="34" t="str">
        <f>Sheet1!$A$1</f>
        <v>Human Food Field Inspection Audit DS v 07/2025</v>
      </c>
      <c r="E33" s="96">
        <f>Coversheet!$D$35</f>
        <v>0</v>
      </c>
      <c r="F33" s="96" t="str">
        <f>Coversheet!$D$17</f>
        <v>Select</v>
      </c>
      <c r="G33" s="96" t="str">
        <f>Coversheet!$D$19</f>
        <v>Select</v>
      </c>
      <c r="H33" s="96" t="str">
        <f>Coversheet!$D$16</f>
        <v>FOOD</v>
      </c>
      <c r="I33" s="96" t="str">
        <f>Coversheet!$D$24</f>
        <v>Select</v>
      </c>
      <c r="J33" s="96" t="str">
        <f>Coversheet!$D$25</f>
        <v>Select</v>
      </c>
      <c r="K33" s="33">
        <f>Coversheet!$D$26</f>
        <v>0</v>
      </c>
      <c r="L33" s="33">
        <f>Coversheet!$D$28</f>
        <v>0</v>
      </c>
      <c r="M33" s="96">
        <f>Coversheet!$D$29</f>
        <v>0</v>
      </c>
      <c r="N33" s="33">
        <f>Coversheet!$D$30</f>
        <v>0</v>
      </c>
      <c r="O33" t="e">
        <f>VLOOKUP(B33,Sheet1!$A$3:$F$129,3,FALSE)</f>
        <v>#N/A</v>
      </c>
      <c r="P33">
        <f>'DS Distributor'!$F$4</f>
        <v>0</v>
      </c>
      <c r="Q33" s="34"/>
      <c r="R33" s="34"/>
      <c r="S33" s="34" t="str">
        <f>Coversheet!$D$15</f>
        <v>Select</v>
      </c>
      <c r="T33" s="34">
        <f>Coversheet!$D$21</f>
        <v>0</v>
      </c>
      <c r="U33" t="s">
        <v>496</v>
      </c>
      <c r="V33" s="24">
        <f>'DS Distributor'!$D$3</f>
        <v>0</v>
      </c>
      <c r="W33" s="24">
        <f>'DS Distributor'!$F$3</f>
        <v>0</v>
      </c>
      <c r="X33">
        <f>'DS Distributor'!$D$5</f>
        <v>0</v>
      </c>
      <c r="Y33">
        <f>'DS Distributor'!$F$5</f>
        <v>0</v>
      </c>
      <c r="Z33">
        <f>'DS Distributor'!$D$6</f>
        <v>0</v>
      </c>
      <c r="AA33">
        <f>'DS Distributor'!$F$6</f>
        <v>0</v>
      </c>
      <c r="AB33" t="str">
        <f>'DS Distributor'!$D$7</f>
        <v xml:space="preserve"> </v>
      </c>
      <c r="AC33">
        <f>'DS Distributor'!$F$7</f>
        <v>0</v>
      </c>
      <c r="AD33" t="str">
        <f>'DS Distributor'!$D$8</f>
        <v xml:space="preserve">DS Distributor  </v>
      </c>
      <c r="AE33" s="34" t="str">
        <f>'DS Distributor'!$F$8</f>
        <v>Select</v>
      </c>
      <c r="AF33">
        <f>'DS Distributor'!$D$9</f>
        <v>0</v>
      </c>
      <c r="AG33">
        <f>'DS Distributor'!$F$9</f>
        <v>0</v>
      </c>
      <c r="AH33" s="23" t="str">
        <f>'DS Distributor'!$D$10</f>
        <v>Auto-Populates</v>
      </c>
      <c r="AI33" t="str">
        <f>'DS Distributor'!$F$10</f>
        <v>Auto-Populates</v>
      </c>
      <c r="AJ33" t="str">
        <f>'DS Distributor'!$B$13</f>
        <v>I. General</v>
      </c>
      <c r="AK33">
        <f>'DS Distributor'!B21</f>
        <v>8</v>
      </c>
      <c r="AL33" t="str">
        <f>'DS Distributor'!C21</f>
        <v>Did the inspector demonstrate the ability to identify significant hazards specific to the products or processes?</v>
      </c>
      <c r="AM33">
        <f>'DS Distributor'!D21</f>
        <v>0</v>
      </c>
      <c r="AN33" t="str">
        <f>'DS Distributor'!$E$21</f>
        <v>N/A</v>
      </c>
      <c r="AO33">
        <f>'DS Distributor'!$F$21</f>
        <v>0</v>
      </c>
      <c r="AP33">
        <f>'DS Distributor'!$D$42</f>
        <v>0</v>
      </c>
      <c r="AQ33" s="24">
        <f>'DS Distributor'!$F$42</f>
        <v>0</v>
      </c>
      <c r="AR33">
        <f>'DS Distributor'!$D$43</f>
        <v>0</v>
      </c>
    </row>
    <row r="34" spans="1:44" x14ac:dyDescent="0.25">
      <c r="A34" t="e">
        <f>VLOOKUP(B34,Sheet1!$A$3:$F$129,2,FALSE)</f>
        <v>#N/A</v>
      </c>
      <c r="B34" t="str">
        <f>'DS Distributor'!$D$4</f>
        <v>Select</v>
      </c>
      <c r="C34" s="33">
        <f>Coversheet!$D$36</f>
        <v>0</v>
      </c>
      <c r="D34" s="34" t="str">
        <f>Sheet1!$A$1</f>
        <v>Human Food Field Inspection Audit DS v 07/2025</v>
      </c>
      <c r="E34" s="96">
        <f>Coversheet!$D$35</f>
        <v>0</v>
      </c>
      <c r="F34" s="96" t="str">
        <f>Coversheet!$D$17</f>
        <v>Select</v>
      </c>
      <c r="G34" s="96" t="str">
        <f>Coversheet!$D$19</f>
        <v>Select</v>
      </c>
      <c r="H34" s="96" t="str">
        <f>Coversheet!$D$16</f>
        <v>FOOD</v>
      </c>
      <c r="I34" s="96" t="str">
        <f>Coversheet!$D$24</f>
        <v>Select</v>
      </c>
      <c r="J34" s="96" t="str">
        <f>Coversheet!$D$25</f>
        <v>Select</v>
      </c>
      <c r="K34" s="33">
        <f>Coversheet!$D$26</f>
        <v>0</v>
      </c>
      <c r="L34" s="33">
        <f>Coversheet!$D$28</f>
        <v>0</v>
      </c>
      <c r="M34" s="96">
        <f>Coversheet!$D$29</f>
        <v>0</v>
      </c>
      <c r="N34" s="33">
        <f>Coversheet!$D$30</f>
        <v>0</v>
      </c>
      <c r="O34" t="e">
        <f>VLOOKUP(B34,Sheet1!$A$3:$F$129,3,FALSE)</f>
        <v>#N/A</v>
      </c>
      <c r="P34">
        <f>'DS Distributor'!$F$4</f>
        <v>0</v>
      </c>
      <c r="Q34" s="34"/>
      <c r="R34" s="34"/>
      <c r="S34" s="34" t="str">
        <f>Coversheet!$D$15</f>
        <v>Select</v>
      </c>
      <c r="T34" s="34">
        <f>Coversheet!$D$21</f>
        <v>0</v>
      </c>
      <c r="U34" t="s">
        <v>496</v>
      </c>
      <c r="V34" s="24">
        <f>'DS Distributor'!$D$3</f>
        <v>0</v>
      </c>
      <c r="W34" s="24">
        <f>'DS Distributor'!$F$3</f>
        <v>0</v>
      </c>
      <c r="X34">
        <f>'DS Distributor'!$D$5</f>
        <v>0</v>
      </c>
      <c r="Y34">
        <f>'DS Distributor'!$F$5</f>
        <v>0</v>
      </c>
      <c r="Z34">
        <f>'DS Distributor'!$D$6</f>
        <v>0</v>
      </c>
      <c r="AA34">
        <f>'DS Distributor'!$F$6</f>
        <v>0</v>
      </c>
      <c r="AB34" t="str">
        <f>'DS Distributor'!$D$7</f>
        <v xml:space="preserve"> </v>
      </c>
      <c r="AC34">
        <f>'DS Distributor'!$F$7</f>
        <v>0</v>
      </c>
      <c r="AD34" t="str">
        <f>'DS Distributor'!$D$8</f>
        <v xml:space="preserve">DS Distributor  </v>
      </c>
      <c r="AE34" s="34" t="str">
        <f>'DS Distributor'!$F$8</f>
        <v>Select</v>
      </c>
      <c r="AF34">
        <f>'DS Distributor'!$D$9</f>
        <v>0</v>
      </c>
      <c r="AG34">
        <f>'DS Distributor'!$F$9</f>
        <v>0</v>
      </c>
      <c r="AH34" s="23" t="str">
        <f>'DS Distributor'!$D$10</f>
        <v>Auto-Populates</v>
      </c>
      <c r="AI34" t="str">
        <f>'DS Distributor'!$F$10</f>
        <v>Auto-Populates</v>
      </c>
      <c r="AJ34" t="str">
        <f>'DS Distributor'!$B$13</f>
        <v>I. General</v>
      </c>
      <c r="AK34">
        <f>'DS Distributor'!B22</f>
        <v>9</v>
      </c>
      <c r="AL34" t="str">
        <f>'DS Distributor'!C22</f>
        <v>Did the inspector review and assess product labeling?</v>
      </c>
      <c r="AM34">
        <f>'DS Distributor'!D22</f>
        <v>0</v>
      </c>
      <c r="AN34" t="str">
        <f>'DS Distributor'!$E$22</f>
        <v>Select</v>
      </c>
      <c r="AO34">
        <f>'DS Distributor'!$F$22</f>
        <v>0</v>
      </c>
      <c r="AP34">
        <f>'DS Distributor'!$D$42</f>
        <v>0</v>
      </c>
      <c r="AQ34" s="24">
        <f>'DS Distributor'!$F$42</f>
        <v>0</v>
      </c>
      <c r="AR34">
        <f>'DS Distributor'!$D$43</f>
        <v>0</v>
      </c>
    </row>
    <row r="35" spans="1:44" x14ac:dyDescent="0.25">
      <c r="A35" t="e">
        <f>VLOOKUP(B35,Sheet1!$A$3:$F$129,2,FALSE)</f>
        <v>#N/A</v>
      </c>
      <c r="B35" t="str">
        <f>'DS Distributor'!$D$4</f>
        <v>Select</v>
      </c>
      <c r="C35" s="33">
        <f>Coversheet!$D$36</f>
        <v>0</v>
      </c>
      <c r="D35" s="34" t="str">
        <f>Sheet1!$A$1</f>
        <v>Human Food Field Inspection Audit DS v 07/2025</v>
      </c>
      <c r="E35" s="96">
        <f>Coversheet!$D$35</f>
        <v>0</v>
      </c>
      <c r="F35" s="96" t="str">
        <f>Coversheet!$D$17</f>
        <v>Select</v>
      </c>
      <c r="G35" s="96" t="str">
        <f>Coversheet!$D$19</f>
        <v>Select</v>
      </c>
      <c r="H35" s="96" t="str">
        <f>Coversheet!$D$16</f>
        <v>FOOD</v>
      </c>
      <c r="I35" s="96" t="str">
        <f>Coversheet!$D$24</f>
        <v>Select</v>
      </c>
      <c r="J35" s="96" t="str">
        <f>Coversheet!$D$25</f>
        <v>Select</v>
      </c>
      <c r="K35" s="33">
        <f>Coversheet!$D$26</f>
        <v>0</v>
      </c>
      <c r="L35" s="33">
        <f>Coversheet!$D$28</f>
        <v>0</v>
      </c>
      <c r="M35" s="96">
        <f>Coversheet!$D$29</f>
        <v>0</v>
      </c>
      <c r="N35" s="33">
        <f>Coversheet!$D$30</f>
        <v>0</v>
      </c>
      <c r="O35" t="e">
        <f>VLOOKUP(B35,Sheet1!$A$3:$F$129,3,FALSE)</f>
        <v>#N/A</v>
      </c>
      <c r="P35">
        <f>'DS Distributor'!$F$4</f>
        <v>0</v>
      </c>
      <c r="Q35" s="34"/>
      <c r="R35" s="34"/>
      <c r="S35" s="34" t="str">
        <f>Coversheet!$D$15</f>
        <v>Select</v>
      </c>
      <c r="T35" s="34">
        <f>Coversheet!$D$21</f>
        <v>0</v>
      </c>
      <c r="U35" t="s">
        <v>496</v>
      </c>
      <c r="V35" s="24">
        <f>'DS Distributor'!$D$3</f>
        <v>0</v>
      </c>
      <c r="W35" s="24">
        <f>'DS Distributor'!$F$3</f>
        <v>0</v>
      </c>
      <c r="X35">
        <f>'DS Distributor'!$D$5</f>
        <v>0</v>
      </c>
      <c r="Y35">
        <f>'DS Distributor'!$F$5</f>
        <v>0</v>
      </c>
      <c r="Z35">
        <f>'DS Distributor'!$D$6</f>
        <v>0</v>
      </c>
      <c r="AA35">
        <f>'DS Distributor'!$F$6</f>
        <v>0</v>
      </c>
      <c r="AB35" t="str">
        <f>'DS Distributor'!$D$7</f>
        <v xml:space="preserve"> </v>
      </c>
      <c r="AC35">
        <f>'DS Distributor'!$F$7</f>
        <v>0</v>
      </c>
      <c r="AD35" t="str">
        <f>'DS Distributor'!$D$8</f>
        <v xml:space="preserve">DS Distributor  </v>
      </c>
      <c r="AE35" s="34" t="str">
        <f>'DS Distributor'!$F$8</f>
        <v>Select</v>
      </c>
      <c r="AF35">
        <f>'DS Distributor'!$D$9</f>
        <v>0</v>
      </c>
      <c r="AG35">
        <f>'DS Distributor'!$F$9</f>
        <v>0</v>
      </c>
      <c r="AH35" s="23" t="str">
        <f>'DS Distributor'!$D$10</f>
        <v>Auto-Populates</v>
      </c>
      <c r="AI35" t="str">
        <f>'DS Distributor'!$F$10</f>
        <v>Auto-Populates</v>
      </c>
      <c r="AJ35" t="str">
        <f>'DS Distributor'!$B$23</f>
        <v xml:space="preserve">XIII. DS CGMP </v>
      </c>
      <c r="AK35" t="str">
        <f>'DS Distributor'!$B$23</f>
        <v xml:space="preserve">XIII. DS CGMP </v>
      </c>
      <c r="AP35">
        <f>'DS Distributor'!$D$42</f>
        <v>0</v>
      </c>
      <c r="AQ35" s="24">
        <f>'DS Distributor'!$F$42</f>
        <v>0</v>
      </c>
      <c r="AR35">
        <f>'DS Distributor'!$D$43</f>
        <v>0</v>
      </c>
    </row>
    <row r="36" spans="1:44" x14ac:dyDescent="0.25">
      <c r="A36" t="e">
        <f>VLOOKUP(B36,Sheet1!$A$3:$F$129,2,FALSE)</f>
        <v>#N/A</v>
      </c>
      <c r="B36" t="str">
        <f>'DS Distributor'!$D$4</f>
        <v>Select</v>
      </c>
      <c r="C36" s="33">
        <f>Coversheet!$D$36</f>
        <v>0</v>
      </c>
      <c r="D36" s="34" t="str">
        <f>Sheet1!$A$1</f>
        <v>Human Food Field Inspection Audit DS v 07/2025</v>
      </c>
      <c r="E36" s="96">
        <f>Coversheet!$D$35</f>
        <v>0</v>
      </c>
      <c r="F36" s="96" t="str">
        <f>Coversheet!$D$17</f>
        <v>Select</v>
      </c>
      <c r="G36" s="96" t="str">
        <f>Coversheet!$D$19</f>
        <v>Select</v>
      </c>
      <c r="H36" s="96" t="str">
        <f>Coversheet!$D$16</f>
        <v>FOOD</v>
      </c>
      <c r="I36" s="96" t="str">
        <f>Coversheet!$D$24</f>
        <v>Select</v>
      </c>
      <c r="J36" s="96" t="str">
        <f>Coversheet!$D$25</f>
        <v>Select</v>
      </c>
      <c r="K36" s="33">
        <f>Coversheet!$D$26</f>
        <v>0</v>
      </c>
      <c r="L36" s="33">
        <f>Coversheet!$D$28</f>
        <v>0</v>
      </c>
      <c r="M36" s="96">
        <f>Coversheet!$D$29</f>
        <v>0</v>
      </c>
      <c r="N36" s="33">
        <f>Coversheet!$D$30</f>
        <v>0</v>
      </c>
      <c r="O36" t="e">
        <f>VLOOKUP(B36,Sheet1!$A$3:$F$129,3,FALSE)</f>
        <v>#N/A</v>
      </c>
      <c r="P36">
        <f>'DS Distributor'!$F$4</f>
        <v>0</v>
      </c>
      <c r="Q36" s="34"/>
      <c r="R36" s="34"/>
      <c r="S36" s="34" t="str">
        <f>Coversheet!$D$15</f>
        <v>Select</v>
      </c>
      <c r="T36" s="34">
        <f>Coversheet!$D$21</f>
        <v>0</v>
      </c>
      <c r="U36" t="s">
        <v>496</v>
      </c>
      <c r="V36" s="24">
        <f>'DS Distributor'!$D$3</f>
        <v>0</v>
      </c>
      <c r="W36" s="24">
        <f>'DS Distributor'!$F$3</f>
        <v>0</v>
      </c>
      <c r="X36">
        <f>'DS Distributor'!$D$5</f>
        <v>0</v>
      </c>
      <c r="Y36">
        <f>'DS Distributor'!$F$5</f>
        <v>0</v>
      </c>
      <c r="Z36">
        <f>'DS Distributor'!$D$6</f>
        <v>0</v>
      </c>
      <c r="AA36">
        <f>'DS Distributor'!$F$6</f>
        <v>0</v>
      </c>
      <c r="AB36" t="str">
        <f>'DS Distributor'!$D$7</f>
        <v xml:space="preserve"> </v>
      </c>
      <c r="AC36">
        <f>'DS Distributor'!$F$7</f>
        <v>0</v>
      </c>
      <c r="AD36" t="str">
        <f>'DS Distributor'!$D$8</f>
        <v xml:space="preserve">DS Distributor  </v>
      </c>
      <c r="AE36" s="34" t="str">
        <f>'DS Distributor'!$F$8</f>
        <v>Select</v>
      </c>
      <c r="AF36">
        <f>'DS Distributor'!$D$9</f>
        <v>0</v>
      </c>
      <c r="AG36">
        <f>'DS Distributor'!$F$9</f>
        <v>0</v>
      </c>
      <c r="AH36" s="23" t="str">
        <f>'DS Distributor'!$D$10</f>
        <v>Auto-Populates</v>
      </c>
      <c r="AI36" t="str">
        <f>'DS Distributor'!$F$10</f>
        <v>Auto-Populates</v>
      </c>
      <c r="AJ36" t="str">
        <f>'DS Distributor'!$B$23</f>
        <v xml:space="preserve">XIII. DS CGMP </v>
      </c>
      <c r="AK36">
        <f>'DS Distributor'!B24</f>
        <v>1</v>
      </c>
      <c r="AL36" t="str">
        <f>'DS Distributor'!C24</f>
        <v>Did the inspector assess the plants and grounds around the firm to ensure that they do not constitute a source of contamination or harborage?</v>
      </c>
      <c r="AM36">
        <f>'DS Distributor'!D24</f>
        <v>0</v>
      </c>
      <c r="AN36" t="str">
        <f>'DS Distributor'!$E$24</f>
        <v>Select</v>
      </c>
      <c r="AO36">
        <f>'DS Distributor'!$F$24</f>
        <v>0</v>
      </c>
      <c r="AP36">
        <f>'DS Distributor'!$D$42</f>
        <v>0</v>
      </c>
      <c r="AQ36" s="24">
        <f>'DS Distributor'!$F$42</f>
        <v>0</v>
      </c>
      <c r="AR36">
        <f>'DS Distributor'!$D$43</f>
        <v>0</v>
      </c>
    </row>
    <row r="37" spans="1:44" x14ac:dyDescent="0.25">
      <c r="A37" t="e">
        <f>VLOOKUP(B37,Sheet1!$A$3:$F$129,2,FALSE)</f>
        <v>#N/A</v>
      </c>
      <c r="B37" t="str">
        <f>'DS Distributor'!$D$4</f>
        <v>Select</v>
      </c>
      <c r="C37" s="33">
        <f>Coversheet!$D$36</f>
        <v>0</v>
      </c>
      <c r="D37" s="34" t="str">
        <f>Sheet1!$A$1</f>
        <v>Human Food Field Inspection Audit DS v 07/2025</v>
      </c>
      <c r="E37" s="96">
        <f>Coversheet!$D$35</f>
        <v>0</v>
      </c>
      <c r="F37" s="96" t="str">
        <f>Coversheet!$D$17</f>
        <v>Select</v>
      </c>
      <c r="G37" s="96" t="str">
        <f>Coversheet!$D$19</f>
        <v>Select</v>
      </c>
      <c r="H37" s="96" t="str">
        <f>Coversheet!$D$16</f>
        <v>FOOD</v>
      </c>
      <c r="I37" s="96" t="str">
        <f>Coversheet!$D$24</f>
        <v>Select</v>
      </c>
      <c r="J37" s="96" t="str">
        <f>Coversheet!$D$25</f>
        <v>Select</v>
      </c>
      <c r="K37" s="33">
        <f>Coversheet!$D$26</f>
        <v>0</v>
      </c>
      <c r="L37" s="33">
        <f>Coversheet!$D$28</f>
        <v>0</v>
      </c>
      <c r="M37" s="96">
        <f>Coversheet!$D$29</f>
        <v>0</v>
      </c>
      <c r="N37" s="33">
        <f>Coversheet!$D$30</f>
        <v>0</v>
      </c>
      <c r="O37" t="e">
        <f>VLOOKUP(B37,Sheet1!$A$3:$F$129,3,FALSE)</f>
        <v>#N/A</v>
      </c>
      <c r="P37">
        <f>'DS Distributor'!$F$4</f>
        <v>0</v>
      </c>
      <c r="Q37" s="34"/>
      <c r="R37" s="34"/>
      <c r="S37" s="34" t="str">
        <f>Coversheet!$D$15</f>
        <v>Select</v>
      </c>
      <c r="T37" s="34">
        <f>Coversheet!$D$21</f>
        <v>0</v>
      </c>
      <c r="U37" t="s">
        <v>496</v>
      </c>
      <c r="V37" s="24">
        <f>'DS Distributor'!$D$3</f>
        <v>0</v>
      </c>
      <c r="W37" s="24">
        <f>'DS Distributor'!$F$3</f>
        <v>0</v>
      </c>
      <c r="X37">
        <f>'DS Distributor'!$D$5</f>
        <v>0</v>
      </c>
      <c r="Y37">
        <f>'DS Distributor'!$F$5</f>
        <v>0</v>
      </c>
      <c r="Z37">
        <f>'DS Distributor'!$D$6</f>
        <v>0</v>
      </c>
      <c r="AA37">
        <f>'DS Distributor'!$F$6</f>
        <v>0</v>
      </c>
      <c r="AB37" t="str">
        <f>'DS Distributor'!$D$7</f>
        <v xml:space="preserve"> </v>
      </c>
      <c r="AC37">
        <f>'DS Distributor'!$F$7</f>
        <v>0</v>
      </c>
      <c r="AD37" t="str">
        <f>'DS Distributor'!$D$8</f>
        <v xml:space="preserve">DS Distributor  </v>
      </c>
      <c r="AE37" s="34" t="str">
        <f>'DS Distributor'!$F$8</f>
        <v>Select</v>
      </c>
      <c r="AF37">
        <f>'DS Distributor'!$D$9</f>
        <v>0</v>
      </c>
      <c r="AG37">
        <f>'DS Distributor'!$F$9</f>
        <v>0</v>
      </c>
      <c r="AH37" s="23" t="str">
        <f>'DS Distributor'!$D$10</f>
        <v>Auto-Populates</v>
      </c>
      <c r="AI37" t="str">
        <f>'DS Distributor'!$F$10</f>
        <v>Auto-Populates</v>
      </c>
      <c r="AJ37" t="str">
        <f>'DS Distributor'!$B$23</f>
        <v xml:space="preserve">XIII. DS CGMP </v>
      </c>
      <c r="AK37">
        <f>'DS Distributor'!B25</f>
        <v>2</v>
      </c>
      <c r="AL37" t="str">
        <f>'DS Distributor'!C25</f>
        <v>Did the inspector conduct a walkthrough of areas where finished dietary supplements are held and evaluate the sanitation, maintenance, and pest control of the facility?</v>
      </c>
      <c r="AM37">
        <f>'DS Distributor'!D25</f>
        <v>0</v>
      </c>
      <c r="AN37" t="str">
        <f>'DS Distributor'!$E$25</f>
        <v>Select</v>
      </c>
      <c r="AO37">
        <f>'DS Distributor'!$F$25</f>
        <v>0</v>
      </c>
      <c r="AP37">
        <f>'DS Distributor'!$D$42</f>
        <v>0</v>
      </c>
      <c r="AQ37" s="24">
        <f>'DS Distributor'!$F$42</f>
        <v>0</v>
      </c>
      <c r="AR37">
        <f>'DS Distributor'!$D$43</f>
        <v>0</v>
      </c>
    </row>
    <row r="38" spans="1:44" x14ac:dyDescent="0.25">
      <c r="A38" t="e">
        <f>VLOOKUP(B38,Sheet1!$A$3:$F$129,2,FALSE)</f>
        <v>#N/A</v>
      </c>
      <c r="B38" t="str">
        <f>'DS Distributor'!$D$4</f>
        <v>Select</v>
      </c>
      <c r="C38" s="33">
        <f>Coversheet!$D$36</f>
        <v>0</v>
      </c>
      <c r="D38" s="34" t="str">
        <f>Sheet1!$A$1</f>
        <v>Human Food Field Inspection Audit DS v 07/2025</v>
      </c>
      <c r="E38" s="96">
        <f>Coversheet!$D$35</f>
        <v>0</v>
      </c>
      <c r="F38" s="96" t="str">
        <f>Coversheet!$D$17</f>
        <v>Select</v>
      </c>
      <c r="G38" s="96" t="str">
        <f>Coversheet!$D$19</f>
        <v>Select</v>
      </c>
      <c r="H38" s="96" t="str">
        <f>Coversheet!$D$16</f>
        <v>FOOD</v>
      </c>
      <c r="I38" s="96" t="str">
        <f>Coversheet!$D$24</f>
        <v>Select</v>
      </c>
      <c r="J38" s="96" t="str">
        <f>Coversheet!$D$25</f>
        <v>Select</v>
      </c>
      <c r="K38" s="33">
        <f>Coversheet!$D$26</f>
        <v>0</v>
      </c>
      <c r="L38" s="33">
        <f>Coversheet!$D$28</f>
        <v>0</v>
      </c>
      <c r="M38" s="96">
        <f>Coversheet!$D$29</f>
        <v>0</v>
      </c>
      <c r="N38" s="33">
        <f>Coversheet!$D$30</f>
        <v>0</v>
      </c>
      <c r="O38" t="e">
        <f>VLOOKUP(B38,Sheet1!$A$3:$F$129,3,FALSE)</f>
        <v>#N/A</v>
      </c>
      <c r="P38">
        <f>'DS Distributor'!$F$4</f>
        <v>0</v>
      </c>
      <c r="Q38" s="34"/>
      <c r="R38" s="34"/>
      <c r="S38" s="34" t="str">
        <f>Coversheet!$D$15</f>
        <v>Select</v>
      </c>
      <c r="T38" s="34">
        <f>Coversheet!$D$21</f>
        <v>0</v>
      </c>
      <c r="U38" t="s">
        <v>496</v>
      </c>
      <c r="V38" s="24">
        <f>'DS Distributor'!$D$3</f>
        <v>0</v>
      </c>
      <c r="W38" s="24">
        <f>'DS Distributor'!$F$3</f>
        <v>0</v>
      </c>
      <c r="X38">
        <f>'DS Distributor'!$D$5</f>
        <v>0</v>
      </c>
      <c r="Y38">
        <f>'DS Distributor'!$F$5</f>
        <v>0</v>
      </c>
      <c r="Z38">
        <f>'DS Distributor'!$D$6</f>
        <v>0</v>
      </c>
      <c r="AA38">
        <f>'DS Distributor'!$F$6</f>
        <v>0</v>
      </c>
      <c r="AB38" t="str">
        <f>'DS Distributor'!$D$7</f>
        <v xml:space="preserve"> </v>
      </c>
      <c r="AC38">
        <f>'DS Distributor'!$F$7</f>
        <v>0</v>
      </c>
      <c r="AD38" t="str">
        <f>'DS Distributor'!$D$8</f>
        <v xml:space="preserve">DS Distributor  </v>
      </c>
      <c r="AE38" s="34" t="str">
        <f>'DS Distributor'!$F$8</f>
        <v>Select</v>
      </c>
      <c r="AF38">
        <f>'DS Distributor'!$D$9</f>
        <v>0</v>
      </c>
      <c r="AG38">
        <f>'DS Distributor'!$F$9</f>
        <v>0</v>
      </c>
      <c r="AH38" s="23" t="str">
        <f>'DS Distributor'!$D$10</f>
        <v>Auto-Populates</v>
      </c>
      <c r="AI38" t="str">
        <f>'DS Distributor'!$F$10</f>
        <v>Auto-Populates</v>
      </c>
      <c r="AJ38" t="str">
        <f>'DS Distributor'!$B$23</f>
        <v xml:space="preserve">XIII. DS CGMP </v>
      </c>
      <c r="AK38">
        <f>'DS Distributor'!B26</f>
        <v>3</v>
      </c>
      <c r="AL38" t="str">
        <f>'DS Distributor'!C26</f>
        <v>Did the inspector assess the conditions of dietary supplement products to ensure protection against contamination and deterioration during shipping/receiving?</v>
      </c>
      <c r="AM38">
        <f>'DS Distributor'!D26</f>
        <v>0</v>
      </c>
      <c r="AN38" t="str">
        <f>'DS Distributor'!$E$26</f>
        <v>Select</v>
      </c>
      <c r="AO38">
        <f>'DS Distributor'!$F$26</f>
        <v>0</v>
      </c>
      <c r="AP38">
        <f>'DS Distributor'!$D$42</f>
        <v>0</v>
      </c>
      <c r="AQ38" s="24">
        <f>'DS Distributor'!$F$42</f>
        <v>0</v>
      </c>
      <c r="AR38">
        <f>'DS Distributor'!$D$43</f>
        <v>0</v>
      </c>
    </row>
    <row r="39" spans="1:44" x14ac:dyDescent="0.25">
      <c r="A39" t="e">
        <f>VLOOKUP(B39,Sheet1!$A$3:$F$129,2,FALSE)</f>
        <v>#N/A</v>
      </c>
      <c r="B39" t="str">
        <f>'DS Distributor'!$D$4</f>
        <v>Select</v>
      </c>
      <c r="C39" s="33">
        <f>Coversheet!$D$36</f>
        <v>0</v>
      </c>
      <c r="D39" s="34" t="str">
        <f>Sheet1!$A$1</f>
        <v>Human Food Field Inspection Audit DS v 07/2025</v>
      </c>
      <c r="E39" s="96">
        <f>Coversheet!$D$35</f>
        <v>0</v>
      </c>
      <c r="F39" s="96" t="str">
        <f>Coversheet!$D$17</f>
        <v>Select</v>
      </c>
      <c r="G39" s="96" t="str">
        <f>Coversheet!$D$19</f>
        <v>Select</v>
      </c>
      <c r="H39" s="96" t="str">
        <f>Coversheet!$D$16</f>
        <v>FOOD</v>
      </c>
      <c r="I39" s="96" t="str">
        <f>Coversheet!$D$24</f>
        <v>Select</v>
      </c>
      <c r="J39" s="96" t="str">
        <f>Coversheet!$D$25</f>
        <v>Select</v>
      </c>
      <c r="K39" s="33">
        <f>Coversheet!$D$26</f>
        <v>0</v>
      </c>
      <c r="L39" s="33">
        <f>Coversheet!$D$28</f>
        <v>0</v>
      </c>
      <c r="M39" s="96">
        <f>Coversheet!$D$29</f>
        <v>0</v>
      </c>
      <c r="N39" s="33">
        <f>Coversheet!$D$30</f>
        <v>0</v>
      </c>
      <c r="O39" t="e">
        <f>VLOOKUP(B39,Sheet1!$A$3:$F$129,3,FALSE)</f>
        <v>#N/A</v>
      </c>
      <c r="P39">
        <f>'DS Distributor'!$F$4</f>
        <v>0</v>
      </c>
      <c r="Q39" s="34"/>
      <c r="R39" s="34"/>
      <c r="S39" s="34" t="str">
        <f>Coversheet!$D$15</f>
        <v>Select</v>
      </c>
      <c r="T39" s="34">
        <f>Coversheet!$D$21</f>
        <v>0</v>
      </c>
      <c r="U39" t="s">
        <v>496</v>
      </c>
      <c r="V39" s="24">
        <f>'DS Distributor'!$D$3</f>
        <v>0</v>
      </c>
      <c r="W39" s="24">
        <f>'DS Distributor'!$F$3</f>
        <v>0</v>
      </c>
      <c r="X39">
        <f>'DS Distributor'!$D$5</f>
        <v>0</v>
      </c>
      <c r="Y39">
        <f>'DS Distributor'!$F$5</f>
        <v>0</v>
      </c>
      <c r="Z39">
        <f>'DS Distributor'!$D$6</f>
        <v>0</v>
      </c>
      <c r="AA39">
        <f>'DS Distributor'!$F$6</f>
        <v>0</v>
      </c>
      <c r="AB39" t="str">
        <f>'DS Distributor'!$D$7</f>
        <v xml:space="preserve"> </v>
      </c>
      <c r="AC39">
        <f>'DS Distributor'!$F$7</f>
        <v>0</v>
      </c>
      <c r="AD39" t="str">
        <f>'DS Distributor'!$D$8</f>
        <v xml:space="preserve">DS Distributor  </v>
      </c>
      <c r="AE39" s="34" t="str">
        <f>'DS Distributor'!$F$8</f>
        <v>Select</v>
      </c>
      <c r="AF39">
        <f>'DS Distributor'!$D$9</f>
        <v>0</v>
      </c>
      <c r="AG39">
        <f>'DS Distributor'!$F$9</f>
        <v>0</v>
      </c>
      <c r="AH39" s="23" t="str">
        <f>'DS Distributor'!$D$10</f>
        <v>Auto-Populates</v>
      </c>
      <c r="AI39" t="str">
        <f>'DS Distributor'!$F$10</f>
        <v>Auto-Populates</v>
      </c>
      <c r="AJ39" t="str">
        <f>'DS Distributor'!$B$23</f>
        <v xml:space="preserve">XIII. DS CGMP </v>
      </c>
      <c r="AK39">
        <f>'DS Distributor'!B27</f>
        <v>4</v>
      </c>
      <c r="AL39" t="str">
        <f>'DS Distributor'!C27</f>
        <v xml:space="preserve">Did the inspector verify written procedures are established and followed for holding and distribution operations?  </v>
      </c>
      <c r="AM39">
        <f>'DS Distributor'!D27</f>
        <v>0</v>
      </c>
      <c r="AN39" t="str">
        <f>'DS Distributor'!$E$27</f>
        <v>Select</v>
      </c>
      <c r="AO39">
        <f>'DS Distributor'!$F$27</f>
        <v>0</v>
      </c>
      <c r="AP39">
        <f>'DS Distributor'!$D$42</f>
        <v>0</v>
      </c>
      <c r="AQ39" s="24">
        <f>'DS Distributor'!$F$42</f>
        <v>0</v>
      </c>
      <c r="AR39">
        <f>'DS Distributor'!$D$43</f>
        <v>0</v>
      </c>
    </row>
    <row r="40" spans="1:44" x14ac:dyDescent="0.25">
      <c r="A40" t="e">
        <f>VLOOKUP(B40,Sheet1!$A$3:$F$129,2,FALSE)</f>
        <v>#N/A</v>
      </c>
      <c r="B40" t="str">
        <f>'DS Distributor'!$D$4</f>
        <v>Select</v>
      </c>
      <c r="C40" s="33">
        <f>Coversheet!$D$36</f>
        <v>0</v>
      </c>
      <c r="D40" s="34" t="str">
        <f>Sheet1!$A$1</f>
        <v>Human Food Field Inspection Audit DS v 07/2025</v>
      </c>
      <c r="E40" s="96">
        <f>Coversheet!$D$35</f>
        <v>0</v>
      </c>
      <c r="F40" s="96" t="str">
        <f>Coversheet!$D$17</f>
        <v>Select</v>
      </c>
      <c r="G40" s="96" t="str">
        <f>Coversheet!$D$19</f>
        <v>Select</v>
      </c>
      <c r="H40" s="96" t="str">
        <f>Coversheet!$D$16</f>
        <v>FOOD</v>
      </c>
      <c r="I40" s="96" t="str">
        <f>Coversheet!$D$24</f>
        <v>Select</v>
      </c>
      <c r="J40" s="96" t="str">
        <f>Coversheet!$D$25</f>
        <v>Select</v>
      </c>
      <c r="K40" s="33">
        <f>Coversheet!$D$26</f>
        <v>0</v>
      </c>
      <c r="L40" s="33">
        <f>Coversheet!$D$28</f>
        <v>0</v>
      </c>
      <c r="M40" s="96">
        <f>Coversheet!$D$29</f>
        <v>0</v>
      </c>
      <c r="N40" s="33">
        <f>Coversheet!$D$30</f>
        <v>0</v>
      </c>
      <c r="O40" t="e">
        <f>VLOOKUP(B40,Sheet1!$A$3:$F$129,3,FALSE)</f>
        <v>#N/A</v>
      </c>
      <c r="P40">
        <f>'DS Distributor'!$F$4</f>
        <v>0</v>
      </c>
      <c r="Q40" s="34"/>
      <c r="R40" s="34"/>
      <c r="S40" s="34" t="str">
        <f>Coversheet!$D$15</f>
        <v>Select</v>
      </c>
      <c r="T40" s="34">
        <f>Coversheet!$D$21</f>
        <v>0</v>
      </c>
      <c r="U40" t="s">
        <v>496</v>
      </c>
      <c r="V40" s="24">
        <f>'DS Distributor'!$D$3</f>
        <v>0</v>
      </c>
      <c r="W40" s="24">
        <f>'DS Distributor'!$F$3</f>
        <v>0</v>
      </c>
      <c r="X40">
        <f>'DS Distributor'!$D$5</f>
        <v>0</v>
      </c>
      <c r="Y40">
        <f>'DS Distributor'!$F$5</f>
        <v>0</v>
      </c>
      <c r="Z40">
        <f>'DS Distributor'!$D$6</f>
        <v>0</v>
      </c>
      <c r="AA40">
        <f>'DS Distributor'!$F$6</f>
        <v>0</v>
      </c>
      <c r="AB40" t="str">
        <f>'DS Distributor'!$D$7</f>
        <v xml:space="preserve"> </v>
      </c>
      <c r="AC40">
        <f>'DS Distributor'!$F$7</f>
        <v>0</v>
      </c>
      <c r="AD40" t="str">
        <f>'DS Distributor'!$D$8</f>
        <v xml:space="preserve">DS Distributor  </v>
      </c>
      <c r="AE40" s="34" t="str">
        <f>'DS Distributor'!$F$8</f>
        <v>Select</v>
      </c>
      <c r="AF40">
        <f>'DS Distributor'!$D$9</f>
        <v>0</v>
      </c>
      <c r="AG40">
        <f>'DS Distributor'!$F$9</f>
        <v>0</v>
      </c>
      <c r="AH40" s="23" t="str">
        <f>'DS Distributor'!$D$10</f>
        <v>Auto-Populates</v>
      </c>
      <c r="AI40" t="str">
        <f>'DS Distributor'!$F$10</f>
        <v>Auto-Populates</v>
      </c>
      <c r="AJ40" t="str">
        <f>'DS Distributor'!$B$23</f>
        <v xml:space="preserve">XIII. DS CGMP </v>
      </c>
      <c r="AK40">
        <f>'DS Distributor'!B28</f>
        <v>5</v>
      </c>
      <c r="AL40" t="str">
        <f>'DS Distributor'!C28</f>
        <v>Did the inspector assess whether the firm maintained complete distribution records that ensure full traceability of dietary supplement products?</v>
      </c>
      <c r="AM40">
        <f>'DS Distributor'!D28</f>
        <v>0</v>
      </c>
      <c r="AN40" t="str">
        <f>'DS Distributor'!$E$28</f>
        <v>Select</v>
      </c>
      <c r="AO40">
        <f>'DS Distributor'!$F$28</f>
        <v>0</v>
      </c>
      <c r="AP40">
        <f>'DS Distributor'!$D$42</f>
        <v>0</v>
      </c>
      <c r="AQ40" s="24">
        <f>'DS Distributor'!$F$42</f>
        <v>0</v>
      </c>
      <c r="AR40">
        <f>'DS Distributor'!$D$43</f>
        <v>0</v>
      </c>
    </row>
    <row r="41" spans="1:44" x14ac:dyDescent="0.25">
      <c r="A41" t="e">
        <f>VLOOKUP(B41,Sheet1!$A$3:$F$129,2,FALSE)</f>
        <v>#N/A</v>
      </c>
      <c r="B41" t="str">
        <f>'DS Distributor'!$D$4</f>
        <v>Select</v>
      </c>
      <c r="C41" s="33">
        <f>Coversheet!$D$36</f>
        <v>0</v>
      </c>
      <c r="D41" s="34" t="str">
        <f>Sheet1!$A$1</f>
        <v>Human Food Field Inspection Audit DS v 07/2025</v>
      </c>
      <c r="E41" s="96">
        <f>Coversheet!$D$35</f>
        <v>0</v>
      </c>
      <c r="F41" s="96" t="str">
        <f>Coversheet!$D$17</f>
        <v>Select</v>
      </c>
      <c r="G41" s="96" t="str">
        <f>Coversheet!$D$19</f>
        <v>Select</v>
      </c>
      <c r="H41" s="96" t="str">
        <f>Coversheet!$D$16</f>
        <v>FOOD</v>
      </c>
      <c r="I41" s="96" t="str">
        <f>Coversheet!$D$24</f>
        <v>Select</v>
      </c>
      <c r="J41" s="96" t="str">
        <f>Coversheet!$D$25</f>
        <v>Select</v>
      </c>
      <c r="K41" s="33">
        <f>Coversheet!$D$26</f>
        <v>0</v>
      </c>
      <c r="L41" s="33">
        <f>Coversheet!$D$28</f>
        <v>0</v>
      </c>
      <c r="M41" s="96">
        <f>Coversheet!$D$29</f>
        <v>0</v>
      </c>
      <c r="N41" s="33">
        <f>Coversheet!$D$30</f>
        <v>0</v>
      </c>
      <c r="O41" t="e">
        <f>VLOOKUP(B41,Sheet1!$A$3:$F$129,3,FALSE)</f>
        <v>#N/A</v>
      </c>
      <c r="P41">
        <f>'DS Distributor'!$F$4</f>
        <v>0</v>
      </c>
      <c r="Q41" s="34"/>
      <c r="R41" s="34"/>
      <c r="S41" s="34" t="str">
        <f>Coversheet!$D$15</f>
        <v>Select</v>
      </c>
      <c r="T41" s="34">
        <f>Coversheet!$D$21</f>
        <v>0</v>
      </c>
      <c r="U41" t="s">
        <v>496</v>
      </c>
      <c r="V41" s="24">
        <f>'DS Distributor'!$D$3</f>
        <v>0</v>
      </c>
      <c r="W41" s="24">
        <f>'DS Distributor'!$F$3</f>
        <v>0</v>
      </c>
      <c r="X41">
        <f>'DS Distributor'!$D$5</f>
        <v>0</v>
      </c>
      <c r="Y41">
        <f>'DS Distributor'!$F$5</f>
        <v>0</v>
      </c>
      <c r="Z41">
        <f>'DS Distributor'!$D$6</f>
        <v>0</v>
      </c>
      <c r="AA41">
        <f>'DS Distributor'!$F$6</f>
        <v>0</v>
      </c>
      <c r="AB41" t="str">
        <f>'DS Distributor'!$D$7</f>
        <v xml:space="preserve"> </v>
      </c>
      <c r="AC41">
        <f>'DS Distributor'!$F$7</f>
        <v>0</v>
      </c>
      <c r="AD41" t="str">
        <f>'DS Distributor'!$D$8</f>
        <v xml:space="preserve">DS Distributor  </v>
      </c>
      <c r="AE41" s="34" t="str">
        <f>'DS Distributor'!$F$8</f>
        <v>Select</v>
      </c>
      <c r="AF41">
        <f>'DS Distributor'!$D$9</f>
        <v>0</v>
      </c>
      <c r="AG41">
        <f>'DS Distributor'!$F$9</f>
        <v>0</v>
      </c>
      <c r="AH41" s="23" t="str">
        <f>'DS Distributor'!$D$10</f>
        <v>Auto-Populates</v>
      </c>
      <c r="AI41" t="str">
        <f>'DS Distributor'!$F$10</f>
        <v>Auto-Populates</v>
      </c>
      <c r="AJ41" t="str">
        <f>'DS Distributor'!$B$23</f>
        <v xml:space="preserve">XIII. DS CGMP </v>
      </c>
      <c r="AK41">
        <f>'DS Distributor'!B29</f>
        <v>6</v>
      </c>
      <c r="AL41" t="str">
        <f>'DS Distributor'!C29</f>
        <v>Did the inspector assess firm's written procedures for returned products, if applicable?</v>
      </c>
      <c r="AM41">
        <f>'DS Distributor'!D29</f>
        <v>0</v>
      </c>
      <c r="AN41" t="str">
        <f>'DS Distributor'!$E$29</f>
        <v>Select</v>
      </c>
      <c r="AO41">
        <f>'DS Distributor'!$F$29</f>
        <v>0</v>
      </c>
      <c r="AP41">
        <f>'DS Distributor'!$D$42</f>
        <v>0</v>
      </c>
      <c r="AQ41" s="24">
        <f>'DS Distributor'!$F$42</f>
        <v>0</v>
      </c>
      <c r="AR41">
        <f>'DS Distributor'!$D$43</f>
        <v>0</v>
      </c>
    </row>
    <row r="42" spans="1:44" x14ac:dyDescent="0.25">
      <c r="A42" t="e">
        <f>VLOOKUP(B42,Sheet1!$A$3:$F$129,2,FALSE)</f>
        <v>#N/A</v>
      </c>
      <c r="B42" t="str">
        <f>'DS Distributor'!$D$4</f>
        <v>Select</v>
      </c>
      <c r="C42" s="33">
        <f>Coversheet!$D$36</f>
        <v>0</v>
      </c>
      <c r="D42" s="34" t="str">
        <f>Sheet1!$A$1</f>
        <v>Human Food Field Inspection Audit DS v 07/2025</v>
      </c>
      <c r="E42" s="96">
        <f>Coversheet!$D$35</f>
        <v>0</v>
      </c>
      <c r="F42" s="96" t="str">
        <f>Coversheet!$D$17</f>
        <v>Select</v>
      </c>
      <c r="G42" s="96" t="str">
        <f>Coversheet!$D$19</f>
        <v>Select</v>
      </c>
      <c r="H42" s="96" t="str">
        <f>Coversheet!$D$16</f>
        <v>FOOD</v>
      </c>
      <c r="I42" s="96" t="str">
        <f>Coversheet!$D$24</f>
        <v>Select</v>
      </c>
      <c r="J42" s="96" t="str">
        <f>Coversheet!$D$25</f>
        <v>Select</v>
      </c>
      <c r="K42" s="33">
        <f>Coversheet!$D$26</f>
        <v>0</v>
      </c>
      <c r="L42" s="33">
        <f>Coversheet!$D$28</f>
        <v>0</v>
      </c>
      <c r="M42" s="96">
        <f>Coversheet!$D$29</f>
        <v>0</v>
      </c>
      <c r="N42" s="33">
        <f>Coversheet!$D$30</f>
        <v>0</v>
      </c>
      <c r="O42" t="e">
        <f>VLOOKUP(B42,Sheet1!$A$3:$F$129,3,FALSE)</f>
        <v>#N/A</v>
      </c>
      <c r="P42">
        <f>'DS Distributor'!$F$4</f>
        <v>0</v>
      </c>
      <c r="Q42" s="34"/>
      <c r="R42" s="34"/>
      <c r="S42" s="34" t="str">
        <f>Coversheet!$D$15</f>
        <v>Select</v>
      </c>
      <c r="T42" s="34">
        <f>Coversheet!$D$21</f>
        <v>0</v>
      </c>
      <c r="U42" t="s">
        <v>496</v>
      </c>
      <c r="V42" s="24">
        <f>'DS Distributor'!$D$3</f>
        <v>0</v>
      </c>
      <c r="W42" s="24">
        <f>'DS Distributor'!$F$3</f>
        <v>0</v>
      </c>
      <c r="X42">
        <f>'DS Distributor'!$D$5</f>
        <v>0</v>
      </c>
      <c r="Y42">
        <f>'DS Distributor'!$F$5</f>
        <v>0</v>
      </c>
      <c r="Z42">
        <f>'DS Distributor'!$D$6</f>
        <v>0</v>
      </c>
      <c r="AA42">
        <f>'DS Distributor'!$F$6</f>
        <v>0</v>
      </c>
      <c r="AB42" t="str">
        <f>'DS Distributor'!$D$7</f>
        <v xml:space="preserve"> </v>
      </c>
      <c r="AC42">
        <f>'DS Distributor'!$F$7</f>
        <v>0</v>
      </c>
      <c r="AD42" t="str">
        <f>'DS Distributor'!$D$8</f>
        <v xml:space="preserve">DS Distributor  </v>
      </c>
      <c r="AE42" s="34" t="str">
        <f>'DS Distributor'!$F$8</f>
        <v>Select</v>
      </c>
      <c r="AF42">
        <f>'DS Distributor'!$D$9</f>
        <v>0</v>
      </c>
      <c r="AG42">
        <f>'DS Distributor'!$F$9</f>
        <v>0</v>
      </c>
      <c r="AH42" s="23" t="str">
        <f>'DS Distributor'!$D$10</f>
        <v>Auto-Populates</v>
      </c>
      <c r="AI42" t="str">
        <f>'DS Distributor'!$F$10</f>
        <v>Auto-Populates</v>
      </c>
      <c r="AJ42" t="str">
        <f>'DS Distributor'!$B$30</f>
        <v>XIV. DS Distributor</v>
      </c>
      <c r="AK42" t="str">
        <f>'DS Distributor'!$B$30</f>
        <v>XIV. DS Distributor</v>
      </c>
      <c r="AO42">
        <f>'DS Distributor'!$F$30</f>
        <v>0</v>
      </c>
      <c r="AP42">
        <f>'DS Distributor'!$D$42</f>
        <v>0</v>
      </c>
      <c r="AQ42" s="24">
        <f>'DS Distributor'!$F$42</f>
        <v>0</v>
      </c>
      <c r="AR42">
        <f>'DS Distributor'!$D$43</f>
        <v>0</v>
      </c>
    </row>
    <row r="43" spans="1:44" x14ac:dyDescent="0.25">
      <c r="A43" t="e">
        <f>VLOOKUP(B43,Sheet1!$A$3:$F$129,2,FALSE)</f>
        <v>#N/A</v>
      </c>
      <c r="B43" t="str">
        <f>'DS Distributor'!$D$4</f>
        <v>Select</v>
      </c>
      <c r="C43" s="33">
        <f>Coversheet!$D$36</f>
        <v>0</v>
      </c>
      <c r="D43" s="34" t="str">
        <f>Sheet1!$A$1</f>
        <v>Human Food Field Inspection Audit DS v 07/2025</v>
      </c>
      <c r="E43" s="96">
        <f>Coversheet!$D$35</f>
        <v>0</v>
      </c>
      <c r="F43" s="96" t="str">
        <f>Coversheet!$D$17</f>
        <v>Select</v>
      </c>
      <c r="G43" s="96" t="str">
        <f>Coversheet!$D$19</f>
        <v>Select</v>
      </c>
      <c r="H43" s="96" t="str">
        <f>Coversheet!$D$16</f>
        <v>FOOD</v>
      </c>
      <c r="I43" s="96" t="str">
        <f>Coversheet!$D$24</f>
        <v>Select</v>
      </c>
      <c r="J43" s="96" t="str">
        <f>Coversheet!$D$25</f>
        <v>Select</v>
      </c>
      <c r="K43" s="33">
        <f>Coversheet!$D$26</f>
        <v>0</v>
      </c>
      <c r="L43" s="33">
        <f>Coversheet!$D$28</f>
        <v>0</v>
      </c>
      <c r="M43" s="96">
        <f>Coversheet!$D$29</f>
        <v>0</v>
      </c>
      <c r="N43" s="33">
        <f>Coversheet!$D$30</f>
        <v>0</v>
      </c>
      <c r="O43" t="e">
        <f>VLOOKUP(B43,Sheet1!$A$3:$F$129,3,FALSE)</f>
        <v>#N/A</v>
      </c>
      <c r="P43">
        <f>'DS Distributor'!$F$4</f>
        <v>0</v>
      </c>
      <c r="Q43" s="34"/>
      <c r="R43" s="34"/>
      <c r="S43" s="34" t="str">
        <f>Coversheet!$D$15</f>
        <v>Select</v>
      </c>
      <c r="T43" s="34">
        <f>Coversheet!$D$21</f>
        <v>0</v>
      </c>
      <c r="U43" t="s">
        <v>496</v>
      </c>
      <c r="V43" s="24">
        <f>'DS Distributor'!$D$3</f>
        <v>0</v>
      </c>
      <c r="W43" s="24">
        <f>'DS Distributor'!$F$3</f>
        <v>0</v>
      </c>
      <c r="X43">
        <f>'DS Distributor'!$D$5</f>
        <v>0</v>
      </c>
      <c r="Y43">
        <f>'DS Distributor'!$F$5</f>
        <v>0</v>
      </c>
      <c r="Z43">
        <f>'DS Distributor'!$D$6</f>
        <v>0</v>
      </c>
      <c r="AA43">
        <f>'DS Distributor'!$F$6</f>
        <v>0</v>
      </c>
      <c r="AB43" t="str">
        <f>'DS Distributor'!$D$7</f>
        <v xml:space="preserve"> </v>
      </c>
      <c r="AC43">
        <f>'DS Distributor'!$F$7</f>
        <v>0</v>
      </c>
      <c r="AD43" t="str">
        <f>'DS Distributor'!$D$8</f>
        <v xml:space="preserve">DS Distributor  </v>
      </c>
      <c r="AE43" s="34" t="str">
        <f>'DS Distributor'!$F$8</f>
        <v>Select</v>
      </c>
      <c r="AF43">
        <f>'DS Distributor'!$D$9</f>
        <v>0</v>
      </c>
      <c r="AG43">
        <f>'DS Distributor'!$F$9</f>
        <v>0</v>
      </c>
      <c r="AH43" s="23" t="str">
        <f>'DS Distributor'!$D$10</f>
        <v>Auto-Populates</v>
      </c>
      <c r="AI43" t="str">
        <f>'DS Distributor'!$F$10</f>
        <v>Auto-Populates</v>
      </c>
      <c r="AJ43" t="str">
        <f>'DS Distributor'!$B$30</f>
        <v>XIV. DS Distributor</v>
      </c>
      <c r="AK43">
        <f>'DS Distributor'!B24</f>
        <v>1</v>
      </c>
      <c r="AL43" t="str">
        <f>'DS Distributor'!C24</f>
        <v>Did the inspector assess the plants and grounds around the firm to ensure that they do not constitute a source of contamination or harborage?</v>
      </c>
      <c r="AM43">
        <f>'DS Distributor'!D24</f>
        <v>0</v>
      </c>
      <c r="AN43" t="str">
        <f>'DS Distributor'!E24</f>
        <v>Select</v>
      </c>
      <c r="AO43">
        <f>'DS Distributor'!F24</f>
        <v>0</v>
      </c>
      <c r="AP43">
        <f>'DS Distributor'!$D$42</f>
        <v>0</v>
      </c>
      <c r="AQ43" s="24">
        <f>'DS Distributor'!$F$42</f>
        <v>0</v>
      </c>
      <c r="AR43">
        <f>'DS Distributor'!$D$43</f>
        <v>0</v>
      </c>
    </row>
    <row r="44" spans="1:44" x14ac:dyDescent="0.25">
      <c r="A44" t="e">
        <f>VLOOKUP(B44,Sheet1!$A$3:$F$129,2,FALSE)</f>
        <v>#N/A</v>
      </c>
      <c r="B44" t="str">
        <f>'DS Distributor'!$D$4</f>
        <v>Select</v>
      </c>
      <c r="C44" s="33">
        <f>Coversheet!$D$36</f>
        <v>0</v>
      </c>
      <c r="D44" s="34" t="str">
        <f>Sheet1!$A$1</f>
        <v>Human Food Field Inspection Audit DS v 07/2025</v>
      </c>
      <c r="E44" s="96">
        <f>Coversheet!$D$35</f>
        <v>0</v>
      </c>
      <c r="F44" s="96" t="str">
        <f>Coversheet!$D$17</f>
        <v>Select</v>
      </c>
      <c r="G44" s="96" t="str">
        <f>Coversheet!$D$19</f>
        <v>Select</v>
      </c>
      <c r="H44" s="96" t="str">
        <f>Coversheet!$D$16</f>
        <v>FOOD</v>
      </c>
      <c r="I44" s="96" t="str">
        <f>Coversheet!$D$24</f>
        <v>Select</v>
      </c>
      <c r="J44" s="96" t="str">
        <f>Coversheet!$D$25</f>
        <v>Select</v>
      </c>
      <c r="K44" s="33">
        <f>Coversheet!$D$26</f>
        <v>0</v>
      </c>
      <c r="L44" s="33">
        <f>Coversheet!$D$28</f>
        <v>0</v>
      </c>
      <c r="M44" s="96">
        <f>Coversheet!$D$29</f>
        <v>0</v>
      </c>
      <c r="N44" s="33">
        <f>Coversheet!$D$30</f>
        <v>0</v>
      </c>
      <c r="O44" t="e">
        <f>VLOOKUP(B44,Sheet1!$A$3:$F$129,3,FALSE)</f>
        <v>#N/A</v>
      </c>
      <c r="P44">
        <f>'DS Distributor'!$F$4</f>
        <v>0</v>
      </c>
      <c r="Q44" s="34"/>
      <c r="R44" s="34"/>
      <c r="S44" s="34" t="str">
        <f>Coversheet!$D$15</f>
        <v>Select</v>
      </c>
      <c r="T44" s="34">
        <f>Coversheet!$D$21</f>
        <v>0</v>
      </c>
      <c r="U44" t="s">
        <v>496</v>
      </c>
      <c r="V44" s="24">
        <f>'DS Distributor'!$D$3</f>
        <v>0</v>
      </c>
      <c r="W44" s="24">
        <f>'DS Distributor'!$F$3</f>
        <v>0</v>
      </c>
      <c r="X44">
        <f>'DS Distributor'!$D$5</f>
        <v>0</v>
      </c>
      <c r="Y44">
        <f>'DS Distributor'!$F$5</f>
        <v>0</v>
      </c>
      <c r="Z44">
        <f>'DS Distributor'!$D$6</f>
        <v>0</v>
      </c>
      <c r="AA44">
        <f>'DS Distributor'!$F$6</f>
        <v>0</v>
      </c>
      <c r="AB44" t="str">
        <f>'DS Distributor'!$D$7</f>
        <v xml:space="preserve"> </v>
      </c>
      <c r="AC44">
        <f>'DS Distributor'!$F$7</f>
        <v>0</v>
      </c>
      <c r="AD44" t="str">
        <f>'DS Distributor'!$D$8</f>
        <v xml:space="preserve">DS Distributor  </v>
      </c>
      <c r="AE44" s="34" t="str">
        <f>'DS Distributor'!$F$8</f>
        <v>Select</v>
      </c>
      <c r="AF44">
        <f>'DS Distributor'!$D$9</f>
        <v>0</v>
      </c>
      <c r="AG44">
        <f>'DS Distributor'!$F$9</f>
        <v>0</v>
      </c>
      <c r="AH44" s="23" t="str">
        <f>'DS Distributor'!$D$10</f>
        <v>Auto-Populates</v>
      </c>
      <c r="AI44" t="str">
        <f>'DS Distributor'!$F$10</f>
        <v>Auto-Populates</v>
      </c>
      <c r="AJ44" t="str">
        <f>'DS Distributor'!$B$30</f>
        <v>XIV. DS Distributor</v>
      </c>
      <c r="AK44">
        <f>'DS Distributor'!B25</f>
        <v>2</v>
      </c>
      <c r="AL44" t="str">
        <f>'DS Distributor'!C25</f>
        <v>Did the inspector conduct a walkthrough of areas where finished dietary supplements are held and evaluate the sanitation, maintenance, and pest control of the facility?</v>
      </c>
      <c r="AM44">
        <f>'DS Distributor'!D25</f>
        <v>0</v>
      </c>
      <c r="AN44" t="str">
        <f>'DS Distributor'!E25</f>
        <v>Select</v>
      </c>
      <c r="AO44">
        <f>'DS Distributor'!F25</f>
        <v>0</v>
      </c>
      <c r="AP44">
        <f>'DS Distributor'!$D$42</f>
        <v>0</v>
      </c>
      <c r="AQ44" s="24">
        <f>'DS Distributor'!$F$42</f>
        <v>0</v>
      </c>
      <c r="AR44">
        <f>'DS Distributor'!$D$43</f>
        <v>0</v>
      </c>
    </row>
    <row r="45" spans="1:44" x14ac:dyDescent="0.25">
      <c r="A45" t="e">
        <f>VLOOKUP(B45,Sheet1!$A$3:$F$129,2,FALSE)</f>
        <v>#N/A</v>
      </c>
      <c r="B45" t="str">
        <f>'DS Distributor'!$D$4</f>
        <v>Select</v>
      </c>
      <c r="C45" s="33">
        <f>Coversheet!$D$36</f>
        <v>0</v>
      </c>
      <c r="D45" s="34" t="str">
        <f>Sheet1!$A$1</f>
        <v>Human Food Field Inspection Audit DS v 07/2025</v>
      </c>
      <c r="E45" s="96">
        <f>Coversheet!$D$35</f>
        <v>0</v>
      </c>
      <c r="F45" s="96" t="str">
        <f>Coversheet!$D$17</f>
        <v>Select</v>
      </c>
      <c r="G45" s="96" t="str">
        <f>Coversheet!$D$19</f>
        <v>Select</v>
      </c>
      <c r="H45" s="96" t="str">
        <f>Coversheet!$D$16</f>
        <v>FOOD</v>
      </c>
      <c r="I45" s="96" t="str">
        <f>Coversheet!$D$24</f>
        <v>Select</v>
      </c>
      <c r="J45" s="96" t="str">
        <f>Coversheet!$D$25</f>
        <v>Select</v>
      </c>
      <c r="K45" s="33">
        <f>Coversheet!$D$26</f>
        <v>0</v>
      </c>
      <c r="L45" s="33">
        <f>Coversheet!$D$28</f>
        <v>0</v>
      </c>
      <c r="M45" s="96">
        <f>Coversheet!$D$29</f>
        <v>0</v>
      </c>
      <c r="N45" s="33">
        <f>Coversheet!$D$30</f>
        <v>0</v>
      </c>
      <c r="O45" t="e">
        <f>VLOOKUP(B45,Sheet1!$A$3:$F$129,3,FALSE)</f>
        <v>#N/A</v>
      </c>
      <c r="P45">
        <f>'DS Distributor'!$F$4</f>
        <v>0</v>
      </c>
      <c r="Q45" s="34"/>
      <c r="R45" s="34"/>
      <c r="S45" s="34" t="str">
        <f>Coversheet!$D$15</f>
        <v>Select</v>
      </c>
      <c r="T45" s="34">
        <f>Coversheet!$D$21</f>
        <v>0</v>
      </c>
      <c r="U45" t="s">
        <v>496</v>
      </c>
      <c r="V45" s="24">
        <f>'DS Distributor'!$D$3</f>
        <v>0</v>
      </c>
      <c r="W45" s="24">
        <f>'DS Distributor'!$F$3</f>
        <v>0</v>
      </c>
      <c r="X45">
        <f>'DS Distributor'!$D$5</f>
        <v>0</v>
      </c>
      <c r="Y45">
        <f>'DS Distributor'!$F$5</f>
        <v>0</v>
      </c>
      <c r="Z45">
        <f>'DS Distributor'!$D$6</f>
        <v>0</v>
      </c>
      <c r="AA45">
        <f>'DS Distributor'!$F$6</f>
        <v>0</v>
      </c>
      <c r="AB45" t="str">
        <f>'DS Distributor'!$D$7</f>
        <v xml:space="preserve"> </v>
      </c>
      <c r="AC45">
        <f>'DS Distributor'!$F$7</f>
        <v>0</v>
      </c>
      <c r="AD45" t="str">
        <f>'DS Distributor'!$D$8</f>
        <v xml:space="preserve">DS Distributor  </v>
      </c>
      <c r="AE45" s="34" t="str">
        <f>'DS Distributor'!$F$8</f>
        <v>Select</v>
      </c>
      <c r="AF45">
        <f>'DS Distributor'!$D$9</f>
        <v>0</v>
      </c>
      <c r="AG45">
        <f>'DS Distributor'!$F$9</f>
        <v>0</v>
      </c>
      <c r="AH45" s="23" t="str">
        <f>'DS Distributor'!$D$10</f>
        <v>Auto-Populates</v>
      </c>
      <c r="AI45" t="str">
        <f>'DS Distributor'!$F$10</f>
        <v>Auto-Populates</v>
      </c>
      <c r="AJ45" t="str">
        <f>'DS Distributor'!$B$30</f>
        <v>XIV. DS Distributor</v>
      </c>
      <c r="AK45">
        <f>'DS Distributor'!B26</f>
        <v>3</v>
      </c>
      <c r="AL45" t="str">
        <f>'DS Distributor'!C26</f>
        <v>Did the inspector assess the conditions of dietary supplement products to ensure protection against contamination and deterioration during shipping/receiving?</v>
      </c>
      <c r="AM45">
        <f>'DS Distributor'!D26</f>
        <v>0</v>
      </c>
      <c r="AN45" t="str">
        <f>'DS Distributor'!E26</f>
        <v>Select</v>
      </c>
      <c r="AO45">
        <f>'DS Distributor'!F26</f>
        <v>0</v>
      </c>
      <c r="AP45">
        <f>'DS Distributor'!$D$42</f>
        <v>0</v>
      </c>
      <c r="AQ45" s="24">
        <f>'DS Distributor'!$F$42</f>
        <v>0</v>
      </c>
      <c r="AR45">
        <f>'DS Distributor'!$D$43</f>
        <v>0</v>
      </c>
    </row>
    <row r="46" spans="1:44" x14ac:dyDescent="0.25">
      <c r="A46" t="e">
        <f>VLOOKUP(B46,Sheet1!$A$3:$F$129,2,FALSE)</f>
        <v>#N/A</v>
      </c>
      <c r="B46" t="str">
        <f>'DS Distributor'!$D$4</f>
        <v>Select</v>
      </c>
      <c r="C46" s="33">
        <f>Coversheet!$D$36</f>
        <v>0</v>
      </c>
      <c r="D46" s="34" t="str">
        <f>Sheet1!$A$1</f>
        <v>Human Food Field Inspection Audit DS v 07/2025</v>
      </c>
      <c r="E46" s="96">
        <f>Coversheet!$D$35</f>
        <v>0</v>
      </c>
      <c r="F46" s="96" t="str">
        <f>Coversheet!$D$17</f>
        <v>Select</v>
      </c>
      <c r="G46" s="96" t="str">
        <f>Coversheet!$D$19</f>
        <v>Select</v>
      </c>
      <c r="H46" s="96" t="str">
        <f>Coversheet!$D$16</f>
        <v>FOOD</v>
      </c>
      <c r="I46" s="96" t="str">
        <f>Coversheet!$D$24</f>
        <v>Select</v>
      </c>
      <c r="J46" s="96" t="str">
        <f>Coversheet!$D$25</f>
        <v>Select</v>
      </c>
      <c r="K46" s="33">
        <f>Coversheet!$D$26</f>
        <v>0</v>
      </c>
      <c r="L46" s="33">
        <f>Coversheet!$D$28</f>
        <v>0</v>
      </c>
      <c r="M46" s="96">
        <f>Coversheet!$D$29</f>
        <v>0</v>
      </c>
      <c r="N46" s="33">
        <f>Coversheet!$D$30</f>
        <v>0</v>
      </c>
      <c r="O46" t="e">
        <f>VLOOKUP(B46,Sheet1!$A$3:$F$129,3,FALSE)</f>
        <v>#N/A</v>
      </c>
      <c r="P46">
        <f>'DS Distributor'!$F$4</f>
        <v>0</v>
      </c>
      <c r="Q46" s="34"/>
      <c r="R46" s="34"/>
      <c r="S46" s="34" t="str">
        <f>Coversheet!$D$15</f>
        <v>Select</v>
      </c>
      <c r="T46" s="34">
        <f>Coversheet!$D$21</f>
        <v>0</v>
      </c>
      <c r="U46" t="s">
        <v>496</v>
      </c>
      <c r="V46" s="24">
        <f>'DS Distributor'!$D$3</f>
        <v>0</v>
      </c>
      <c r="W46" s="24">
        <f>'DS Distributor'!$F$3</f>
        <v>0</v>
      </c>
      <c r="X46">
        <f>'DS Distributor'!$D$5</f>
        <v>0</v>
      </c>
      <c r="Y46">
        <f>'DS Distributor'!$F$5</f>
        <v>0</v>
      </c>
      <c r="Z46">
        <f>'DS Distributor'!$D$6</f>
        <v>0</v>
      </c>
      <c r="AA46">
        <f>'DS Distributor'!$F$6</f>
        <v>0</v>
      </c>
      <c r="AB46" t="str">
        <f>'DS Distributor'!$D$7</f>
        <v xml:space="preserve"> </v>
      </c>
      <c r="AC46">
        <f>'DS Distributor'!$F$7</f>
        <v>0</v>
      </c>
      <c r="AD46" t="str">
        <f>'DS Distributor'!$D$8</f>
        <v xml:space="preserve">DS Distributor  </v>
      </c>
      <c r="AE46" s="34" t="str">
        <f>'DS Distributor'!$F$8</f>
        <v>Select</v>
      </c>
      <c r="AF46">
        <f>'DS Distributor'!$D$9</f>
        <v>0</v>
      </c>
      <c r="AG46">
        <f>'DS Distributor'!$F$9</f>
        <v>0</v>
      </c>
      <c r="AH46" s="23" t="str">
        <f>'DS Distributor'!$D$10</f>
        <v>Auto-Populates</v>
      </c>
      <c r="AI46" t="str">
        <f>'DS Distributor'!$F$10</f>
        <v>Auto-Populates</v>
      </c>
      <c r="AJ46" t="str">
        <f>'DS Distributor'!$B$30</f>
        <v>XIV. DS Distributor</v>
      </c>
      <c r="AK46">
        <f>'DS Distributor'!B27</f>
        <v>4</v>
      </c>
      <c r="AL46" t="str">
        <f>'DS Distributor'!C27</f>
        <v xml:space="preserve">Did the inspector verify written procedures are established and followed for holding and distribution operations?  </v>
      </c>
      <c r="AM46">
        <f>'DS Distributor'!D27</f>
        <v>0</v>
      </c>
      <c r="AN46" t="str">
        <f>'DS Distributor'!E27</f>
        <v>Select</v>
      </c>
      <c r="AO46">
        <f>'DS Distributor'!F27</f>
        <v>0</v>
      </c>
      <c r="AP46">
        <f>'DS Distributor'!$D$42</f>
        <v>0</v>
      </c>
      <c r="AQ46" s="24">
        <f>'DS Distributor'!$F$42</f>
        <v>0</v>
      </c>
      <c r="AR46">
        <f>'DS Distributor'!$D$43</f>
        <v>0</v>
      </c>
    </row>
    <row r="47" spans="1:44" x14ac:dyDescent="0.25">
      <c r="A47" t="e">
        <f>VLOOKUP(B47,Sheet1!$A$3:$F$129,2,FALSE)</f>
        <v>#N/A</v>
      </c>
      <c r="B47" t="str">
        <f>'DS Distributor'!$D$4</f>
        <v>Select</v>
      </c>
      <c r="C47" s="33">
        <f>Coversheet!$D$36</f>
        <v>0</v>
      </c>
      <c r="D47" s="34" t="str">
        <f>Sheet1!$A$1</f>
        <v>Human Food Field Inspection Audit DS v 07/2025</v>
      </c>
      <c r="E47" s="96">
        <f>Coversheet!$D$35</f>
        <v>0</v>
      </c>
      <c r="F47" s="96" t="str">
        <f>Coversheet!$D$17</f>
        <v>Select</v>
      </c>
      <c r="G47" s="96" t="str">
        <f>Coversheet!$D$19</f>
        <v>Select</v>
      </c>
      <c r="H47" s="96" t="str">
        <f>Coversheet!$D$16</f>
        <v>FOOD</v>
      </c>
      <c r="I47" s="96" t="str">
        <f>Coversheet!$D$24</f>
        <v>Select</v>
      </c>
      <c r="J47" s="96" t="str">
        <f>Coversheet!$D$25</f>
        <v>Select</v>
      </c>
      <c r="K47" s="33">
        <f>Coversheet!$D$26</f>
        <v>0</v>
      </c>
      <c r="L47" s="33">
        <f>Coversheet!$D$28</f>
        <v>0</v>
      </c>
      <c r="M47" s="96">
        <f>Coversheet!$D$29</f>
        <v>0</v>
      </c>
      <c r="N47" s="33">
        <f>Coversheet!$D$30</f>
        <v>0</v>
      </c>
      <c r="O47" t="e">
        <f>VLOOKUP(B47,Sheet1!$A$3:$F$129,3,FALSE)</f>
        <v>#N/A</v>
      </c>
      <c r="P47">
        <f>'DS Distributor'!$F$4</f>
        <v>0</v>
      </c>
      <c r="Q47" s="34"/>
      <c r="R47" s="34"/>
      <c r="S47" s="34" t="str">
        <f>Coversheet!$D$15</f>
        <v>Select</v>
      </c>
      <c r="T47" s="34">
        <f>Coversheet!$D$21</f>
        <v>0</v>
      </c>
      <c r="U47" t="s">
        <v>496</v>
      </c>
      <c r="V47" s="24">
        <f>'DS Distributor'!$D$3</f>
        <v>0</v>
      </c>
      <c r="W47" s="24">
        <f>'DS Distributor'!$F$3</f>
        <v>0</v>
      </c>
      <c r="X47">
        <f>'DS Distributor'!$D$5</f>
        <v>0</v>
      </c>
      <c r="Y47">
        <f>'DS Distributor'!$F$5</f>
        <v>0</v>
      </c>
      <c r="Z47">
        <f>'DS Distributor'!$D$6</f>
        <v>0</v>
      </c>
      <c r="AA47">
        <f>'DS Distributor'!$F$6</f>
        <v>0</v>
      </c>
      <c r="AB47" t="str">
        <f>'DS Distributor'!$D$7</f>
        <v xml:space="preserve"> </v>
      </c>
      <c r="AC47">
        <f>'DS Distributor'!$F$7</f>
        <v>0</v>
      </c>
      <c r="AD47" t="str">
        <f>'DS Distributor'!$D$8</f>
        <v xml:space="preserve">DS Distributor  </v>
      </c>
      <c r="AE47" s="34" t="str">
        <f>'DS Distributor'!$F$8</f>
        <v>Select</v>
      </c>
      <c r="AF47">
        <f>'DS Distributor'!$D$9</f>
        <v>0</v>
      </c>
      <c r="AG47">
        <f>'DS Distributor'!$F$9</f>
        <v>0</v>
      </c>
      <c r="AH47" s="23" t="str">
        <f>'DS Distributor'!$D$10</f>
        <v>Auto-Populates</v>
      </c>
      <c r="AI47" t="str">
        <f>'DS Distributor'!$F$10</f>
        <v>Auto-Populates</v>
      </c>
      <c r="AJ47" t="str">
        <f>'DS Distributor'!$B$30</f>
        <v>XIV. DS Distributor</v>
      </c>
      <c r="AK47">
        <f>'DS Distributor'!B28</f>
        <v>5</v>
      </c>
      <c r="AL47" t="str">
        <f>'DS Distributor'!C28</f>
        <v>Did the inspector assess whether the firm maintained complete distribution records that ensure full traceability of dietary supplement products?</v>
      </c>
      <c r="AM47">
        <f>'DS Distributor'!D28</f>
        <v>0</v>
      </c>
      <c r="AN47" t="str">
        <f>'DS Distributor'!E28</f>
        <v>Select</v>
      </c>
      <c r="AO47">
        <f>'DS Distributor'!F28</f>
        <v>0</v>
      </c>
      <c r="AP47">
        <f>'DS Distributor'!$D$42</f>
        <v>0</v>
      </c>
      <c r="AQ47" s="24">
        <f>'DS Distributor'!$F$42</f>
        <v>0</v>
      </c>
      <c r="AR47">
        <f>'DS Distributor'!$D$43</f>
        <v>0</v>
      </c>
    </row>
    <row r="48" spans="1:44" x14ac:dyDescent="0.25">
      <c r="A48" t="e">
        <f>VLOOKUP(B48,Sheet1!$A$3:$F$129,2,FALSE)</f>
        <v>#N/A</v>
      </c>
      <c r="B48" t="str">
        <f>'DS Distributor'!$D$4</f>
        <v>Select</v>
      </c>
      <c r="C48" s="33">
        <f>Coversheet!$D$36</f>
        <v>0</v>
      </c>
      <c r="D48" s="34" t="str">
        <f>Sheet1!$A$1</f>
        <v>Human Food Field Inspection Audit DS v 07/2025</v>
      </c>
      <c r="E48" s="96">
        <f>Coversheet!$D$35</f>
        <v>0</v>
      </c>
      <c r="F48" s="96" t="str">
        <f>Coversheet!$D$17</f>
        <v>Select</v>
      </c>
      <c r="G48" s="96" t="str">
        <f>Coversheet!$D$19</f>
        <v>Select</v>
      </c>
      <c r="H48" s="96" t="str">
        <f>Coversheet!$D$16</f>
        <v>FOOD</v>
      </c>
      <c r="I48" s="96" t="str">
        <f>Coversheet!$D$24</f>
        <v>Select</v>
      </c>
      <c r="J48" s="96" t="str">
        <f>Coversheet!$D$25</f>
        <v>Select</v>
      </c>
      <c r="K48" s="33">
        <f>Coversheet!$D$26</f>
        <v>0</v>
      </c>
      <c r="L48" s="33">
        <f>Coversheet!$D$28</f>
        <v>0</v>
      </c>
      <c r="M48" s="96">
        <f>Coversheet!$D$29</f>
        <v>0</v>
      </c>
      <c r="N48" s="33">
        <f>Coversheet!$D$30</f>
        <v>0</v>
      </c>
      <c r="O48" t="e">
        <f>VLOOKUP(B48,Sheet1!$A$3:$F$129,3,FALSE)</f>
        <v>#N/A</v>
      </c>
      <c r="P48">
        <f>'DS Distributor'!$F$4</f>
        <v>0</v>
      </c>
      <c r="Q48" s="34"/>
      <c r="R48" s="34"/>
      <c r="S48" s="34" t="str">
        <f>Coversheet!$D$15</f>
        <v>Select</v>
      </c>
      <c r="T48" s="34">
        <f>Coversheet!$D$21</f>
        <v>0</v>
      </c>
      <c r="U48" t="s">
        <v>496</v>
      </c>
      <c r="V48" s="24">
        <f>'DS Distributor'!$D$3</f>
        <v>0</v>
      </c>
      <c r="W48" s="24">
        <f>'DS Distributor'!$F$3</f>
        <v>0</v>
      </c>
      <c r="X48">
        <f>'DS Distributor'!$D$5</f>
        <v>0</v>
      </c>
      <c r="Y48">
        <f>'DS Distributor'!$F$5</f>
        <v>0</v>
      </c>
      <c r="Z48">
        <f>'DS Distributor'!$D$6</f>
        <v>0</v>
      </c>
      <c r="AA48">
        <f>'DS Distributor'!$F$6</f>
        <v>0</v>
      </c>
      <c r="AB48" t="str">
        <f>'DS Distributor'!$D$7</f>
        <v xml:space="preserve"> </v>
      </c>
      <c r="AC48">
        <f>'DS Distributor'!$F$7</f>
        <v>0</v>
      </c>
      <c r="AD48" t="str">
        <f>'DS Distributor'!$D$8</f>
        <v xml:space="preserve">DS Distributor  </v>
      </c>
      <c r="AE48" s="34" t="str">
        <f>'DS Distributor'!$F$8</f>
        <v>Select</v>
      </c>
      <c r="AF48">
        <f>'DS Distributor'!$D$9</f>
        <v>0</v>
      </c>
      <c r="AG48">
        <f>'DS Distributor'!$F$9</f>
        <v>0</v>
      </c>
      <c r="AH48" s="23" t="str">
        <f>'DS Distributor'!$D$10</f>
        <v>Auto-Populates</v>
      </c>
      <c r="AI48" t="str">
        <f>'DS Distributor'!$F$10</f>
        <v>Auto-Populates</v>
      </c>
      <c r="AJ48" t="str">
        <f>'DS Distributor'!$B$36</f>
        <v>XI. Observation Documentation</v>
      </c>
      <c r="AK48" t="str">
        <f>'DS Distributor'!$B$36</f>
        <v>XI. Observation Documentation</v>
      </c>
      <c r="AP48">
        <f>'DS Distributor'!$D$42</f>
        <v>0</v>
      </c>
      <c r="AQ48" s="24">
        <f>'DS Distributor'!$F$42</f>
        <v>0</v>
      </c>
      <c r="AR48">
        <f>'DS Distributor'!$D$43</f>
        <v>0</v>
      </c>
    </row>
    <row r="49" spans="1:225" x14ac:dyDescent="0.25">
      <c r="A49" t="e">
        <f>VLOOKUP(B49,Sheet1!$A$3:$F$129,2,FALSE)</f>
        <v>#N/A</v>
      </c>
      <c r="B49" t="str">
        <f>'DS Distributor'!$D$4</f>
        <v>Select</v>
      </c>
      <c r="C49" s="33">
        <f>Coversheet!$D$36</f>
        <v>0</v>
      </c>
      <c r="D49" s="34" t="str">
        <f>Sheet1!$A$1</f>
        <v>Human Food Field Inspection Audit DS v 07/2025</v>
      </c>
      <c r="E49" s="96">
        <f>Coversheet!$D$35</f>
        <v>0</v>
      </c>
      <c r="F49" s="96" t="str">
        <f>Coversheet!$D$17</f>
        <v>Select</v>
      </c>
      <c r="G49" s="96" t="str">
        <f>Coversheet!$D$19</f>
        <v>Select</v>
      </c>
      <c r="H49" s="96" t="str">
        <f>Coversheet!$D$16</f>
        <v>FOOD</v>
      </c>
      <c r="I49" s="96" t="str">
        <f>Coversheet!$D$24</f>
        <v>Select</v>
      </c>
      <c r="J49" s="96" t="str">
        <f>Coversheet!$D$25</f>
        <v>Select</v>
      </c>
      <c r="K49" s="33">
        <f>Coversheet!$D$26</f>
        <v>0</v>
      </c>
      <c r="L49" s="33">
        <f>Coversheet!$D$28</f>
        <v>0</v>
      </c>
      <c r="M49" s="96">
        <f>Coversheet!$D$29</f>
        <v>0</v>
      </c>
      <c r="N49" s="33">
        <f>Coversheet!$D$30</f>
        <v>0</v>
      </c>
      <c r="O49" t="e">
        <f>VLOOKUP(B49,Sheet1!$A$3:$F$129,3,FALSE)</f>
        <v>#N/A</v>
      </c>
      <c r="P49">
        <f>'DS Distributor'!$F$4</f>
        <v>0</v>
      </c>
      <c r="Q49" s="34"/>
      <c r="R49" s="34"/>
      <c r="S49" s="34" t="str">
        <f>Coversheet!$D$15</f>
        <v>Select</v>
      </c>
      <c r="T49" s="34">
        <f>Coversheet!$D$21</f>
        <v>0</v>
      </c>
      <c r="U49" t="s">
        <v>496</v>
      </c>
      <c r="V49" s="24">
        <f>'DS Distributor'!$D$3</f>
        <v>0</v>
      </c>
      <c r="W49" s="24">
        <f>'DS Distributor'!$F$3</f>
        <v>0</v>
      </c>
      <c r="X49">
        <f>'DS Distributor'!$D$5</f>
        <v>0</v>
      </c>
      <c r="Y49">
        <f>'DS Distributor'!$F$5</f>
        <v>0</v>
      </c>
      <c r="Z49">
        <f>'DS Distributor'!$D$6</f>
        <v>0</v>
      </c>
      <c r="AA49">
        <f>'DS Distributor'!$F$6</f>
        <v>0</v>
      </c>
      <c r="AB49" t="str">
        <f>'DS Distributor'!$D$7</f>
        <v xml:space="preserve"> </v>
      </c>
      <c r="AC49">
        <f>'DS Distributor'!$F$7</f>
        <v>0</v>
      </c>
      <c r="AD49" t="str">
        <f>'DS Distributor'!$D$8</f>
        <v xml:space="preserve">DS Distributor  </v>
      </c>
      <c r="AE49" s="34" t="str">
        <f>'DS Distributor'!$F$8</f>
        <v>Select</v>
      </c>
      <c r="AF49">
        <f>'DS Distributor'!$D$9</f>
        <v>0</v>
      </c>
      <c r="AG49">
        <f>'DS Distributor'!$F$9</f>
        <v>0</v>
      </c>
      <c r="AH49" s="23" t="str">
        <f>'DS Distributor'!$D$10</f>
        <v>Auto-Populates</v>
      </c>
      <c r="AI49" t="str">
        <f>'DS Distributor'!$F$10</f>
        <v>Auto-Populates</v>
      </c>
      <c r="AJ49" t="str">
        <f>'DS Distributor'!$B$36</f>
        <v>XI. Observation Documentation</v>
      </c>
      <c r="AK49">
        <f>'DS Distributor'!B37</f>
        <v>1</v>
      </c>
      <c r="AL49" t="str">
        <f>'DS Distributor'!C37</f>
        <v xml:space="preserve">Did the inspector determine the significance of the observation (written or discussed) and document them appropriately? </v>
      </c>
      <c r="AM49">
        <f>'DS Distributor'!D37</f>
        <v>0</v>
      </c>
      <c r="AN49" t="str">
        <f>'DS Distributor'!$E$37</f>
        <v>Select</v>
      </c>
      <c r="AO49">
        <f>'DS Distributor'!$F$37</f>
        <v>0</v>
      </c>
      <c r="AP49">
        <f>'DS Distributor'!$D$42</f>
        <v>0</v>
      </c>
      <c r="AQ49" s="24">
        <f>'DS Distributor'!$F$42</f>
        <v>0</v>
      </c>
      <c r="AR49">
        <f>'DS Distributor'!$D$43</f>
        <v>0</v>
      </c>
    </row>
    <row r="50" spans="1:225" x14ac:dyDescent="0.25">
      <c r="A50" t="e">
        <f>VLOOKUP(B50,Sheet1!$A$3:$F$129,2,FALSE)</f>
        <v>#N/A</v>
      </c>
      <c r="B50" t="str">
        <f>'DS Distributor'!$D$4</f>
        <v>Select</v>
      </c>
      <c r="C50" s="33">
        <f>Coversheet!$D$36</f>
        <v>0</v>
      </c>
      <c r="D50" s="34" t="str">
        <f>Sheet1!$A$1</f>
        <v>Human Food Field Inspection Audit DS v 07/2025</v>
      </c>
      <c r="E50" s="96">
        <f>Coversheet!$D$35</f>
        <v>0</v>
      </c>
      <c r="F50" s="96" t="str">
        <f>Coversheet!$D$17</f>
        <v>Select</v>
      </c>
      <c r="G50" s="96" t="str">
        <f>Coversheet!$D$19</f>
        <v>Select</v>
      </c>
      <c r="H50" s="96" t="str">
        <f>Coversheet!$D$16</f>
        <v>FOOD</v>
      </c>
      <c r="I50" s="96" t="str">
        <f>Coversheet!$D$24</f>
        <v>Select</v>
      </c>
      <c r="J50" s="96" t="str">
        <f>Coversheet!$D$25</f>
        <v>Select</v>
      </c>
      <c r="K50" s="33">
        <f>Coversheet!$D$26</f>
        <v>0</v>
      </c>
      <c r="L50" s="33">
        <f>Coversheet!$D$28</f>
        <v>0</v>
      </c>
      <c r="M50" s="96">
        <f>Coversheet!$D$29</f>
        <v>0</v>
      </c>
      <c r="N50" s="33">
        <f>Coversheet!$D$30</f>
        <v>0</v>
      </c>
      <c r="O50" t="e">
        <f>VLOOKUP(B50,Sheet1!$A$3:$F$129,3,FALSE)</f>
        <v>#N/A</v>
      </c>
      <c r="P50">
        <f>'DS Distributor'!$F$4</f>
        <v>0</v>
      </c>
      <c r="Q50" s="34"/>
      <c r="R50" s="34"/>
      <c r="S50" s="34" t="str">
        <f>Coversheet!$D$15</f>
        <v>Select</v>
      </c>
      <c r="T50" s="34">
        <f>Coversheet!$D$21</f>
        <v>0</v>
      </c>
      <c r="U50" t="s">
        <v>496</v>
      </c>
      <c r="V50" s="24">
        <f>'DS Distributor'!$D$3</f>
        <v>0</v>
      </c>
      <c r="W50" s="24">
        <f>'DS Distributor'!$F$3</f>
        <v>0</v>
      </c>
      <c r="X50">
        <f>'DS Distributor'!$D$5</f>
        <v>0</v>
      </c>
      <c r="Y50">
        <f>'DS Distributor'!$F$5</f>
        <v>0</v>
      </c>
      <c r="Z50">
        <f>'DS Distributor'!$D$6</f>
        <v>0</v>
      </c>
      <c r="AA50">
        <f>'DS Distributor'!$F$6</f>
        <v>0</v>
      </c>
      <c r="AB50" t="str">
        <f>'DS Distributor'!$D$7</f>
        <v xml:space="preserve"> </v>
      </c>
      <c r="AC50">
        <f>'DS Distributor'!$F$7</f>
        <v>0</v>
      </c>
      <c r="AD50" t="str">
        <f>'DS Distributor'!$D$8</f>
        <v xml:space="preserve">DS Distributor  </v>
      </c>
      <c r="AE50" s="34" t="str">
        <f>'DS Distributor'!$F$8</f>
        <v>Select</v>
      </c>
      <c r="AF50">
        <f>'DS Distributor'!$D$9</f>
        <v>0</v>
      </c>
      <c r="AG50">
        <f>'DS Distributor'!$F$9</f>
        <v>0</v>
      </c>
      <c r="AH50" s="23" t="str">
        <f>'DS Distributor'!$D$10</f>
        <v>Auto-Populates</v>
      </c>
      <c r="AI50" t="str">
        <f>'DS Distributor'!$F$10</f>
        <v>Auto-Populates</v>
      </c>
      <c r="AJ50" t="str">
        <f>'DS Distributor'!$B$38</f>
        <v>XII. Overall Feedback</v>
      </c>
      <c r="AK50" t="str">
        <f>'DS Distributor'!$B$38</f>
        <v>XII. Overall Feedback</v>
      </c>
      <c r="AP50">
        <f>'DS Distributor'!$D$42</f>
        <v>0</v>
      </c>
      <c r="AQ50" s="24">
        <f>'DS Distributor'!$F$42</f>
        <v>0</v>
      </c>
      <c r="AR50">
        <f>'DS Distributor'!$D$43</f>
        <v>0</v>
      </c>
    </row>
    <row r="51" spans="1:225" x14ac:dyDescent="0.25">
      <c r="A51" t="e">
        <f>VLOOKUP(B51,Sheet1!$A$3:$F$129,2,FALSE)</f>
        <v>#N/A</v>
      </c>
      <c r="B51" t="str">
        <f>'DS Distributor'!$D$4</f>
        <v>Select</v>
      </c>
      <c r="C51" s="33">
        <f>Coversheet!$D$36</f>
        <v>0</v>
      </c>
      <c r="D51" s="34" t="str">
        <f>Sheet1!$A$1</f>
        <v>Human Food Field Inspection Audit DS v 07/2025</v>
      </c>
      <c r="E51" s="96">
        <f>Coversheet!$D$35</f>
        <v>0</v>
      </c>
      <c r="F51" s="96" t="str">
        <f>Coversheet!$D$17</f>
        <v>Select</v>
      </c>
      <c r="G51" s="96" t="str">
        <f>Coversheet!$D$19</f>
        <v>Select</v>
      </c>
      <c r="H51" s="96" t="str">
        <f>Coversheet!$D$16</f>
        <v>FOOD</v>
      </c>
      <c r="I51" s="96" t="str">
        <f>Coversheet!$D$24</f>
        <v>Select</v>
      </c>
      <c r="J51" s="96" t="str">
        <f>Coversheet!$D$25</f>
        <v>Select</v>
      </c>
      <c r="K51" s="33">
        <f>Coversheet!$D$26</f>
        <v>0</v>
      </c>
      <c r="L51" s="33">
        <f>Coversheet!$D$28</f>
        <v>0</v>
      </c>
      <c r="M51" s="96">
        <f>Coversheet!$D$29</f>
        <v>0</v>
      </c>
      <c r="N51" s="33">
        <f>Coversheet!$D$30</f>
        <v>0</v>
      </c>
      <c r="O51" t="e">
        <f>VLOOKUP(B51,Sheet1!$A$3:$F$129,3,FALSE)</f>
        <v>#N/A</v>
      </c>
      <c r="P51">
        <f>'DS Distributor'!$F$4</f>
        <v>0</v>
      </c>
      <c r="Q51" s="34"/>
      <c r="R51" s="34"/>
      <c r="S51" s="34" t="str">
        <f>Coversheet!$D$15</f>
        <v>Select</v>
      </c>
      <c r="T51" s="34">
        <f>Coversheet!$D$21</f>
        <v>0</v>
      </c>
      <c r="U51" t="s">
        <v>496</v>
      </c>
      <c r="V51" s="24">
        <f>'DS Distributor'!$D$3</f>
        <v>0</v>
      </c>
      <c r="W51" s="24">
        <f>'DS Distributor'!$F$3</f>
        <v>0</v>
      </c>
      <c r="X51">
        <f>'DS Distributor'!$D$5</f>
        <v>0</v>
      </c>
      <c r="Y51">
        <f>'DS Distributor'!$F$5</f>
        <v>0</v>
      </c>
      <c r="Z51">
        <f>'DS Distributor'!$D$6</f>
        <v>0</v>
      </c>
      <c r="AA51">
        <f>'DS Distributor'!$F$6</f>
        <v>0</v>
      </c>
      <c r="AB51" t="str">
        <f>'DS Distributor'!$D$7</f>
        <v xml:space="preserve"> </v>
      </c>
      <c r="AC51">
        <f>'DS Distributor'!$F$7</f>
        <v>0</v>
      </c>
      <c r="AD51" t="str">
        <f>'DS Distributor'!$D$8</f>
        <v xml:space="preserve">DS Distributor  </v>
      </c>
      <c r="AE51" s="34" t="str">
        <f>'DS Distributor'!$F$8</f>
        <v>Select</v>
      </c>
      <c r="AF51">
        <f>'DS Distributor'!$D$9</f>
        <v>0</v>
      </c>
      <c r="AG51">
        <f>'DS Distributor'!$F$9</f>
        <v>0</v>
      </c>
      <c r="AH51" s="23" t="str">
        <f>'DS Distributor'!$D$10</f>
        <v>Auto-Populates</v>
      </c>
      <c r="AI51" t="str">
        <f>'DS Distributor'!$F$10</f>
        <v>Auto-Populates</v>
      </c>
      <c r="AJ51" t="str">
        <f>'DS Distributor'!$B$38</f>
        <v>XII. Overall Feedback</v>
      </c>
      <c r="AO51">
        <f>'DS Distributor'!$B$39</f>
        <v>0</v>
      </c>
      <c r="AP51">
        <f>'DS Distributor'!$D$42</f>
        <v>0</v>
      </c>
      <c r="AQ51" s="24">
        <f>'DS Distributor'!$F$42</f>
        <v>0</v>
      </c>
      <c r="AR51">
        <f>'DS Distributor'!$D$43</f>
        <v>0</v>
      </c>
    </row>
    <row r="52" spans="1:225" x14ac:dyDescent="0.25">
      <c r="A52" t="e">
        <f>VLOOKUP(B52,Sheet1!$A$3:$F$129,2,FALSE)</f>
        <v>#N/A</v>
      </c>
      <c r="B52" t="str">
        <f>'DS Packaging and Labeling'!$D$4</f>
        <v>Select</v>
      </c>
      <c r="C52" s="33">
        <f>Coversheet!$D$36</f>
        <v>0</v>
      </c>
      <c r="D52" s="34" t="str">
        <f>Sheet1!$A$1</f>
        <v>Human Food Field Inspection Audit DS v 07/2025</v>
      </c>
      <c r="E52" s="96">
        <f>Coversheet!$D$35</f>
        <v>0</v>
      </c>
      <c r="F52" s="96" t="str">
        <f>Coversheet!$D$17</f>
        <v>Select</v>
      </c>
      <c r="G52" s="96" t="str">
        <f>Coversheet!$D$19</f>
        <v>Select</v>
      </c>
      <c r="H52" s="96" t="str">
        <f>Coversheet!$D$16</f>
        <v>FOOD</v>
      </c>
      <c r="I52" s="96" t="str">
        <f>Coversheet!$D$24</f>
        <v>Select</v>
      </c>
      <c r="J52" s="96" t="str">
        <f>Coversheet!$D$25</f>
        <v>Select</v>
      </c>
      <c r="K52" s="33">
        <f>Coversheet!$D$26</f>
        <v>0</v>
      </c>
      <c r="L52" s="33">
        <f>Coversheet!$D$28</f>
        <v>0</v>
      </c>
      <c r="M52" s="96">
        <f>Coversheet!$D$29</f>
        <v>0</v>
      </c>
      <c r="N52" s="33">
        <f>Coversheet!$D$30</f>
        <v>0</v>
      </c>
      <c r="O52" t="e">
        <f>VLOOKUP(B52,Sheet1!$A$3:$F$129,3,FALSE)</f>
        <v>#N/A</v>
      </c>
      <c r="P52">
        <f>'DS Packaging and Labeling'!$F$4</f>
        <v>0</v>
      </c>
      <c r="Q52" s="34"/>
      <c r="R52" s="34"/>
      <c r="S52" s="34" t="str">
        <f>Coversheet!$D$15</f>
        <v>Select</v>
      </c>
      <c r="T52" s="34">
        <f>Coversheet!$D$21</f>
        <v>0</v>
      </c>
      <c r="U52" t="s">
        <v>495</v>
      </c>
      <c r="V52" s="24">
        <f>'DS Packaging and Labeling'!$D$3</f>
        <v>0</v>
      </c>
      <c r="W52" s="24">
        <f>'DS Packaging and Labeling'!$F$3</f>
        <v>0</v>
      </c>
      <c r="X52">
        <f>'DS Packaging and Labeling'!$D$5</f>
        <v>0</v>
      </c>
      <c r="Y52">
        <f>'DS Packaging and Labeling'!$F$5</f>
        <v>0</v>
      </c>
      <c r="Z52">
        <f>'DS Packaging and Labeling'!$D$6</f>
        <v>0</v>
      </c>
      <c r="AA52">
        <f>'DS Packaging and Labeling'!$F$6</f>
        <v>0</v>
      </c>
      <c r="AB52" t="str">
        <f>'DS Packaging and Labeling'!$D$7</f>
        <v xml:space="preserve"> </v>
      </c>
      <c r="AC52">
        <f>'DS Packaging and Labeling'!$F$7</f>
        <v>0</v>
      </c>
      <c r="AD52" t="str">
        <f>'DS Packaging and Labeling'!$D$8</f>
        <v>DS Packaging and Labeling</v>
      </c>
      <c r="AE52" t="str">
        <f>'DS Packaging and Labeling'!$F$8</f>
        <v>Select</v>
      </c>
      <c r="AF52">
        <f>'DS Packaging and Labeling'!$D$9</f>
        <v>0</v>
      </c>
      <c r="AG52">
        <f>'DS Packaging and Labeling'!$F$9</f>
        <v>0</v>
      </c>
      <c r="AH52" s="23" t="str">
        <f>'DS Packaging and Labeling'!$D$10</f>
        <v>Auto-Populates</v>
      </c>
      <c r="AI52" t="str">
        <f>'DS Packaging and Labeling'!$F$10</f>
        <v>Auto-Populates</v>
      </c>
      <c r="AJ52" s="33" t="s">
        <v>129</v>
      </c>
      <c r="AK52" s="33" t="s">
        <v>129</v>
      </c>
      <c r="AL52" s="33" t="s">
        <v>129</v>
      </c>
      <c r="AM52" s="34"/>
      <c r="AN52" s="33" t="s">
        <v>129</v>
      </c>
      <c r="AO52" s="33" t="s">
        <v>129</v>
      </c>
      <c r="AP52">
        <f>'DS Packaging and Labeling'!$D$47</f>
        <v>0</v>
      </c>
      <c r="AQ52" s="24">
        <f>'DS Packaging and Labeling'!$F$47</f>
        <v>0</v>
      </c>
      <c r="AR52">
        <f>'DS Packaging and Labeling'!$D$48</f>
        <v>0</v>
      </c>
      <c r="AS52" t="str">
        <f>AN54</f>
        <v>Select</v>
      </c>
      <c r="AT52">
        <f>AO54</f>
        <v>0</v>
      </c>
      <c r="AU52" t="str">
        <f>AN55</f>
        <v>Select</v>
      </c>
      <c r="AV52">
        <f>AO55</f>
        <v>0</v>
      </c>
      <c r="AW52" t="str">
        <f>AN56</f>
        <v>Select</v>
      </c>
      <c r="AX52">
        <f>AO56</f>
        <v>0</v>
      </c>
      <c r="AY52" t="str">
        <f>AN57</f>
        <v>Select</v>
      </c>
      <c r="AZ52">
        <f>AO57</f>
        <v>0</v>
      </c>
      <c r="BA52" t="str">
        <f>AN58</f>
        <v>Select</v>
      </c>
      <c r="BB52">
        <f>AO58</f>
        <v>0</v>
      </c>
      <c r="BC52" t="str">
        <f>AN59</f>
        <v>Select</v>
      </c>
      <c r="BD52">
        <f>AO59</f>
        <v>0</v>
      </c>
      <c r="BE52" t="str">
        <f>AN60</f>
        <v>Select</v>
      </c>
      <c r="BF52">
        <f>AO60</f>
        <v>0</v>
      </c>
      <c r="BG52" t="str">
        <f>AN61</f>
        <v>N/A</v>
      </c>
      <c r="BH52">
        <f>AO61</f>
        <v>0</v>
      </c>
      <c r="BI52" t="str">
        <f>AN62</f>
        <v>Select</v>
      </c>
      <c r="BJ52">
        <f>AO62</f>
        <v>0</v>
      </c>
      <c r="FQ52" t="str">
        <f>AN82</f>
        <v>Select</v>
      </c>
      <c r="FR52">
        <f>AO82</f>
        <v>0</v>
      </c>
      <c r="FS52">
        <f>AO84</f>
        <v>0</v>
      </c>
      <c r="FT52" t="str">
        <f>AN64</f>
        <v>Select</v>
      </c>
      <c r="FU52">
        <f>AO64</f>
        <v>0</v>
      </c>
      <c r="FV52" t="str">
        <f>AN65</f>
        <v>Select</v>
      </c>
      <c r="FW52">
        <f>AO65</f>
        <v>0</v>
      </c>
      <c r="FX52" t="str">
        <f>AN66</f>
        <v>Select</v>
      </c>
      <c r="FY52">
        <f>AO66</f>
        <v>0</v>
      </c>
      <c r="FZ52" t="str">
        <f>AN67</f>
        <v>Select</v>
      </c>
      <c r="GA52">
        <f>AO67</f>
        <v>0</v>
      </c>
      <c r="GB52" t="str">
        <f>AN68</f>
        <v>Select</v>
      </c>
      <c r="GC52">
        <f>AO68</f>
        <v>0</v>
      </c>
      <c r="GD52" t="str">
        <f>AN69</f>
        <v>Select</v>
      </c>
      <c r="GE52">
        <f>AO69</f>
        <v>0</v>
      </c>
      <c r="GX52" s="141" t="str">
        <f>AN71</f>
        <v>Select</v>
      </c>
      <c r="GY52" s="141">
        <f>AO71</f>
        <v>0</v>
      </c>
      <c r="GZ52" s="141" t="str">
        <f>AN72</f>
        <v>Select</v>
      </c>
      <c r="HA52" s="141">
        <f>AO72</f>
        <v>0</v>
      </c>
      <c r="HB52" s="141" t="str">
        <f>AN73</f>
        <v>Select</v>
      </c>
      <c r="HC52" s="141">
        <f>AO73</f>
        <v>0</v>
      </c>
      <c r="HD52" s="141" t="str">
        <f>AN74</f>
        <v>Select</v>
      </c>
      <c r="HE52" s="141">
        <f>AO74</f>
        <v>0</v>
      </c>
      <c r="HF52" s="141" t="str">
        <f>AN75</f>
        <v>Select</v>
      </c>
      <c r="HG52" s="141">
        <f>AO75</f>
        <v>0</v>
      </c>
      <c r="HH52" s="141" t="str">
        <f>AN76</f>
        <v>Select</v>
      </c>
      <c r="HI52" s="141">
        <f>AO76</f>
        <v>0</v>
      </c>
      <c r="HJ52" s="141" t="str">
        <f>AN77</f>
        <v>Select</v>
      </c>
      <c r="HK52" s="141">
        <f>AO77</f>
        <v>0</v>
      </c>
      <c r="HL52" s="141" t="str">
        <f>AN78</f>
        <v>Select</v>
      </c>
      <c r="HM52" s="141">
        <f>AO78</f>
        <v>0</v>
      </c>
      <c r="HN52" s="141" t="str">
        <f>AN79</f>
        <v>Select</v>
      </c>
      <c r="HO52" s="141">
        <f>AO79</f>
        <v>0</v>
      </c>
      <c r="HP52" s="141" t="str">
        <f>AN80</f>
        <v>Select</v>
      </c>
      <c r="HQ52" s="141">
        <f>AO80</f>
        <v>0</v>
      </c>
    </row>
    <row r="53" spans="1:225" x14ac:dyDescent="0.25">
      <c r="A53" t="e">
        <f>VLOOKUP(B53,Sheet1!$A$3:$F$129,2,FALSE)</f>
        <v>#N/A</v>
      </c>
      <c r="B53" t="str">
        <f>'DS Packaging and Labeling'!$D$4</f>
        <v>Select</v>
      </c>
      <c r="C53" s="33">
        <f>Coversheet!$D$36</f>
        <v>0</v>
      </c>
      <c r="D53" s="34" t="str">
        <f>Sheet1!$A$1</f>
        <v>Human Food Field Inspection Audit DS v 07/2025</v>
      </c>
      <c r="E53" s="96">
        <f>Coversheet!$D$35</f>
        <v>0</v>
      </c>
      <c r="F53" s="96" t="str">
        <f>Coversheet!$D$17</f>
        <v>Select</v>
      </c>
      <c r="G53" s="96" t="str">
        <f>Coversheet!$D$19</f>
        <v>Select</v>
      </c>
      <c r="H53" s="96" t="str">
        <f>Coversheet!$D$16</f>
        <v>FOOD</v>
      </c>
      <c r="I53" s="96" t="str">
        <f>Coversheet!$D$24</f>
        <v>Select</v>
      </c>
      <c r="J53" s="96" t="str">
        <f>Coversheet!$D$25</f>
        <v>Select</v>
      </c>
      <c r="K53" s="33">
        <f>Coversheet!$D$26</f>
        <v>0</v>
      </c>
      <c r="L53" s="33">
        <f>Coversheet!$D$28</f>
        <v>0</v>
      </c>
      <c r="M53" s="96">
        <f>Coversheet!$D$29</f>
        <v>0</v>
      </c>
      <c r="N53" s="33">
        <f>Coversheet!$D$30</f>
        <v>0</v>
      </c>
      <c r="O53" t="e">
        <f>VLOOKUP(B53,Sheet1!$A$3:$F$129,3,FALSE)</f>
        <v>#N/A</v>
      </c>
      <c r="P53">
        <f>'DS Packaging and Labeling'!$F$4</f>
        <v>0</v>
      </c>
      <c r="Q53" s="34"/>
      <c r="R53" s="34"/>
      <c r="S53" s="34" t="str">
        <f>Coversheet!$D$15</f>
        <v>Select</v>
      </c>
      <c r="T53" s="34">
        <f>Coversheet!$D$21</f>
        <v>0</v>
      </c>
      <c r="U53" t="s">
        <v>495</v>
      </c>
      <c r="V53" s="24">
        <f>'DS Packaging and Labeling'!$D$3</f>
        <v>0</v>
      </c>
      <c r="W53" s="24">
        <f>'DS Packaging and Labeling'!$F$3</f>
        <v>0</v>
      </c>
      <c r="X53">
        <f>'DS Packaging and Labeling'!$D$5</f>
        <v>0</v>
      </c>
      <c r="Y53">
        <f>'DS Packaging and Labeling'!$F$5</f>
        <v>0</v>
      </c>
      <c r="Z53">
        <f>'DS Packaging and Labeling'!$D$6</f>
        <v>0</v>
      </c>
      <c r="AA53">
        <f>'DS Packaging and Labeling'!$F$6</f>
        <v>0</v>
      </c>
      <c r="AB53" t="str">
        <f>'DS Packaging and Labeling'!$D$7</f>
        <v xml:space="preserve"> </v>
      </c>
      <c r="AC53">
        <f>'DS Packaging and Labeling'!$F$7</f>
        <v>0</v>
      </c>
      <c r="AD53" t="str">
        <f>'DS Packaging and Labeling'!$D$8</f>
        <v>DS Packaging and Labeling</v>
      </c>
      <c r="AE53" t="str">
        <f>'DS Packaging and Labeling'!$F$8</f>
        <v>Select</v>
      </c>
      <c r="AF53">
        <f>'DS Packaging and Labeling'!$D$9</f>
        <v>0</v>
      </c>
      <c r="AG53">
        <f>'DS Packaging and Labeling'!$F$9</f>
        <v>0</v>
      </c>
      <c r="AH53" s="23" t="str">
        <f>'DS Packaging and Labeling'!$D$10</f>
        <v>Auto-Populates</v>
      </c>
      <c r="AI53" t="str">
        <f>'DS Packaging and Labeling'!$F$10</f>
        <v>Auto-Populates</v>
      </c>
      <c r="AJ53" t="str">
        <f>'DS Packaging and Labeling'!$B$13</f>
        <v>I. General</v>
      </c>
      <c r="AK53" t="str">
        <f>'DS Packaging and Labeling'!$B$13</f>
        <v>I. General</v>
      </c>
      <c r="AP53">
        <f>'DS Packaging and Labeling'!$D$47</f>
        <v>0</v>
      </c>
      <c r="AQ53" s="24">
        <f>'DS Packaging and Labeling'!$F$47</f>
        <v>0</v>
      </c>
      <c r="AR53">
        <f>'DS Packaging and Labeling'!$D$48</f>
        <v>0</v>
      </c>
    </row>
    <row r="54" spans="1:225" x14ac:dyDescent="0.25">
      <c r="A54" t="e">
        <f>VLOOKUP(B54,Sheet1!$A$3:$F$129,2,FALSE)</f>
        <v>#N/A</v>
      </c>
      <c r="B54" t="str">
        <f>'DS Packaging and Labeling'!$D$4</f>
        <v>Select</v>
      </c>
      <c r="C54" s="33">
        <f>Coversheet!$D$36</f>
        <v>0</v>
      </c>
      <c r="D54" s="34" t="str">
        <f>Sheet1!$A$1</f>
        <v>Human Food Field Inspection Audit DS v 07/2025</v>
      </c>
      <c r="E54" s="96">
        <f>Coversheet!$D$35</f>
        <v>0</v>
      </c>
      <c r="F54" s="96" t="str">
        <f>Coversheet!$D$17</f>
        <v>Select</v>
      </c>
      <c r="G54" s="96" t="str">
        <f>Coversheet!$D$19</f>
        <v>Select</v>
      </c>
      <c r="H54" s="96" t="str">
        <f>Coversheet!$D$16</f>
        <v>FOOD</v>
      </c>
      <c r="I54" s="96" t="str">
        <f>Coversheet!$D$24</f>
        <v>Select</v>
      </c>
      <c r="J54" s="96" t="str">
        <f>Coversheet!$D$25</f>
        <v>Select</v>
      </c>
      <c r="K54" s="33">
        <f>Coversheet!$D$26</f>
        <v>0</v>
      </c>
      <c r="L54" s="33">
        <f>Coversheet!$D$28</f>
        <v>0</v>
      </c>
      <c r="M54" s="96">
        <f>Coversheet!$D$29</f>
        <v>0</v>
      </c>
      <c r="N54" s="33">
        <f>Coversheet!$D$30</f>
        <v>0</v>
      </c>
      <c r="O54" t="e">
        <f>VLOOKUP(B54,Sheet1!$A$3:$F$129,3,FALSE)</f>
        <v>#N/A</v>
      </c>
      <c r="P54">
        <f>'DS Packaging and Labeling'!$F$4</f>
        <v>0</v>
      </c>
      <c r="Q54" s="34"/>
      <c r="R54" s="34"/>
      <c r="S54" s="34" t="str">
        <f>Coversheet!$D$15</f>
        <v>Select</v>
      </c>
      <c r="T54" s="34">
        <f>Coversheet!$D$21</f>
        <v>0</v>
      </c>
      <c r="U54" t="s">
        <v>495</v>
      </c>
      <c r="V54" s="24">
        <f>'DS Packaging and Labeling'!$D$3</f>
        <v>0</v>
      </c>
      <c r="W54" s="24">
        <f>'DS Packaging and Labeling'!$F$3</f>
        <v>0</v>
      </c>
      <c r="X54">
        <f>'DS Packaging and Labeling'!$D$5</f>
        <v>0</v>
      </c>
      <c r="Y54">
        <f>'DS Packaging and Labeling'!$F$5</f>
        <v>0</v>
      </c>
      <c r="Z54">
        <f>'DS Packaging and Labeling'!$D$6</f>
        <v>0</v>
      </c>
      <c r="AA54">
        <f>'DS Packaging and Labeling'!$F$6</f>
        <v>0</v>
      </c>
      <c r="AB54" t="str">
        <f>'DS Packaging and Labeling'!$D$7</f>
        <v xml:space="preserve"> </v>
      </c>
      <c r="AC54">
        <f>'DS Packaging and Labeling'!$F$7</f>
        <v>0</v>
      </c>
      <c r="AD54" t="str">
        <f>'DS Packaging and Labeling'!$D$8</f>
        <v>DS Packaging and Labeling</v>
      </c>
      <c r="AE54" t="str">
        <f>'DS Packaging and Labeling'!$F$8</f>
        <v>Select</v>
      </c>
      <c r="AF54">
        <f>'DS Packaging and Labeling'!$D$9</f>
        <v>0</v>
      </c>
      <c r="AG54">
        <f>'DS Packaging and Labeling'!$F$9</f>
        <v>0</v>
      </c>
      <c r="AH54" s="23" t="str">
        <f>'DS Packaging and Labeling'!$D$10</f>
        <v>Auto-Populates</v>
      </c>
      <c r="AI54" t="str">
        <f>'DS Packaging and Labeling'!$F$10</f>
        <v>Auto-Populates</v>
      </c>
      <c r="AJ54" t="str">
        <f>'DS Packaging and Labeling'!$B$13</f>
        <v>I. General</v>
      </c>
      <c r="AK54">
        <f>'DS Packaging and Labeling'!B14</f>
        <v>1</v>
      </c>
      <c r="AL54" t="str">
        <f>'DS Packaging and Labeling'!C14</f>
        <v>Did the inspector initiate the inspection appropriately?</v>
      </c>
      <c r="AM54">
        <f>'DS Packaging and Labeling'!D14</f>
        <v>0</v>
      </c>
      <c r="AN54" t="str">
        <f>'DS Packaging and Labeling'!$E$14</f>
        <v>Select</v>
      </c>
      <c r="AO54">
        <f>'DS Packaging and Labeling'!$F$14</f>
        <v>0</v>
      </c>
      <c r="AP54">
        <f>'DS Packaging and Labeling'!$D$47</f>
        <v>0</v>
      </c>
      <c r="AQ54" s="24">
        <f>'DS Packaging and Labeling'!$F$47</f>
        <v>0</v>
      </c>
      <c r="AR54">
        <f>'DS Packaging and Labeling'!$D$48</f>
        <v>0</v>
      </c>
    </row>
    <row r="55" spans="1:225" x14ac:dyDescent="0.25">
      <c r="A55" t="e">
        <f>VLOOKUP(B55,Sheet1!$A$3:$F$129,2,FALSE)</f>
        <v>#N/A</v>
      </c>
      <c r="B55" t="str">
        <f>'DS Packaging and Labeling'!$D$4</f>
        <v>Select</v>
      </c>
      <c r="C55" s="33">
        <f>Coversheet!$D$36</f>
        <v>0</v>
      </c>
      <c r="D55" s="34" t="str">
        <f>Sheet1!$A$1</f>
        <v>Human Food Field Inspection Audit DS v 07/2025</v>
      </c>
      <c r="E55" s="96">
        <f>Coversheet!$D$35</f>
        <v>0</v>
      </c>
      <c r="F55" s="96" t="str">
        <f>Coversheet!$D$17</f>
        <v>Select</v>
      </c>
      <c r="G55" s="96" t="str">
        <f>Coversheet!$D$19</f>
        <v>Select</v>
      </c>
      <c r="H55" s="96" t="str">
        <f>Coversheet!$D$16</f>
        <v>FOOD</v>
      </c>
      <c r="I55" s="96" t="str">
        <f>Coversheet!$D$24</f>
        <v>Select</v>
      </c>
      <c r="J55" s="96" t="str">
        <f>Coversheet!$D$25</f>
        <v>Select</v>
      </c>
      <c r="K55" s="33">
        <f>Coversheet!$D$26</f>
        <v>0</v>
      </c>
      <c r="L55" s="33">
        <f>Coversheet!$D$28</f>
        <v>0</v>
      </c>
      <c r="M55" s="96">
        <f>Coversheet!$D$29</f>
        <v>0</v>
      </c>
      <c r="N55" s="33">
        <f>Coversheet!$D$30</f>
        <v>0</v>
      </c>
      <c r="O55" t="e">
        <f>VLOOKUP(B55,Sheet1!$A$3:$F$129,3,FALSE)</f>
        <v>#N/A</v>
      </c>
      <c r="P55">
        <f>'DS Packaging and Labeling'!$F$4</f>
        <v>0</v>
      </c>
      <c r="Q55" s="34"/>
      <c r="R55" s="34"/>
      <c r="S55" s="34" t="str">
        <f>Coversheet!$D$15</f>
        <v>Select</v>
      </c>
      <c r="T55" s="34">
        <f>Coversheet!$D$21</f>
        <v>0</v>
      </c>
      <c r="U55" t="s">
        <v>495</v>
      </c>
      <c r="V55" s="24">
        <f>'DS Packaging and Labeling'!$D$3</f>
        <v>0</v>
      </c>
      <c r="W55" s="24">
        <f>'DS Packaging and Labeling'!$F$3</f>
        <v>0</v>
      </c>
      <c r="X55">
        <f>'DS Packaging and Labeling'!$D$5</f>
        <v>0</v>
      </c>
      <c r="Y55">
        <f>'DS Packaging and Labeling'!$F$5</f>
        <v>0</v>
      </c>
      <c r="Z55">
        <f>'DS Packaging and Labeling'!$D$6</f>
        <v>0</v>
      </c>
      <c r="AA55">
        <f>'DS Packaging and Labeling'!$F$6</f>
        <v>0</v>
      </c>
      <c r="AB55" t="str">
        <f>'DS Packaging and Labeling'!$D$7</f>
        <v xml:space="preserve"> </v>
      </c>
      <c r="AC55">
        <f>'DS Packaging and Labeling'!$F$7</f>
        <v>0</v>
      </c>
      <c r="AD55" t="str">
        <f>'DS Packaging and Labeling'!$D$8</f>
        <v>DS Packaging and Labeling</v>
      </c>
      <c r="AE55" t="str">
        <f>'DS Packaging and Labeling'!$F$8</f>
        <v>Select</v>
      </c>
      <c r="AF55">
        <f>'DS Packaging and Labeling'!$D$9</f>
        <v>0</v>
      </c>
      <c r="AG55">
        <f>'DS Packaging and Labeling'!$F$9</f>
        <v>0</v>
      </c>
      <c r="AH55" s="23" t="str">
        <f>'DS Packaging and Labeling'!$D$10</f>
        <v>Auto-Populates</v>
      </c>
      <c r="AI55" t="str">
        <f>'DS Packaging and Labeling'!$F$10</f>
        <v>Auto-Populates</v>
      </c>
      <c r="AJ55" t="str">
        <f>'DS Packaging and Labeling'!$B$13</f>
        <v>I. General</v>
      </c>
      <c r="AK55">
        <f>'DS Packaging and Labeling'!B15</f>
        <v>2</v>
      </c>
      <c r="AL55" t="str">
        <f>'DS Packaging and Labeling'!C15</f>
        <v>Did the inspector determine the scope of the inspection and obtain necessary information to conduct the inspection?</v>
      </c>
      <c r="AM55">
        <f>'DS Packaging and Labeling'!D15</f>
        <v>0</v>
      </c>
      <c r="AN55" t="str">
        <f>'DS Packaging and Labeling'!$E$15</f>
        <v>Select</v>
      </c>
      <c r="AO55">
        <f>'DS Packaging and Labeling'!$F$15</f>
        <v>0</v>
      </c>
      <c r="AP55">
        <f>'DS Packaging and Labeling'!$D$47</f>
        <v>0</v>
      </c>
      <c r="AQ55" s="24">
        <f>'DS Packaging and Labeling'!$F$47</f>
        <v>0</v>
      </c>
      <c r="AR55">
        <f>'DS Packaging and Labeling'!$D$48</f>
        <v>0</v>
      </c>
    </row>
    <row r="56" spans="1:225" x14ac:dyDescent="0.25">
      <c r="A56" t="e">
        <f>VLOOKUP(B56,Sheet1!$A$3:$F$129,2,FALSE)</f>
        <v>#N/A</v>
      </c>
      <c r="B56" t="str">
        <f>'DS Packaging and Labeling'!$D$4</f>
        <v>Select</v>
      </c>
      <c r="C56" s="33">
        <f>Coversheet!$D$36</f>
        <v>0</v>
      </c>
      <c r="D56" s="34" t="str">
        <f>Sheet1!$A$1</f>
        <v>Human Food Field Inspection Audit DS v 07/2025</v>
      </c>
      <c r="E56" s="96">
        <f>Coversheet!$D$35</f>
        <v>0</v>
      </c>
      <c r="F56" s="96" t="str">
        <f>Coversheet!$D$17</f>
        <v>Select</v>
      </c>
      <c r="G56" s="96" t="str">
        <f>Coversheet!$D$19</f>
        <v>Select</v>
      </c>
      <c r="H56" s="96" t="str">
        <f>Coversheet!$D$16</f>
        <v>FOOD</v>
      </c>
      <c r="I56" s="96" t="str">
        <f>Coversheet!$D$24</f>
        <v>Select</v>
      </c>
      <c r="J56" s="96" t="str">
        <f>Coversheet!$D$25</f>
        <v>Select</v>
      </c>
      <c r="K56" s="33">
        <f>Coversheet!$D$26</f>
        <v>0</v>
      </c>
      <c r="L56" s="33">
        <f>Coversheet!$D$28</f>
        <v>0</v>
      </c>
      <c r="M56" s="96">
        <f>Coversheet!$D$29</f>
        <v>0</v>
      </c>
      <c r="N56" s="33">
        <f>Coversheet!$D$30</f>
        <v>0</v>
      </c>
      <c r="O56" t="e">
        <f>VLOOKUP(B56,Sheet1!$A$3:$F$129,3,FALSE)</f>
        <v>#N/A</v>
      </c>
      <c r="P56">
        <f>'DS Packaging and Labeling'!$F$4</f>
        <v>0</v>
      </c>
      <c r="Q56" s="34"/>
      <c r="R56" s="34"/>
      <c r="S56" s="34" t="str">
        <f>Coversheet!$D$15</f>
        <v>Select</v>
      </c>
      <c r="T56" s="34">
        <f>Coversheet!$D$21</f>
        <v>0</v>
      </c>
      <c r="U56" t="s">
        <v>495</v>
      </c>
      <c r="V56" s="24">
        <f>'DS Packaging and Labeling'!$D$3</f>
        <v>0</v>
      </c>
      <c r="W56" s="24">
        <f>'DS Packaging and Labeling'!$F$3</f>
        <v>0</v>
      </c>
      <c r="X56">
        <f>'DS Packaging and Labeling'!$D$5</f>
        <v>0</v>
      </c>
      <c r="Y56">
        <f>'DS Packaging and Labeling'!$F$5</f>
        <v>0</v>
      </c>
      <c r="Z56">
        <f>'DS Packaging and Labeling'!$D$6</f>
        <v>0</v>
      </c>
      <c r="AA56">
        <f>'DS Packaging and Labeling'!$F$6</f>
        <v>0</v>
      </c>
      <c r="AB56" t="str">
        <f>'DS Packaging and Labeling'!$D$7</f>
        <v xml:space="preserve"> </v>
      </c>
      <c r="AC56">
        <f>'DS Packaging and Labeling'!$F$7</f>
        <v>0</v>
      </c>
      <c r="AD56" t="str">
        <f>'DS Packaging and Labeling'!$D$8</f>
        <v>DS Packaging and Labeling</v>
      </c>
      <c r="AE56" t="str">
        <f>'DS Packaging and Labeling'!$F$8</f>
        <v>Select</v>
      </c>
      <c r="AF56">
        <f>'DS Packaging and Labeling'!$D$9</f>
        <v>0</v>
      </c>
      <c r="AG56">
        <f>'DS Packaging and Labeling'!$F$9</f>
        <v>0</v>
      </c>
      <c r="AH56" s="23" t="str">
        <f>'DS Packaging and Labeling'!$D$10</f>
        <v>Auto-Populates</v>
      </c>
      <c r="AI56" t="str">
        <f>'DS Packaging and Labeling'!$F$10</f>
        <v>Auto-Populates</v>
      </c>
      <c r="AJ56" t="str">
        <f>'DS Packaging and Labeling'!$B$13</f>
        <v>I. General</v>
      </c>
      <c r="AK56">
        <f>'DS Packaging and Labeling'!B16</f>
        <v>3</v>
      </c>
      <c r="AL56" t="str">
        <f>'DS Packaging and Labeling'!C16</f>
        <v>Did the inspector review and follow-up on FDA/State reported consumer complaint(s) and product recalls (if applicable)?</v>
      </c>
      <c r="AM56">
        <f>'DS Packaging and Labeling'!D16</f>
        <v>0</v>
      </c>
      <c r="AN56" t="str">
        <f>'DS Packaging and Labeling'!$E$16</f>
        <v>Select</v>
      </c>
      <c r="AO56">
        <f>'DS Packaging and Labeling'!$F$16</f>
        <v>0</v>
      </c>
      <c r="AP56">
        <f>'DS Packaging and Labeling'!$D$47</f>
        <v>0</v>
      </c>
      <c r="AQ56" s="24">
        <f>'DS Packaging and Labeling'!$F$47</f>
        <v>0</v>
      </c>
      <c r="AR56">
        <f>'DS Packaging and Labeling'!$D$48</f>
        <v>0</v>
      </c>
    </row>
    <row r="57" spans="1:225" x14ac:dyDescent="0.25">
      <c r="A57" t="e">
        <f>VLOOKUP(B57,Sheet1!$A$3:$F$129,2,FALSE)</f>
        <v>#N/A</v>
      </c>
      <c r="B57" t="str">
        <f>'DS Packaging and Labeling'!$D$4</f>
        <v>Select</v>
      </c>
      <c r="C57" s="33">
        <f>Coversheet!$D$36</f>
        <v>0</v>
      </c>
      <c r="D57" s="34" t="str">
        <f>Sheet1!$A$1</f>
        <v>Human Food Field Inspection Audit DS v 07/2025</v>
      </c>
      <c r="E57" s="96">
        <f>Coversheet!$D$35</f>
        <v>0</v>
      </c>
      <c r="F57" s="96" t="str">
        <f>Coversheet!$D$17</f>
        <v>Select</v>
      </c>
      <c r="G57" s="96" t="str">
        <f>Coversheet!$D$19</f>
        <v>Select</v>
      </c>
      <c r="H57" s="96" t="str">
        <f>Coversheet!$D$16</f>
        <v>FOOD</v>
      </c>
      <c r="I57" s="96" t="str">
        <f>Coversheet!$D$24</f>
        <v>Select</v>
      </c>
      <c r="J57" s="96" t="str">
        <f>Coversheet!$D$25</f>
        <v>Select</v>
      </c>
      <c r="K57" s="33">
        <f>Coversheet!$D$26</f>
        <v>0</v>
      </c>
      <c r="L57" s="33">
        <f>Coversheet!$D$28</f>
        <v>0</v>
      </c>
      <c r="M57" s="96">
        <f>Coversheet!$D$29</f>
        <v>0</v>
      </c>
      <c r="N57" s="33">
        <f>Coversheet!$D$30</f>
        <v>0</v>
      </c>
      <c r="O57" t="e">
        <f>VLOOKUP(B57,Sheet1!$A$3:$F$129,3,FALSE)</f>
        <v>#N/A</v>
      </c>
      <c r="P57">
        <f>'DS Packaging and Labeling'!$F$4</f>
        <v>0</v>
      </c>
      <c r="Q57" s="34"/>
      <c r="R57" s="34"/>
      <c r="S57" s="34" t="str">
        <f>Coversheet!$D$15</f>
        <v>Select</v>
      </c>
      <c r="T57" s="34">
        <f>Coversheet!$D$21</f>
        <v>0</v>
      </c>
      <c r="U57" t="s">
        <v>495</v>
      </c>
      <c r="V57" s="24">
        <f>'DS Packaging and Labeling'!$D$3</f>
        <v>0</v>
      </c>
      <c r="W57" s="24">
        <f>'DS Packaging and Labeling'!$F$3</f>
        <v>0</v>
      </c>
      <c r="X57">
        <f>'DS Packaging and Labeling'!$D$5</f>
        <v>0</v>
      </c>
      <c r="Y57">
        <f>'DS Packaging and Labeling'!$F$5</f>
        <v>0</v>
      </c>
      <c r="Z57">
        <f>'DS Packaging and Labeling'!$D$6</f>
        <v>0</v>
      </c>
      <c r="AA57">
        <f>'DS Packaging and Labeling'!$F$6</f>
        <v>0</v>
      </c>
      <c r="AB57" t="str">
        <f>'DS Packaging and Labeling'!$D$7</f>
        <v xml:space="preserve"> </v>
      </c>
      <c r="AC57">
        <f>'DS Packaging and Labeling'!$F$7</f>
        <v>0</v>
      </c>
      <c r="AD57" t="str">
        <f>'DS Packaging and Labeling'!$D$8</f>
        <v>DS Packaging and Labeling</v>
      </c>
      <c r="AE57" t="str">
        <f>'DS Packaging and Labeling'!$F$8</f>
        <v>Select</v>
      </c>
      <c r="AF57">
        <f>'DS Packaging and Labeling'!$D$9</f>
        <v>0</v>
      </c>
      <c r="AG57">
        <f>'DS Packaging and Labeling'!$F$9</f>
        <v>0</v>
      </c>
      <c r="AH57" s="23" t="str">
        <f>'DS Packaging and Labeling'!$D$10</f>
        <v>Auto-Populates</v>
      </c>
      <c r="AI57" t="str">
        <f>'DS Packaging and Labeling'!$F$10</f>
        <v>Auto-Populates</v>
      </c>
      <c r="AJ57" t="str">
        <f>'DS Packaging and Labeling'!$B$13</f>
        <v>I. General</v>
      </c>
      <c r="AK57">
        <f>'DS Packaging and Labeling'!B17</f>
        <v>4</v>
      </c>
      <c r="AL57" t="str">
        <f>'DS Packaging and Labeling'!C17</f>
        <v>Did the inspector verify correction of observations identified during the previous FDA and/or state inspection (if applicable)?</v>
      </c>
      <c r="AM57">
        <f>'DS Packaging and Labeling'!D17</f>
        <v>0</v>
      </c>
      <c r="AN57" t="str">
        <f>'DS Packaging and Labeling'!$E$17</f>
        <v>Select</v>
      </c>
      <c r="AO57">
        <f>'DS Packaging and Labeling'!$F$17</f>
        <v>0</v>
      </c>
      <c r="AP57">
        <f>'DS Packaging and Labeling'!$D$47</f>
        <v>0</v>
      </c>
      <c r="AQ57" s="24">
        <f>'DS Packaging and Labeling'!$F$47</f>
        <v>0</v>
      </c>
      <c r="AR57">
        <f>'DS Packaging and Labeling'!$D$48</f>
        <v>0</v>
      </c>
    </row>
    <row r="58" spans="1:225" x14ac:dyDescent="0.25">
      <c r="A58" t="e">
        <f>VLOOKUP(B58,Sheet1!$A$3:$F$129,2,FALSE)</f>
        <v>#N/A</v>
      </c>
      <c r="B58" t="str">
        <f>'DS Packaging and Labeling'!$D$4</f>
        <v>Select</v>
      </c>
      <c r="C58" s="33">
        <f>Coversheet!$D$36</f>
        <v>0</v>
      </c>
      <c r="D58" s="34" t="str">
        <f>Sheet1!$A$1</f>
        <v>Human Food Field Inspection Audit DS v 07/2025</v>
      </c>
      <c r="E58" s="96">
        <f>Coversheet!$D$35</f>
        <v>0</v>
      </c>
      <c r="F58" s="96" t="str">
        <f>Coversheet!$D$17</f>
        <v>Select</v>
      </c>
      <c r="G58" s="96" t="str">
        <f>Coversheet!$D$19</f>
        <v>Select</v>
      </c>
      <c r="H58" s="96" t="str">
        <f>Coversheet!$D$16</f>
        <v>FOOD</v>
      </c>
      <c r="I58" s="96" t="str">
        <f>Coversheet!$D$24</f>
        <v>Select</v>
      </c>
      <c r="J58" s="96" t="str">
        <f>Coversheet!$D$25</f>
        <v>Select</v>
      </c>
      <c r="K58" s="33">
        <f>Coversheet!$D$26</f>
        <v>0</v>
      </c>
      <c r="L58" s="33">
        <f>Coversheet!$D$28</f>
        <v>0</v>
      </c>
      <c r="M58" s="96">
        <f>Coversheet!$D$29</f>
        <v>0</v>
      </c>
      <c r="N58" s="33">
        <f>Coversheet!$D$30</f>
        <v>0</v>
      </c>
      <c r="O58" t="e">
        <f>VLOOKUP(B58,Sheet1!$A$3:$F$129,3,FALSE)</f>
        <v>#N/A</v>
      </c>
      <c r="P58">
        <f>'DS Packaging and Labeling'!$F$4</f>
        <v>0</v>
      </c>
      <c r="Q58" s="34"/>
      <c r="R58" s="34"/>
      <c r="S58" s="34" t="str">
        <f>Coversheet!$D$15</f>
        <v>Select</v>
      </c>
      <c r="T58" s="34">
        <f>Coversheet!$D$21</f>
        <v>0</v>
      </c>
      <c r="U58" t="s">
        <v>495</v>
      </c>
      <c r="V58" s="24">
        <f>'DS Packaging and Labeling'!$D$3</f>
        <v>0</v>
      </c>
      <c r="W58" s="24">
        <f>'DS Packaging and Labeling'!$F$3</f>
        <v>0</v>
      </c>
      <c r="X58">
        <f>'DS Packaging and Labeling'!$D$5</f>
        <v>0</v>
      </c>
      <c r="Y58">
        <f>'DS Packaging and Labeling'!$F$5</f>
        <v>0</v>
      </c>
      <c r="Z58">
        <f>'DS Packaging and Labeling'!$D$6</f>
        <v>0</v>
      </c>
      <c r="AA58">
        <f>'DS Packaging and Labeling'!$F$6</f>
        <v>0</v>
      </c>
      <c r="AB58" t="str">
        <f>'DS Packaging and Labeling'!$D$7</f>
        <v xml:space="preserve"> </v>
      </c>
      <c r="AC58">
        <f>'DS Packaging and Labeling'!$F$7</f>
        <v>0</v>
      </c>
      <c r="AD58" t="str">
        <f>'DS Packaging and Labeling'!$D$8</f>
        <v>DS Packaging and Labeling</v>
      </c>
      <c r="AE58" t="str">
        <f>'DS Packaging and Labeling'!$F$8</f>
        <v>Select</v>
      </c>
      <c r="AF58">
        <f>'DS Packaging and Labeling'!$D$9</f>
        <v>0</v>
      </c>
      <c r="AG58">
        <f>'DS Packaging and Labeling'!$F$9</f>
        <v>0</v>
      </c>
      <c r="AH58" s="23" t="str">
        <f>'DS Packaging and Labeling'!$D$10</f>
        <v>Auto-Populates</v>
      </c>
      <c r="AI58" t="str">
        <f>'DS Packaging and Labeling'!$F$10</f>
        <v>Auto-Populates</v>
      </c>
      <c r="AJ58" t="str">
        <f>'DS Packaging and Labeling'!$B$13</f>
        <v>I. General</v>
      </c>
      <c r="AK58">
        <f>'DS Packaging and Labeling'!B18</f>
        <v>5</v>
      </c>
      <c r="AL58" t="str">
        <f>'DS Packaging and Labeling'!C18</f>
        <v>Did the inspector discuss observations with the firm during the inspection?</v>
      </c>
      <c r="AM58">
        <f>'DS Packaging and Labeling'!D18</f>
        <v>0</v>
      </c>
      <c r="AN58" t="str">
        <f>'DS Packaging and Labeling'!$E$18</f>
        <v>Select</v>
      </c>
      <c r="AO58">
        <f>'DS Packaging and Labeling'!$F$18</f>
        <v>0</v>
      </c>
      <c r="AP58">
        <f>'DS Packaging and Labeling'!$D$47</f>
        <v>0</v>
      </c>
      <c r="AQ58" s="24">
        <f>'DS Packaging and Labeling'!$F$47</f>
        <v>0</v>
      </c>
      <c r="AR58">
        <f>'DS Packaging and Labeling'!$D$48</f>
        <v>0</v>
      </c>
    </row>
    <row r="59" spans="1:225" x14ac:dyDescent="0.25">
      <c r="A59" t="e">
        <f>VLOOKUP(B59,Sheet1!$A$3:$F$129,2,FALSE)</f>
        <v>#N/A</v>
      </c>
      <c r="B59" t="str">
        <f>'DS Packaging and Labeling'!$D$4</f>
        <v>Select</v>
      </c>
      <c r="C59" s="33">
        <f>Coversheet!$D$36</f>
        <v>0</v>
      </c>
      <c r="D59" s="34" t="str">
        <f>Sheet1!$A$1</f>
        <v>Human Food Field Inspection Audit DS v 07/2025</v>
      </c>
      <c r="E59" s="96">
        <f>Coversheet!$D$35</f>
        <v>0</v>
      </c>
      <c r="F59" s="96" t="str">
        <f>Coversheet!$D$17</f>
        <v>Select</v>
      </c>
      <c r="G59" s="96" t="str">
        <f>Coversheet!$D$19</f>
        <v>Select</v>
      </c>
      <c r="H59" s="96" t="str">
        <f>Coversheet!$D$16</f>
        <v>FOOD</v>
      </c>
      <c r="I59" s="96" t="str">
        <f>Coversheet!$D$24</f>
        <v>Select</v>
      </c>
      <c r="J59" s="96" t="str">
        <f>Coversheet!$D$25</f>
        <v>Select</v>
      </c>
      <c r="K59" s="33">
        <f>Coversheet!$D$26</f>
        <v>0</v>
      </c>
      <c r="L59" s="33">
        <f>Coversheet!$D$28</f>
        <v>0</v>
      </c>
      <c r="M59" s="96">
        <f>Coversheet!$D$29</f>
        <v>0</v>
      </c>
      <c r="N59" s="33">
        <f>Coversheet!$D$30</f>
        <v>0</v>
      </c>
      <c r="O59" t="e">
        <f>VLOOKUP(B59,Sheet1!$A$3:$F$129,3,FALSE)</f>
        <v>#N/A</v>
      </c>
      <c r="P59">
        <f>'DS Packaging and Labeling'!$F$4</f>
        <v>0</v>
      </c>
      <c r="Q59" s="34"/>
      <c r="R59" s="34"/>
      <c r="S59" s="34" t="str">
        <f>Coversheet!$D$15</f>
        <v>Select</v>
      </c>
      <c r="T59" s="34">
        <f>Coversheet!$D$21</f>
        <v>0</v>
      </c>
      <c r="U59" t="s">
        <v>495</v>
      </c>
      <c r="V59" s="24">
        <f>'DS Packaging and Labeling'!$D$3</f>
        <v>0</v>
      </c>
      <c r="W59" s="24">
        <f>'DS Packaging and Labeling'!$F$3</f>
        <v>0</v>
      </c>
      <c r="X59">
        <f>'DS Packaging and Labeling'!$D$5</f>
        <v>0</v>
      </c>
      <c r="Y59">
        <f>'DS Packaging and Labeling'!$F$5</f>
        <v>0</v>
      </c>
      <c r="Z59">
        <f>'DS Packaging and Labeling'!$D$6</f>
        <v>0</v>
      </c>
      <c r="AA59">
        <f>'DS Packaging and Labeling'!$F$6</f>
        <v>0</v>
      </c>
      <c r="AB59" t="str">
        <f>'DS Packaging and Labeling'!$D$7</f>
        <v xml:space="preserve"> </v>
      </c>
      <c r="AC59">
        <f>'DS Packaging and Labeling'!$F$7</f>
        <v>0</v>
      </c>
      <c r="AD59" t="str">
        <f>'DS Packaging and Labeling'!$D$8</f>
        <v>DS Packaging and Labeling</v>
      </c>
      <c r="AE59" t="str">
        <f>'DS Packaging and Labeling'!$F$8</f>
        <v>Select</v>
      </c>
      <c r="AF59">
        <f>'DS Packaging and Labeling'!$D$9</f>
        <v>0</v>
      </c>
      <c r="AG59">
        <f>'DS Packaging and Labeling'!$F$9</f>
        <v>0</v>
      </c>
      <c r="AH59" s="23" t="str">
        <f>'DS Packaging and Labeling'!$D$10</f>
        <v>Auto-Populates</v>
      </c>
      <c r="AI59" t="str">
        <f>'DS Packaging and Labeling'!$F$10</f>
        <v>Auto-Populates</v>
      </c>
      <c r="AJ59" t="str">
        <f>'DS Packaging and Labeling'!$B$13</f>
        <v>I. General</v>
      </c>
      <c r="AK59">
        <f>'DS Packaging and Labeling'!B19</f>
        <v>6</v>
      </c>
      <c r="AL59" t="str">
        <f>'DS Packaging and Labeling'!C19</f>
        <v>Did the inspector conduct the inspection in a professional manner?</v>
      </c>
      <c r="AM59">
        <f>'DS Packaging and Labeling'!D19</f>
        <v>0</v>
      </c>
      <c r="AN59" t="str">
        <f>'DS Packaging and Labeling'!$E$19</f>
        <v>Select</v>
      </c>
      <c r="AO59">
        <f>'DS Packaging and Labeling'!$F$19</f>
        <v>0</v>
      </c>
      <c r="AP59">
        <f>'DS Packaging and Labeling'!$D$47</f>
        <v>0</v>
      </c>
      <c r="AQ59" s="24">
        <f>'DS Packaging and Labeling'!$F$47</f>
        <v>0</v>
      </c>
      <c r="AR59">
        <f>'DS Packaging and Labeling'!$D$48</f>
        <v>0</v>
      </c>
    </row>
    <row r="60" spans="1:225" x14ac:dyDescent="0.25">
      <c r="A60" t="e">
        <f>VLOOKUP(B60,Sheet1!$A$3:$F$129,2,FALSE)</f>
        <v>#N/A</v>
      </c>
      <c r="B60" t="str">
        <f>'DS Packaging and Labeling'!$D$4</f>
        <v>Select</v>
      </c>
      <c r="C60" s="33">
        <f>Coversheet!$D$36</f>
        <v>0</v>
      </c>
      <c r="D60" s="34" t="str">
        <f>Sheet1!$A$1</f>
        <v>Human Food Field Inspection Audit DS v 07/2025</v>
      </c>
      <c r="E60" s="96">
        <f>Coversheet!$D$35</f>
        <v>0</v>
      </c>
      <c r="F60" s="96" t="str">
        <f>Coversheet!$D$17</f>
        <v>Select</v>
      </c>
      <c r="G60" s="96" t="str">
        <f>Coversheet!$D$19</f>
        <v>Select</v>
      </c>
      <c r="H60" s="96" t="str">
        <f>Coversheet!$D$16</f>
        <v>FOOD</v>
      </c>
      <c r="I60" s="96" t="str">
        <f>Coversheet!$D$24</f>
        <v>Select</v>
      </c>
      <c r="J60" s="96" t="str">
        <f>Coversheet!$D$25</f>
        <v>Select</v>
      </c>
      <c r="K60" s="33">
        <f>Coversheet!$D$26</f>
        <v>0</v>
      </c>
      <c r="L60" s="33">
        <f>Coversheet!$D$28</f>
        <v>0</v>
      </c>
      <c r="M60" s="96">
        <f>Coversheet!$D$29</f>
        <v>0</v>
      </c>
      <c r="N60" s="33">
        <f>Coversheet!$D$30</f>
        <v>0</v>
      </c>
      <c r="O60" t="e">
        <f>VLOOKUP(B60,Sheet1!$A$3:$F$129,3,FALSE)</f>
        <v>#N/A</v>
      </c>
      <c r="P60">
        <f>'DS Packaging and Labeling'!$F$4</f>
        <v>0</v>
      </c>
      <c r="Q60" s="34"/>
      <c r="R60" s="34"/>
      <c r="S60" s="34" t="str">
        <f>Coversheet!$D$15</f>
        <v>Select</v>
      </c>
      <c r="T60" s="34">
        <f>Coversheet!$D$21</f>
        <v>0</v>
      </c>
      <c r="U60" t="s">
        <v>495</v>
      </c>
      <c r="V60" s="24">
        <f>'DS Packaging and Labeling'!$D$3</f>
        <v>0</v>
      </c>
      <c r="W60" s="24">
        <f>'DS Packaging and Labeling'!$F$3</f>
        <v>0</v>
      </c>
      <c r="X60">
        <f>'DS Packaging and Labeling'!$D$5</f>
        <v>0</v>
      </c>
      <c r="Y60">
        <f>'DS Packaging and Labeling'!$F$5</f>
        <v>0</v>
      </c>
      <c r="Z60">
        <f>'DS Packaging and Labeling'!$D$6</f>
        <v>0</v>
      </c>
      <c r="AA60">
        <f>'DS Packaging and Labeling'!$F$6</f>
        <v>0</v>
      </c>
      <c r="AB60" t="str">
        <f>'DS Packaging and Labeling'!$D$7</f>
        <v xml:space="preserve"> </v>
      </c>
      <c r="AC60">
        <f>'DS Packaging and Labeling'!$F$7</f>
        <v>0</v>
      </c>
      <c r="AD60" t="str">
        <f>'DS Packaging and Labeling'!$D$8</f>
        <v>DS Packaging and Labeling</v>
      </c>
      <c r="AE60" t="str">
        <f>'DS Packaging and Labeling'!$F$8</f>
        <v>Select</v>
      </c>
      <c r="AF60">
        <f>'DS Packaging and Labeling'!$D$9</f>
        <v>0</v>
      </c>
      <c r="AG60">
        <f>'DS Packaging and Labeling'!$F$9</f>
        <v>0</v>
      </c>
      <c r="AH60" s="23" t="str">
        <f>'DS Packaging and Labeling'!$D$10</f>
        <v>Auto-Populates</v>
      </c>
      <c r="AI60" t="str">
        <f>'DS Packaging and Labeling'!$F$10</f>
        <v>Auto-Populates</v>
      </c>
      <c r="AJ60" t="str">
        <f>'DS Packaging and Labeling'!$B$13</f>
        <v>I. General</v>
      </c>
      <c r="AK60">
        <f>'DS Packaging and Labeling'!B20</f>
        <v>7</v>
      </c>
      <c r="AL60" t="str">
        <f>'DS Packaging and Labeling'!C20</f>
        <v>Did the inspector assess whether employees are qualified to perform their assigned duties?</v>
      </c>
      <c r="AM60">
        <f>'DS Packaging and Labeling'!D20</f>
        <v>0</v>
      </c>
      <c r="AN60" t="str">
        <f>'DS Packaging and Labeling'!$E$20</f>
        <v>Select</v>
      </c>
      <c r="AO60">
        <f>'DS Packaging and Labeling'!$F$20</f>
        <v>0</v>
      </c>
      <c r="AP60">
        <f>'DS Packaging and Labeling'!$D$47</f>
        <v>0</v>
      </c>
      <c r="AQ60" s="24">
        <f>'DS Packaging and Labeling'!$F$47</f>
        <v>0</v>
      </c>
      <c r="AR60">
        <f>'DS Packaging and Labeling'!$D$48</f>
        <v>0</v>
      </c>
    </row>
    <row r="61" spans="1:225" x14ac:dyDescent="0.25">
      <c r="A61" t="e">
        <f>VLOOKUP(B61,Sheet1!$A$3:$F$129,2,FALSE)</f>
        <v>#N/A</v>
      </c>
      <c r="B61" t="str">
        <f>'DS Packaging and Labeling'!$D$4</f>
        <v>Select</v>
      </c>
      <c r="C61" s="33">
        <f>Coversheet!$D$36</f>
        <v>0</v>
      </c>
      <c r="D61" s="34" t="str">
        <f>Sheet1!$A$1</f>
        <v>Human Food Field Inspection Audit DS v 07/2025</v>
      </c>
      <c r="E61" s="96">
        <f>Coversheet!$D$35</f>
        <v>0</v>
      </c>
      <c r="F61" s="96" t="str">
        <f>Coversheet!$D$17</f>
        <v>Select</v>
      </c>
      <c r="G61" s="96" t="str">
        <f>Coversheet!$D$19</f>
        <v>Select</v>
      </c>
      <c r="H61" s="96" t="str">
        <f>Coversheet!$D$16</f>
        <v>FOOD</v>
      </c>
      <c r="I61" s="96" t="str">
        <f>Coversheet!$D$24</f>
        <v>Select</v>
      </c>
      <c r="J61" s="96" t="str">
        <f>Coversheet!$D$25</f>
        <v>Select</v>
      </c>
      <c r="K61" s="33">
        <f>Coversheet!$D$26</f>
        <v>0</v>
      </c>
      <c r="L61" s="33">
        <f>Coversheet!$D$28</f>
        <v>0</v>
      </c>
      <c r="M61" s="96">
        <f>Coversheet!$D$29</f>
        <v>0</v>
      </c>
      <c r="N61" s="33">
        <f>Coversheet!$D$30</f>
        <v>0</v>
      </c>
      <c r="O61" t="e">
        <f>VLOOKUP(B61,Sheet1!$A$3:$F$129,3,FALSE)</f>
        <v>#N/A</v>
      </c>
      <c r="P61">
        <f>'DS Packaging and Labeling'!$F$4</f>
        <v>0</v>
      </c>
      <c r="Q61" s="34"/>
      <c r="R61" s="34"/>
      <c r="S61" s="34" t="str">
        <f>Coversheet!$D$15</f>
        <v>Select</v>
      </c>
      <c r="T61" s="34">
        <f>Coversheet!$D$21</f>
        <v>0</v>
      </c>
      <c r="U61" t="s">
        <v>495</v>
      </c>
      <c r="V61" s="24">
        <f>'DS Packaging and Labeling'!$D$3</f>
        <v>0</v>
      </c>
      <c r="W61" s="24">
        <f>'DS Packaging and Labeling'!$F$3</f>
        <v>0</v>
      </c>
      <c r="X61">
        <f>'DS Packaging and Labeling'!$D$5</f>
        <v>0</v>
      </c>
      <c r="Y61">
        <f>'DS Packaging and Labeling'!$F$5</f>
        <v>0</v>
      </c>
      <c r="Z61">
        <f>'DS Packaging and Labeling'!$D$6</f>
        <v>0</v>
      </c>
      <c r="AA61">
        <f>'DS Packaging and Labeling'!$F$6</f>
        <v>0</v>
      </c>
      <c r="AB61" t="str">
        <f>'DS Packaging and Labeling'!$D$7</f>
        <v xml:space="preserve"> </v>
      </c>
      <c r="AC61">
        <f>'DS Packaging and Labeling'!$F$7</f>
        <v>0</v>
      </c>
      <c r="AD61" t="str">
        <f>'DS Packaging and Labeling'!$D$8</f>
        <v>DS Packaging and Labeling</v>
      </c>
      <c r="AE61" t="str">
        <f>'DS Packaging and Labeling'!$F$8</f>
        <v>Select</v>
      </c>
      <c r="AF61">
        <f>'DS Packaging and Labeling'!$D$9</f>
        <v>0</v>
      </c>
      <c r="AG61">
        <f>'DS Packaging and Labeling'!$F$9</f>
        <v>0</v>
      </c>
      <c r="AH61" s="23" t="str">
        <f>'DS Packaging and Labeling'!$D$10</f>
        <v>Auto-Populates</v>
      </c>
      <c r="AI61" t="str">
        <f>'DS Packaging and Labeling'!$F$10</f>
        <v>Auto-Populates</v>
      </c>
      <c r="AJ61" t="str">
        <f>'DS Packaging and Labeling'!$B$13</f>
        <v>I. General</v>
      </c>
      <c r="AK61">
        <f>'DS Packaging and Labeling'!B21</f>
        <v>8</v>
      </c>
      <c r="AL61" t="str">
        <f>'DS Packaging and Labeling'!C21</f>
        <v>Did the inspector demonstrate the ability to identify significant hazards specific to the products or processes?</v>
      </c>
      <c r="AM61">
        <f>'DS Packaging and Labeling'!D21</f>
        <v>0</v>
      </c>
      <c r="AN61" t="str">
        <f>'DS Packaging and Labeling'!$E$21</f>
        <v>N/A</v>
      </c>
      <c r="AO61">
        <f>'DS Packaging and Labeling'!$F$21</f>
        <v>0</v>
      </c>
      <c r="AP61">
        <f>'DS Packaging and Labeling'!$D$47</f>
        <v>0</v>
      </c>
      <c r="AQ61" s="24">
        <f>'DS Packaging and Labeling'!$F$47</f>
        <v>0</v>
      </c>
      <c r="AR61">
        <f>'DS Packaging and Labeling'!$D$48</f>
        <v>0</v>
      </c>
    </row>
    <row r="62" spans="1:225" x14ac:dyDescent="0.25">
      <c r="A62" t="e">
        <f>VLOOKUP(B62,Sheet1!$A$3:$F$129,2,FALSE)</f>
        <v>#N/A</v>
      </c>
      <c r="B62" t="str">
        <f>'DS Packaging and Labeling'!$D$4</f>
        <v>Select</v>
      </c>
      <c r="C62" s="33">
        <f>Coversheet!$D$36</f>
        <v>0</v>
      </c>
      <c r="D62" s="34" t="str">
        <f>Sheet1!$A$1</f>
        <v>Human Food Field Inspection Audit DS v 07/2025</v>
      </c>
      <c r="E62" s="96">
        <f>Coversheet!$D$35</f>
        <v>0</v>
      </c>
      <c r="F62" s="96" t="str">
        <f>Coversheet!$D$17</f>
        <v>Select</v>
      </c>
      <c r="G62" s="96" t="str">
        <f>Coversheet!$D$19</f>
        <v>Select</v>
      </c>
      <c r="H62" s="96" t="str">
        <f>Coversheet!$D$16</f>
        <v>FOOD</v>
      </c>
      <c r="I62" s="96" t="str">
        <f>Coversheet!$D$24</f>
        <v>Select</v>
      </c>
      <c r="J62" s="96" t="str">
        <f>Coversheet!$D$25</f>
        <v>Select</v>
      </c>
      <c r="K62" s="33">
        <f>Coversheet!$D$26</f>
        <v>0</v>
      </c>
      <c r="L62" s="33">
        <f>Coversheet!$D$28</f>
        <v>0</v>
      </c>
      <c r="M62" s="96">
        <f>Coversheet!$D$29</f>
        <v>0</v>
      </c>
      <c r="N62" s="33">
        <f>Coversheet!$D$30</f>
        <v>0</v>
      </c>
      <c r="O62" t="e">
        <f>VLOOKUP(B62,Sheet1!$A$3:$F$129,3,FALSE)</f>
        <v>#N/A</v>
      </c>
      <c r="P62">
        <f>'DS Packaging and Labeling'!$F$4</f>
        <v>0</v>
      </c>
      <c r="Q62" s="34"/>
      <c r="R62" s="34"/>
      <c r="S62" s="34" t="str">
        <f>Coversheet!$D$15</f>
        <v>Select</v>
      </c>
      <c r="T62" s="34">
        <f>Coversheet!$D$21</f>
        <v>0</v>
      </c>
      <c r="U62" t="s">
        <v>495</v>
      </c>
      <c r="V62" s="24">
        <f>'DS Packaging and Labeling'!$D$3</f>
        <v>0</v>
      </c>
      <c r="W62" s="24">
        <f>'DS Packaging and Labeling'!$F$3</f>
        <v>0</v>
      </c>
      <c r="X62">
        <f>'DS Packaging and Labeling'!$D$5</f>
        <v>0</v>
      </c>
      <c r="Y62">
        <f>'DS Packaging and Labeling'!$F$5</f>
        <v>0</v>
      </c>
      <c r="Z62">
        <f>'DS Packaging and Labeling'!$D$6</f>
        <v>0</v>
      </c>
      <c r="AA62">
        <f>'DS Packaging and Labeling'!$F$6</f>
        <v>0</v>
      </c>
      <c r="AB62" t="str">
        <f>'DS Packaging and Labeling'!$D$7</f>
        <v xml:space="preserve"> </v>
      </c>
      <c r="AC62">
        <f>'DS Packaging and Labeling'!$F$7</f>
        <v>0</v>
      </c>
      <c r="AD62" t="str">
        <f>'DS Packaging and Labeling'!$D$8</f>
        <v>DS Packaging and Labeling</v>
      </c>
      <c r="AE62" t="str">
        <f>'DS Packaging and Labeling'!$F$8</f>
        <v>Select</v>
      </c>
      <c r="AF62">
        <f>'DS Packaging and Labeling'!$D$9</f>
        <v>0</v>
      </c>
      <c r="AG62">
        <f>'DS Packaging and Labeling'!$F$9</f>
        <v>0</v>
      </c>
      <c r="AH62" s="23" t="str">
        <f>'DS Packaging and Labeling'!$D$10</f>
        <v>Auto-Populates</v>
      </c>
      <c r="AI62" t="str">
        <f>'DS Packaging and Labeling'!$F$10</f>
        <v>Auto-Populates</v>
      </c>
      <c r="AJ62" t="str">
        <f>'DS Packaging and Labeling'!$B$13</f>
        <v>I. General</v>
      </c>
      <c r="AK62">
        <f>'DS Packaging and Labeling'!B22</f>
        <v>9</v>
      </c>
      <c r="AL62" t="str">
        <f>'DS Packaging and Labeling'!C22</f>
        <v>Did the inspector review and assess product labeling?</v>
      </c>
      <c r="AM62">
        <f>'DS Packaging and Labeling'!D22</f>
        <v>0</v>
      </c>
      <c r="AN62" t="str">
        <f>'DS Packaging and Labeling'!$E$22</f>
        <v>Select</v>
      </c>
      <c r="AO62">
        <f>'DS Packaging and Labeling'!$F$22</f>
        <v>0</v>
      </c>
      <c r="AP62">
        <f>'DS Packaging and Labeling'!$D$47</f>
        <v>0</v>
      </c>
      <c r="AQ62" s="24">
        <f>'DS Packaging and Labeling'!$F$47</f>
        <v>0</v>
      </c>
      <c r="AR62">
        <f>'DS Packaging and Labeling'!$D$48</f>
        <v>0</v>
      </c>
    </row>
    <row r="63" spans="1:225" x14ac:dyDescent="0.25">
      <c r="A63" t="e">
        <f>VLOOKUP(B63,Sheet1!$A$3:$F$129,2,FALSE)</f>
        <v>#N/A</v>
      </c>
      <c r="B63" t="str">
        <f>'DS Packaging and Labeling'!$D$4</f>
        <v>Select</v>
      </c>
      <c r="C63" s="33">
        <f>Coversheet!$D$36</f>
        <v>0</v>
      </c>
      <c r="D63" s="34" t="str">
        <f>Sheet1!$A$1</f>
        <v>Human Food Field Inspection Audit DS v 07/2025</v>
      </c>
      <c r="E63" s="96">
        <f>Coversheet!$D$35</f>
        <v>0</v>
      </c>
      <c r="F63" s="96" t="str">
        <f>Coversheet!$D$17</f>
        <v>Select</v>
      </c>
      <c r="G63" s="96" t="str">
        <f>Coversheet!$D$19</f>
        <v>Select</v>
      </c>
      <c r="H63" s="96" t="str">
        <f>Coversheet!$D$16</f>
        <v>FOOD</v>
      </c>
      <c r="I63" s="96" t="str">
        <f>Coversheet!$D$24</f>
        <v>Select</v>
      </c>
      <c r="J63" s="96" t="str">
        <f>Coversheet!$D$25</f>
        <v>Select</v>
      </c>
      <c r="K63" s="33">
        <f>Coversheet!$D$26</f>
        <v>0</v>
      </c>
      <c r="L63" s="33">
        <f>Coversheet!$D$28</f>
        <v>0</v>
      </c>
      <c r="M63" s="96">
        <f>Coversheet!$D$29</f>
        <v>0</v>
      </c>
      <c r="N63" s="33">
        <f>Coversheet!$D$30</f>
        <v>0</v>
      </c>
      <c r="O63" t="e">
        <f>VLOOKUP(B63,Sheet1!$A$3:$F$129,3,FALSE)</f>
        <v>#N/A</v>
      </c>
      <c r="P63">
        <f>'DS Packaging and Labeling'!$F$4</f>
        <v>0</v>
      </c>
      <c r="Q63" s="34"/>
      <c r="R63" s="34"/>
      <c r="S63" s="34" t="str">
        <f>Coversheet!$D$15</f>
        <v>Select</v>
      </c>
      <c r="T63" s="34">
        <f>Coversheet!$D$21</f>
        <v>0</v>
      </c>
      <c r="U63" t="s">
        <v>495</v>
      </c>
      <c r="V63" s="24">
        <f>'DS Packaging and Labeling'!$D$3</f>
        <v>0</v>
      </c>
      <c r="W63" s="24">
        <f>'DS Packaging and Labeling'!$F$3</f>
        <v>0</v>
      </c>
      <c r="X63">
        <f>'DS Packaging and Labeling'!$D$5</f>
        <v>0</v>
      </c>
      <c r="Y63">
        <f>'DS Packaging and Labeling'!$F$5</f>
        <v>0</v>
      </c>
      <c r="Z63">
        <f>'DS Packaging and Labeling'!$D$6</f>
        <v>0</v>
      </c>
      <c r="AA63">
        <f>'DS Packaging and Labeling'!$F$6</f>
        <v>0</v>
      </c>
      <c r="AB63" t="str">
        <f>'DS Packaging and Labeling'!$D$7</f>
        <v xml:space="preserve"> </v>
      </c>
      <c r="AC63">
        <f>'DS Packaging and Labeling'!$F$7</f>
        <v>0</v>
      </c>
      <c r="AD63" t="str">
        <f>'DS Packaging and Labeling'!$D$8</f>
        <v>DS Packaging and Labeling</v>
      </c>
      <c r="AE63" t="str">
        <f>'DS Packaging and Labeling'!$F$8</f>
        <v>Select</v>
      </c>
      <c r="AF63">
        <f>'DS Packaging and Labeling'!$D$9</f>
        <v>0</v>
      </c>
      <c r="AG63">
        <f>'DS Packaging and Labeling'!$F$9</f>
        <v>0</v>
      </c>
      <c r="AH63" s="23" t="str">
        <f>'DS Packaging and Labeling'!$D$10</f>
        <v>Auto-Populates</v>
      </c>
      <c r="AI63" t="str">
        <f>'DS Packaging and Labeling'!$F$10</f>
        <v>Auto-Populates</v>
      </c>
      <c r="AJ63" t="str">
        <f>'DS Packaging and Labeling'!$B$23</f>
        <v xml:space="preserve">XIII. DS CGMP </v>
      </c>
      <c r="AK63" t="str">
        <f>'DS Packaging and Labeling'!$B$23</f>
        <v xml:space="preserve">XIII. DS CGMP </v>
      </c>
      <c r="AP63">
        <f>'DS Packaging and Labeling'!$D$47</f>
        <v>0</v>
      </c>
      <c r="AQ63" s="24">
        <f>'DS Packaging and Labeling'!$F$47</f>
        <v>0</v>
      </c>
      <c r="AR63">
        <f>'DS Packaging and Labeling'!$D$48</f>
        <v>0</v>
      </c>
    </row>
    <row r="64" spans="1:225" x14ac:dyDescent="0.25">
      <c r="A64" t="e">
        <f>VLOOKUP(B64,Sheet1!$A$3:$F$129,2,FALSE)</f>
        <v>#N/A</v>
      </c>
      <c r="B64" t="str">
        <f>'DS Packaging and Labeling'!$D$4</f>
        <v>Select</v>
      </c>
      <c r="C64" s="33">
        <f>Coversheet!$D$36</f>
        <v>0</v>
      </c>
      <c r="D64" s="34" t="str">
        <f>Sheet1!$A$1</f>
        <v>Human Food Field Inspection Audit DS v 07/2025</v>
      </c>
      <c r="E64" s="96">
        <f>Coversheet!$D$35</f>
        <v>0</v>
      </c>
      <c r="F64" s="96" t="str">
        <f>Coversheet!$D$17</f>
        <v>Select</v>
      </c>
      <c r="G64" s="96" t="str">
        <f>Coversheet!$D$19</f>
        <v>Select</v>
      </c>
      <c r="H64" s="96" t="str">
        <f>Coversheet!$D$16</f>
        <v>FOOD</v>
      </c>
      <c r="I64" s="96" t="str">
        <f>Coversheet!$D$24</f>
        <v>Select</v>
      </c>
      <c r="J64" s="96" t="str">
        <f>Coversheet!$D$25</f>
        <v>Select</v>
      </c>
      <c r="K64" s="33">
        <f>Coversheet!$D$26</f>
        <v>0</v>
      </c>
      <c r="L64" s="33">
        <f>Coversheet!$D$28</f>
        <v>0</v>
      </c>
      <c r="M64" s="96">
        <f>Coversheet!$D$29</f>
        <v>0</v>
      </c>
      <c r="N64" s="33">
        <f>Coversheet!$D$30</f>
        <v>0</v>
      </c>
      <c r="O64" t="e">
        <f>VLOOKUP(B64,Sheet1!$A$3:$F$129,3,FALSE)</f>
        <v>#N/A</v>
      </c>
      <c r="P64">
        <f>'DS Packaging and Labeling'!$F$4</f>
        <v>0</v>
      </c>
      <c r="Q64" s="34"/>
      <c r="R64" s="34"/>
      <c r="S64" s="34" t="str">
        <f>Coversheet!$D$15</f>
        <v>Select</v>
      </c>
      <c r="T64" s="34">
        <f>Coversheet!$D$21</f>
        <v>0</v>
      </c>
      <c r="U64" t="s">
        <v>495</v>
      </c>
      <c r="V64" s="24">
        <f>'DS Packaging and Labeling'!$D$3</f>
        <v>0</v>
      </c>
      <c r="W64" s="24">
        <f>'DS Packaging and Labeling'!$F$3</f>
        <v>0</v>
      </c>
      <c r="X64">
        <f>'DS Packaging and Labeling'!$D$5</f>
        <v>0</v>
      </c>
      <c r="Y64">
        <f>'DS Packaging and Labeling'!$F$5</f>
        <v>0</v>
      </c>
      <c r="Z64">
        <f>'DS Packaging and Labeling'!$D$6</f>
        <v>0</v>
      </c>
      <c r="AA64">
        <f>'DS Packaging and Labeling'!$F$6</f>
        <v>0</v>
      </c>
      <c r="AB64" t="str">
        <f>'DS Packaging and Labeling'!$D$7</f>
        <v xml:space="preserve"> </v>
      </c>
      <c r="AC64">
        <f>'DS Packaging and Labeling'!$F$7</f>
        <v>0</v>
      </c>
      <c r="AD64" t="str">
        <f>'DS Packaging and Labeling'!$D$8</f>
        <v>DS Packaging and Labeling</v>
      </c>
      <c r="AE64" t="str">
        <f>'DS Packaging and Labeling'!$F$8</f>
        <v>Select</v>
      </c>
      <c r="AF64">
        <f>'DS Packaging and Labeling'!$D$9</f>
        <v>0</v>
      </c>
      <c r="AG64">
        <f>'DS Packaging and Labeling'!$F$9</f>
        <v>0</v>
      </c>
      <c r="AH64" s="23" t="str">
        <f>'DS Packaging and Labeling'!$D$10</f>
        <v>Auto-Populates</v>
      </c>
      <c r="AI64" t="str">
        <f>'DS Packaging and Labeling'!$F$10</f>
        <v>Auto-Populates</v>
      </c>
      <c r="AJ64" t="str">
        <f>'DS Packaging and Labeling'!$B$23</f>
        <v xml:space="preserve">XIII. DS CGMP </v>
      </c>
      <c r="AK64">
        <f>'DS Packaging and Labeling'!B24</f>
        <v>1</v>
      </c>
      <c r="AL64" t="str">
        <f>'DS Packaging and Labeling'!C24</f>
        <v>Did the inspector assess the plants and grounds around the firm to ensure that they do not constitute a source of contamination or harborage?</v>
      </c>
      <c r="AM64">
        <f>'DS Packaging and Labeling'!D24</f>
        <v>0</v>
      </c>
      <c r="AN64" t="str">
        <f>'DS Packaging and Labeling'!$E$24</f>
        <v>Select</v>
      </c>
      <c r="AO64">
        <f>'DS Packaging and Labeling'!$F$24</f>
        <v>0</v>
      </c>
      <c r="AP64">
        <f>'DS Packaging and Labeling'!$D$47</f>
        <v>0</v>
      </c>
      <c r="AQ64" s="24">
        <f>'DS Packaging and Labeling'!$F$47</f>
        <v>0</v>
      </c>
      <c r="AR64">
        <f>'DS Packaging and Labeling'!$D$48</f>
        <v>0</v>
      </c>
    </row>
    <row r="65" spans="1:44" x14ac:dyDescent="0.25">
      <c r="A65" t="e">
        <f>VLOOKUP(B65,Sheet1!$A$3:$F$129,2,FALSE)</f>
        <v>#N/A</v>
      </c>
      <c r="B65" t="str">
        <f>'DS Packaging and Labeling'!$D$4</f>
        <v>Select</v>
      </c>
      <c r="C65" s="33">
        <f>Coversheet!$D$36</f>
        <v>0</v>
      </c>
      <c r="D65" s="34" t="str">
        <f>Sheet1!$A$1</f>
        <v>Human Food Field Inspection Audit DS v 07/2025</v>
      </c>
      <c r="E65" s="96">
        <f>Coversheet!$D$35</f>
        <v>0</v>
      </c>
      <c r="F65" s="96" t="str">
        <f>Coversheet!$D$17</f>
        <v>Select</v>
      </c>
      <c r="G65" s="96" t="str">
        <f>Coversheet!$D$19</f>
        <v>Select</v>
      </c>
      <c r="H65" s="96" t="str">
        <f>Coversheet!$D$16</f>
        <v>FOOD</v>
      </c>
      <c r="I65" s="96" t="str">
        <f>Coversheet!$D$24</f>
        <v>Select</v>
      </c>
      <c r="J65" s="96" t="str">
        <f>Coversheet!$D$25</f>
        <v>Select</v>
      </c>
      <c r="K65" s="33">
        <f>Coversheet!$D$26</f>
        <v>0</v>
      </c>
      <c r="L65" s="33">
        <f>Coversheet!$D$28</f>
        <v>0</v>
      </c>
      <c r="M65" s="96">
        <f>Coversheet!$D$29</f>
        <v>0</v>
      </c>
      <c r="N65" s="33">
        <f>Coversheet!$D$30</f>
        <v>0</v>
      </c>
      <c r="O65" t="e">
        <f>VLOOKUP(B65,Sheet1!$A$3:$F$129,3,FALSE)</f>
        <v>#N/A</v>
      </c>
      <c r="P65">
        <f>'DS Packaging and Labeling'!$F$4</f>
        <v>0</v>
      </c>
      <c r="Q65" s="34"/>
      <c r="R65" s="34"/>
      <c r="S65" s="34" t="str">
        <f>Coversheet!$D$15</f>
        <v>Select</v>
      </c>
      <c r="T65" s="34">
        <f>Coversheet!$D$21</f>
        <v>0</v>
      </c>
      <c r="U65" t="s">
        <v>495</v>
      </c>
      <c r="V65" s="24">
        <f>'DS Packaging and Labeling'!$D$3</f>
        <v>0</v>
      </c>
      <c r="W65" s="24">
        <f>'DS Packaging and Labeling'!$F$3</f>
        <v>0</v>
      </c>
      <c r="X65">
        <f>'DS Packaging and Labeling'!$D$5</f>
        <v>0</v>
      </c>
      <c r="Y65">
        <f>'DS Packaging and Labeling'!$F$5</f>
        <v>0</v>
      </c>
      <c r="Z65">
        <f>'DS Packaging and Labeling'!$D$6</f>
        <v>0</v>
      </c>
      <c r="AA65">
        <f>'DS Packaging and Labeling'!$F$6</f>
        <v>0</v>
      </c>
      <c r="AB65" t="str">
        <f>'DS Packaging and Labeling'!$D$7</f>
        <v xml:space="preserve"> </v>
      </c>
      <c r="AC65">
        <f>'DS Packaging and Labeling'!$F$7</f>
        <v>0</v>
      </c>
      <c r="AD65" t="str">
        <f>'DS Packaging and Labeling'!$D$8</f>
        <v>DS Packaging and Labeling</v>
      </c>
      <c r="AE65" t="str">
        <f>'DS Packaging and Labeling'!$F$8</f>
        <v>Select</v>
      </c>
      <c r="AF65">
        <f>'DS Packaging and Labeling'!$D$9</f>
        <v>0</v>
      </c>
      <c r="AG65">
        <f>'DS Packaging and Labeling'!$F$9</f>
        <v>0</v>
      </c>
      <c r="AH65" s="23" t="str">
        <f>'DS Packaging and Labeling'!$D$10</f>
        <v>Auto-Populates</v>
      </c>
      <c r="AI65" t="str">
        <f>'DS Packaging and Labeling'!$F$10</f>
        <v>Auto-Populates</v>
      </c>
      <c r="AJ65" t="str">
        <f>'DS Packaging and Labeling'!$B$23</f>
        <v xml:space="preserve">XIII. DS CGMP </v>
      </c>
      <c r="AK65">
        <f>'DS Packaging and Labeling'!B25</f>
        <v>2</v>
      </c>
      <c r="AL65" t="str">
        <f>'DS Packaging and Labeling'!C25</f>
        <v>Did the inspector conduct a walkthrough of areas where finished dietary supplements are held and evaluate the sanitation, maintenance, and pest control of the facility?</v>
      </c>
      <c r="AM65">
        <f>'DS Packaging and Labeling'!D25</f>
        <v>0</v>
      </c>
      <c r="AN65" t="str">
        <f>'DS Packaging and Labeling'!$E$25</f>
        <v>Select</v>
      </c>
      <c r="AO65">
        <f>'DS Packaging and Labeling'!$F$25</f>
        <v>0</v>
      </c>
      <c r="AP65">
        <f>'DS Packaging and Labeling'!$D$47</f>
        <v>0</v>
      </c>
      <c r="AQ65" s="24">
        <f>'DS Packaging and Labeling'!$F$47</f>
        <v>0</v>
      </c>
      <c r="AR65">
        <f>'DS Packaging and Labeling'!$D$48</f>
        <v>0</v>
      </c>
    </row>
    <row r="66" spans="1:44" x14ac:dyDescent="0.25">
      <c r="A66" t="e">
        <f>VLOOKUP(B66,Sheet1!$A$3:$F$129,2,FALSE)</f>
        <v>#N/A</v>
      </c>
      <c r="B66" t="str">
        <f>'DS Packaging and Labeling'!$D$4</f>
        <v>Select</v>
      </c>
      <c r="C66" s="33">
        <f>Coversheet!$D$36</f>
        <v>0</v>
      </c>
      <c r="D66" s="34" t="str">
        <f>Sheet1!$A$1</f>
        <v>Human Food Field Inspection Audit DS v 07/2025</v>
      </c>
      <c r="E66" s="96">
        <f>Coversheet!$D$35</f>
        <v>0</v>
      </c>
      <c r="F66" s="96" t="str">
        <f>Coversheet!$D$17</f>
        <v>Select</v>
      </c>
      <c r="G66" s="96" t="str">
        <f>Coversheet!$D$19</f>
        <v>Select</v>
      </c>
      <c r="H66" s="96" t="str">
        <f>Coversheet!$D$16</f>
        <v>FOOD</v>
      </c>
      <c r="I66" s="96" t="str">
        <f>Coversheet!$D$24</f>
        <v>Select</v>
      </c>
      <c r="J66" s="96" t="str">
        <f>Coversheet!$D$25</f>
        <v>Select</v>
      </c>
      <c r="K66" s="33">
        <f>Coversheet!$D$26</f>
        <v>0</v>
      </c>
      <c r="L66" s="33">
        <f>Coversheet!$D$28</f>
        <v>0</v>
      </c>
      <c r="M66" s="96">
        <f>Coversheet!$D$29</f>
        <v>0</v>
      </c>
      <c r="N66" s="33">
        <f>Coversheet!$D$30</f>
        <v>0</v>
      </c>
      <c r="O66" t="e">
        <f>VLOOKUP(B66,Sheet1!$A$3:$F$129,3,FALSE)</f>
        <v>#N/A</v>
      </c>
      <c r="P66">
        <f>'DS Packaging and Labeling'!$F$4</f>
        <v>0</v>
      </c>
      <c r="Q66" s="34"/>
      <c r="R66" s="34"/>
      <c r="S66" s="34" t="str">
        <f>Coversheet!$D$15</f>
        <v>Select</v>
      </c>
      <c r="T66" s="34">
        <f>Coversheet!$D$21</f>
        <v>0</v>
      </c>
      <c r="U66" t="s">
        <v>495</v>
      </c>
      <c r="V66" s="24">
        <f>'DS Packaging and Labeling'!$D$3</f>
        <v>0</v>
      </c>
      <c r="W66" s="24">
        <f>'DS Packaging and Labeling'!$F$3</f>
        <v>0</v>
      </c>
      <c r="X66">
        <f>'DS Packaging and Labeling'!$D$5</f>
        <v>0</v>
      </c>
      <c r="Y66">
        <f>'DS Packaging and Labeling'!$F$5</f>
        <v>0</v>
      </c>
      <c r="Z66">
        <f>'DS Packaging and Labeling'!$D$6</f>
        <v>0</v>
      </c>
      <c r="AA66">
        <f>'DS Packaging and Labeling'!$F$6</f>
        <v>0</v>
      </c>
      <c r="AB66" t="str">
        <f>'DS Packaging and Labeling'!$D$7</f>
        <v xml:space="preserve"> </v>
      </c>
      <c r="AC66">
        <f>'DS Packaging and Labeling'!$F$7</f>
        <v>0</v>
      </c>
      <c r="AD66" t="str">
        <f>'DS Packaging and Labeling'!$D$8</f>
        <v>DS Packaging and Labeling</v>
      </c>
      <c r="AE66" t="str">
        <f>'DS Packaging and Labeling'!$F$8</f>
        <v>Select</v>
      </c>
      <c r="AF66">
        <f>'DS Packaging and Labeling'!$D$9</f>
        <v>0</v>
      </c>
      <c r="AG66">
        <f>'DS Packaging and Labeling'!$F$9</f>
        <v>0</v>
      </c>
      <c r="AH66" s="23" t="str">
        <f>'DS Packaging and Labeling'!$D$10</f>
        <v>Auto-Populates</v>
      </c>
      <c r="AI66" t="str">
        <f>'DS Packaging and Labeling'!$F$10</f>
        <v>Auto-Populates</v>
      </c>
      <c r="AJ66" t="str">
        <f>'DS Packaging and Labeling'!$B$23</f>
        <v xml:space="preserve">XIII. DS CGMP </v>
      </c>
      <c r="AK66">
        <f>'DS Packaging and Labeling'!B26</f>
        <v>3</v>
      </c>
      <c r="AL66" t="str">
        <f>'DS Packaging and Labeling'!C26</f>
        <v>Did the inspector assess the conditions of dietary supplement products to ensure protection against contamination and deterioration during shipping/receiving?</v>
      </c>
      <c r="AM66">
        <f>'DS Packaging and Labeling'!D26</f>
        <v>0</v>
      </c>
      <c r="AN66" t="str">
        <f>'DS Packaging and Labeling'!$E$26</f>
        <v>Select</v>
      </c>
      <c r="AO66">
        <f>'DS Packaging and Labeling'!$F$26</f>
        <v>0</v>
      </c>
      <c r="AP66">
        <f>'DS Packaging and Labeling'!$D$47</f>
        <v>0</v>
      </c>
      <c r="AQ66" s="24">
        <f>'DS Packaging and Labeling'!$F$47</f>
        <v>0</v>
      </c>
      <c r="AR66">
        <f>'DS Packaging and Labeling'!$D$48</f>
        <v>0</v>
      </c>
    </row>
    <row r="67" spans="1:44" x14ac:dyDescent="0.25">
      <c r="A67" t="e">
        <f>VLOOKUP(B67,Sheet1!$A$3:$F$129,2,FALSE)</f>
        <v>#N/A</v>
      </c>
      <c r="B67" t="str">
        <f>'DS Packaging and Labeling'!$D$4</f>
        <v>Select</v>
      </c>
      <c r="C67" s="33">
        <f>Coversheet!$D$36</f>
        <v>0</v>
      </c>
      <c r="D67" s="34" t="str">
        <f>Sheet1!$A$1</f>
        <v>Human Food Field Inspection Audit DS v 07/2025</v>
      </c>
      <c r="E67" s="96">
        <f>Coversheet!$D$35</f>
        <v>0</v>
      </c>
      <c r="F67" s="96" t="str">
        <f>Coversheet!$D$17</f>
        <v>Select</v>
      </c>
      <c r="G67" s="96" t="str">
        <f>Coversheet!$D$19</f>
        <v>Select</v>
      </c>
      <c r="H67" s="96" t="str">
        <f>Coversheet!$D$16</f>
        <v>FOOD</v>
      </c>
      <c r="I67" s="96" t="str">
        <f>Coversheet!$D$24</f>
        <v>Select</v>
      </c>
      <c r="J67" s="96" t="str">
        <f>Coversheet!$D$25</f>
        <v>Select</v>
      </c>
      <c r="K67" s="33">
        <f>Coversheet!$D$26</f>
        <v>0</v>
      </c>
      <c r="L67" s="33">
        <f>Coversheet!$D$28</f>
        <v>0</v>
      </c>
      <c r="M67" s="96">
        <f>Coversheet!$D$29</f>
        <v>0</v>
      </c>
      <c r="N67" s="33">
        <f>Coversheet!$D$30</f>
        <v>0</v>
      </c>
      <c r="O67" t="e">
        <f>VLOOKUP(B67,Sheet1!$A$3:$F$129,3,FALSE)</f>
        <v>#N/A</v>
      </c>
      <c r="P67">
        <f>'DS Packaging and Labeling'!$F$4</f>
        <v>0</v>
      </c>
      <c r="Q67" s="34"/>
      <c r="R67" s="34"/>
      <c r="S67" s="34" t="str">
        <f>Coversheet!$D$15</f>
        <v>Select</v>
      </c>
      <c r="T67" s="34">
        <f>Coversheet!$D$21</f>
        <v>0</v>
      </c>
      <c r="U67" t="s">
        <v>495</v>
      </c>
      <c r="V67" s="24">
        <f>'DS Packaging and Labeling'!$D$3</f>
        <v>0</v>
      </c>
      <c r="W67" s="24">
        <f>'DS Packaging and Labeling'!$F$3</f>
        <v>0</v>
      </c>
      <c r="X67">
        <f>'DS Packaging and Labeling'!$D$5</f>
        <v>0</v>
      </c>
      <c r="Y67">
        <f>'DS Packaging and Labeling'!$F$5</f>
        <v>0</v>
      </c>
      <c r="Z67">
        <f>'DS Packaging and Labeling'!$D$6</f>
        <v>0</v>
      </c>
      <c r="AA67">
        <f>'DS Packaging and Labeling'!$F$6</f>
        <v>0</v>
      </c>
      <c r="AB67" t="str">
        <f>'DS Packaging and Labeling'!$D$7</f>
        <v xml:space="preserve"> </v>
      </c>
      <c r="AC67">
        <f>'DS Packaging and Labeling'!$F$7</f>
        <v>0</v>
      </c>
      <c r="AD67" t="str">
        <f>'DS Packaging and Labeling'!$D$8</f>
        <v>DS Packaging and Labeling</v>
      </c>
      <c r="AE67" t="str">
        <f>'DS Packaging and Labeling'!$F$8</f>
        <v>Select</v>
      </c>
      <c r="AF67">
        <f>'DS Packaging and Labeling'!$D$9</f>
        <v>0</v>
      </c>
      <c r="AG67">
        <f>'DS Packaging and Labeling'!$F$9</f>
        <v>0</v>
      </c>
      <c r="AH67" s="23" t="str">
        <f>'DS Packaging and Labeling'!$D$10</f>
        <v>Auto-Populates</v>
      </c>
      <c r="AI67" t="str">
        <f>'DS Packaging and Labeling'!$F$10</f>
        <v>Auto-Populates</v>
      </c>
      <c r="AJ67" t="str">
        <f>'DS Packaging and Labeling'!$B$23</f>
        <v xml:space="preserve">XIII. DS CGMP </v>
      </c>
      <c r="AK67">
        <f>'DS Packaging and Labeling'!B27</f>
        <v>4</v>
      </c>
      <c r="AL67" t="str">
        <f>'DS Packaging and Labeling'!C27</f>
        <v xml:space="preserve">Did the inspector verify written procedures are established and followed for holding and distribution operations?  </v>
      </c>
      <c r="AM67">
        <f>'DS Packaging and Labeling'!D27</f>
        <v>0</v>
      </c>
      <c r="AN67" t="str">
        <f>'DS Packaging and Labeling'!$E$27</f>
        <v>Select</v>
      </c>
      <c r="AO67">
        <f>'DS Packaging and Labeling'!$F$27</f>
        <v>0</v>
      </c>
      <c r="AP67">
        <f>'DS Packaging and Labeling'!$D$47</f>
        <v>0</v>
      </c>
      <c r="AQ67" s="24">
        <f>'DS Packaging and Labeling'!$F$47</f>
        <v>0</v>
      </c>
      <c r="AR67">
        <f>'DS Packaging and Labeling'!$D$48</f>
        <v>0</v>
      </c>
    </row>
    <row r="68" spans="1:44" x14ac:dyDescent="0.25">
      <c r="A68" t="e">
        <f>VLOOKUP(B68,Sheet1!$A$3:$F$129,2,FALSE)</f>
        <v>#N/A</v>
      </c>
      <c r="B68" t="str">
        <f>'DS Packaging and Labeling'!$D$4</f>
        <v>Select</v>
      </c>
      <c r="C68" s="33">
        <f>Coversheet!$D$36</f>
        <v>0</v>
      </c>
      <c r="D68" s="34" t="str">
        <f>Sheet1!$A$1</f>
        <v>Human Food Field Inspection Audit DS v 07/2025</v>
      </c>
      <c r="E68" s="96">
        <f>Coversheet!$D$35</f>
        <v>0</v>
      </c>
      <c r="F68" s="96" t="str">
        <f>Coversheet!$D$17</f>
        <v>Select</v>
      </c>
      <c r="G68" s="96" t="str">
        <f>Coversheet!$D$19</f>
        <v>Select</v>
      </c>
      <c r="H68" s="96" t="str">
        <f>Coversheet!$D$16</f>
        <v>FOOD</v>
      </c>
      <c r="I68" s="96" t="str">
        <f>Coversheet!$D$24</f>
        <v>Select</v>
      </c>
      <c r="J68" s="96" t="str">
        <f>Coversheet!$D$25</f>
        <v>Select</v>
      </c>
      <c r="K68" s="33">
        <f>Coversheet!$D$26</f>
        <v>0</v>
      </c>
      <c r="L68" s="33">
        <f>Coversheet!$D$28</f>
        <v>0</v>
      </c>
      <c r="M68" s="96">
        <f>Coversheet!$D$29</f>
        <v>0</v>
      </c>
      <c r="N68" s="33">
        <f>Coversheet!$D$30</f>
        <v>0</v>
      </c>
      <c r="O68" t="e">
        <f>VLOOKUP(B68,Sheet1!$A$3:$F$129,3,FALSE)</f>
        <v>#N/A</v>
      </c>
      <c r="P68">
        <f>'DS Packaging and Labeling'!$F$4</f>
        <v>0</v>
      </c>
      <c r="Q68" s="34"/>
      <c r="R68" s="34"/>
      <c r="S68" s="34" t="str">
        <f>Coversheet!$D$15</f>
        <v>Select</v>
      </c>
      <c r="T68" s="34">
        <f>Coversheet!$D$21</f>
        <v>0</v>
      </c>
      <c r="U68" t="s">
        <v>495</v>
      </c>
      <c r="V68" s="24">
        <f>'DS Packaging and Labeling'!$D$3</f>
        <v>0</v>
      </c>
      <c r="W68" s="24">
        <f>'DS Packaging and Labeling'!$F$3</f>
        <v>0</v>
      </c>
      <c r="X68">
        <f>'DS Packaging and Labeling'!$D$5</f>
        <v>0</v>
      </c>
      <c r="Y68">
        <f>'DS Packaging and Labeling'!$F$5</f>
        <v>0</v>
      </c>
      <c r="Z68">
        <f>'DS Packaging and Labeling'!$D$6</f>
        <v>0</v>
      </c>
      <c r="AA68">
        <f>'DS Packaging and Labeling'!$F$6</f>
        <v>0</v>
      </c>
      <c r="AB68" t="str">
        <f>'DS Packaging and Labeling'!$D$7</f>
        <v xml:space="preserve"> </v>
      </c>
      <c r="AC68">
        <f>'DS Packaging and Labeling'!$F$7</f>
        <v>0</v>
      </c>
      <c r="AD68" t="str">
        <f>'DS Packaging and Labeling'!$D$8</f>
        <v>DS Packaging and Labeling</v>
      </c>
      <c r="AE68" t="str">
        <f>'DS Packaging and Labeling'!$F$8</f>
        <v>Select</v>
      </c>
      <c r="AF68">
        <f>'DS Packaging and Labeling'!$D$9</f>
        <v>0</v>
      </c>
      <c r="AG68">
        <f>'DS Packaging and Labeling'!$F$9</f>
        <v>0</v>
      </c>
      <c r="AH68" s="23" t="str">
        <f>'DS Packaging and Labeling'!$D$10</f>
        <v>Auto-Populates</v>
      </c>
      <c r="AI68" t="str">
        <f>'DS Packaging and Labeling'!$F$10</f>
        <v>Auto-Populates</v>
      </c>
      <c r="AJ68" t="str">
        <f>'DS Packaging and Labeling'!$B$23</f>
        <v xml:space="preserve">XIII. DS CGMP </v>
      </c>
      <c r="AK68">
        <f>'DS Packaging and Labeling'!B28</f>
        <v>5</v>
      </c>
      <c r="AL68" t="str">
        <f>'DS Packaging and Labeling'!C28</f>
        <v>Did the inspector assess whether the firm maintained complete distribution records that ensure full traceability of dietary supplement products?</v>
      </c>
      <c r="AM68">
        <f>'DS Packaging and Labeling'!D28</f>
        <v>0</v>
      </c>
      <c r="AN68" t="str">
        <f>'DS Packaging and Labeling'!$E$28</f>
        <v>Select</v>
      </c>
      <c r="AO68">
        <f>'DS Packaging and Labeling'!$F$28</f>
        <v>0</v>
      </c>
      <c r="AP68">
        <f>'DS Packaging and Labeling'!$D$47</f>
        <v>0</v>
      </c>
      <c r="AQ68" s="24">
        <f>'DS Packaging and Labeling'!$F$47</f>
        <v>0</v>
      </c>
      <c r="AR68">
        <f>'DS Packaging and Labeling'!$D$48</f>
        <v>0</v>
      </c>
    </row>
    <row r="69" spans="1:44" x14ac:dyDescent="0.25">
      <c r="A69" t="e">
        <f>VLOOKUP(B69,Sheet1!$A$3:$F$129,2,FALSE)</f>
        <v>#N/A</v>
      </c>
      <c r="B69" t="str">
        <f>'DS Packaging and Labeling'!$D$4</f>
        <v>Select</v>
      </c>
      <c r="C69" s="33">
        <f>Coversheet!$D$36</f>
        <v>0</v>
      </c>
      <c r="D69" s="34" t="str">
        <f>Sheet1!$A$1</f>
        <v>Human Food Field Inspection Audit DS v 07/2025</v>
      </c>
      <c r="E69" s="96">
        <f>Coversheet!$D$35</f>
        <v>0</v>
      </c>
      <c r="F69" s="96" t="str">
        <f>Coversheet!$D$17</f>
        <v>Select</v>
      </c>
      <c r="G69" s="96" t="str">
        <f>Coversheet!$D$19</f>
        <v>Select</v>
      </c>
      <c r="H69" s="96" t="str">
        <f>Coversheet!$D$16</f>
        <v>FOOD</v>
      </c>
      <c r="I69" s="96" t="str">
        <f>Coversheet!$D$24</f>
        <v>Select</v>
      </c>
      <c r="J69" s="96" t="str">
        <f>Coversheet!$D$25</f>
        <v>Select</v>
      </c>
      <c r="K69" s="33">
        <f>Coversheet!$D$26</f>
        <v>0</v>
      </c>
      <c r="L69" s="33">
        <f>Coversheet!$D$28</f>
        <v>0</v>
      </c>
      <c r="M69" s="96">
        <f>Coversheet!$D$29</f>
        <v>0</v>
      </c>
      <c r="N69" s="33">
        <f>Coversheet!$D$30</f>
        <v>0</v>
      </c>
      <c r="O69" t="e">
        <f>VLOOKUP(B69,Sheet1!$A$3:$F$129,3,FALSE)</f>
        <v>#N/A</v>
      </c>
      <c r="P69">
        <f>'DS Packaging and Labeling'!$F$4</f>
        <v>0</v>
      </c>
      <c r="Q69" s="34"/>
      <c r="R69" s="34"/>
      <c r="S69" s="34" t="str">
        <f>Coversheet!$D$15</f>
        <v>Select</v>
      </c>
      <c r="T69" s="34">
        <f>Coversheet!$D$21</f>
        <v>0</v>
      </c>
      <c r="U69" t="s">
        <v>495</v>
      </c>
      <c r="V69" s="24">
        <f>'DS Packaging and Labeling'!$D$3</f>
        <v>0</v>
      </c>
      <c r="W69" s="24">
        <f>'DS Packaging and Labeling'!$F$3</f>
        <v>0</v>
      </c>
      <c r="X69">
        <f>'DS Packaging and Labeling'!$D$5</f>
        <v>0</v>
      </c>
      <c r="Y69">
        <f>'DS Packaging and Labeling'!$F$5</f>
        <v>0</v>
      </c>
      <c r="Z69">
        <f>'DS Packaging and Labeling'!$D$6</f>
        <v>0</v>
      </c>
      <c r="AA69">
        <f>'DS Packaging and Labeling'!$F$6</f>
        <v>0</v>
      </c>
      <c r="AB69" t="str">
        <f>'DS Packaging and Labeling'!$D$7</f>
        <v xml:space="preserve"> </v>
      </c>
      <c r="AC69">
        <f>'DS Packaging and Labeling'!$F$7</f>
        <v>0</v>
      </c>
      <c r="AD69" t="str">
        <f>'DS Packaging and Labeling'!$D$8</f>
        <v>DS Packaging and Labeling</v>
      </c>
      <c r="AE69" t="str">
        <f>'DS Packaging and Labeling'!$F$8</f>
        <v>Select</v>
      </c>
      <c r="AF69">
        <f>'DS Packaging and Labeling'!$D$9</f>
        <v>0</v>
      </c>
      <c r="AG69">
        <f>'DS Packaging and Labeling'!$F$9</f>
        <v>0</v>
      </c>
      <c r="AH69" s="23" t="str">
        <f>'DS Packaging and Labeling'!$D$10</f>
        <v>Auto-Populates</v>
      </c>
      <c r="AI69" t="str">
        <f>'DS Packaging and Labeling'!$F$10</f>
        <v>Auto-Populates</v>
      </c>
      <c r="AJ69" t="str">
        <f>'DS Packaging and Labeling'!$B$23</f>
        <v xml:space="preserve">XIII. DS CGMP </v>
      </c>
      <c r="AK69">
        <f>'DS Packaging and Labeling'!B29</f>
        <v>6</v>
      </c>
      <c r="AL69" t="str">
        <f>'DS Packaging and Labeling'!C29</f>
        <v>Did the inspector assess firm's written procedures for returned products, if applicable?</v>
      </c>
      <c r="AM69">
        <f>'DS Packaging and Labeling'!D29</f>
        <v>0</v>
      </c>
      <c r="AN69" t="str">
        <f>'DS Packaging and Labeling'!$E$29</f>
        <v>Select</v>
      </c>
      <c r="AO69">
        <f>'DS Packaging and Labeling'!$F$29</f>
        <v>0</v>
      </c>
      <c r="AP69">
        <f>'DS Packaging and Labeling'!$D$47</f>
        <v>0</v>
      </c>
      <c r="AQ69" s="24">
        <f>'DS Packaging and Labeling'!$F$47</f>
        <v>0</v>
      </c>
      <c r="AR69">
        <f>'DS Packaging and Labeling'!$D$48</f>
        <v>0</v>
      </c>
    </row>
    <row r="70" spans="1:44" x14ac:dyDescent="0.25">
      <c r="A70" t="e">
        <f>VLOOKUP(B70,Sheet1!$A$3:$F$129,2,FALSE)</f>
        <v>#N/A</v>
      </c>
      <c r="B70" t="str">
        <f>'DS Packaging and Labeling'!$D$4</f>
        <v>Select</v>
      </c>
      <c r="C70" s="33">
        <f>Coversheet!$D$36</f>
        <v>0</v>
      </c>
      <c r="D70" s="34" t="str">
        <f>Sheet1!$A$1</f>
        <v>Human Food Field Inspection Audit DS v 07/2025</v>
      </c>
      <c r="E70" s="96">
        <f>Coversheet!$D$35</f>
        <v>0</v>
      </c>
      <c r="F70" s="96" t="str">
        <f>Coversheet!$D$17</f>
        <v>Select</v>
      </c>
      <c r="G70" s="96" t="str">
        <f>Coversheet!$D$19</f>
        <v>Select</v>
      </c>
      <c r="H70" s="96" t="str">
        <f>Coversheet!$D$16</f>
        <v>FOOD</v>
      </c>
      <c r="I70" s="96" t="str">
        <f>Coversheet!$D$24</f>
        <v>Select</v>
      </c>
      <c r="J70" s="96" t="str">
        <f>Coversheet!$D$25</f>
        <v>Select</v>
      </c>
      <c r="K70" s="33">
        <f>Coversheet!$D$26</f>
        <v>0</v>
      </c>
      <c r="L70" s="33">
        <f>Coversheet!$D$28</f>
        <v>0</v>
      </c>
      <c r="M70" s="96">
        <f>Coversheet!$D$29</f>
        <v>0</v>
      </c>
      <c r="N70" s="33">
        <f>Coversheet!$D$30</f>
        <v>0</v>
      </c>
      <c r="O70" t="e">
        <f>VLOOKUP(B70,Sheet1!$A$3:$F$129,3,FALSE)</f>
        <v>#N/A</v>
      </c>
      <c r="P70">
        <f>'DS Packaging and Labeling'!$F$4</f>
        <v>0</v>
      </c>
      <c r="Q70" s="34"/>
      <c r="R70" s="34"/>
      <c r="S70" s="34" t="str">
        <f>Coversheet!$D$15</f>
        <v>Select</v>
      </c>
      <c r="T70" s="34">
        <f>Coversheet!$D$21</f>
        <v>0</v>
      </c>
      <c r="U70" t="s">
        <v>495</v>
      </c>
      <c r="V70" s="24">
        <f>'DS Packaging and Labeling'!$D$3</f>
        <v>0</v>
      </c>
      <c r="W70" s="24">
        <f>'DS Packaging and Labeling'!$F$3</f>
        <v>0</v>
      </c>
      <c r="X70">
        <f>'DS Packaging and Labeling'!$D$5</f>
        <v>0</v>
      </c>
      <c r="Y70">
        <f>'DS Packaging and Labeling'!$F$5</f>
        <v>0</v>
      </c>
      <c r="Z70">
        <f>'DS Packaging and Labeling'!$D$6</f>
        <v>0</v>
      </c>
      <c r="AA70">
        <f>'DS Packaging and Labeling'!$F$6</f>
        <v>0</v>
      </c>
      <c r="AB70" t="str">
        <f>'DS Packaging and Labeling'!$D$7</f>
        <v xml:space="preserve"> </v>
      </c>
      <c r="AC70">
        <f>'DS Packaging and Labeling'!$F$7</f>
        <v>0</v>
      </c>
      <c r="AD70" t="str">
        <f>'DS Packaging and Labeling'!$D$8</f>
        <v>DS Packaging and Labeling</v>
      </c>
      <c r="AE70" t="str">
        <f>'DS Packaging and Labeling'!$F$8</f>
        <v>Select</v>
      </c>
      <c r="AF70">
        <f>'DS Packaging and Labeling'!$D$9</f>
        <v>0</v>
      </c>
      <c r="AG70">
        <f>'DS Packaging and Labeling'!$F$9</f>
        <v>0</v>
      </c>
      <c r="AH70" s="23" t="str">
        <f>'DS Packaging and Labeling'!$D$10</f>
        <v>Auto-Populates</v>
      </c>
      <c r="AI70" t="str">
        <f>'DS Packaging and Labeling'!$F$10</f>
        <v>Auto-Populates</v>
      </c>
      <c r="AJ70" t="str">
        <f>'DS Packaging and Labeling'!$B$30</f>
        <v>XV. DS Packaging and Labeling</v>
      </c>
      <c r="AK70" t="str">
        <f>'DS Packaging and Labeling'!$B$30</f>
        <v>XV. DS Packaging and Labeling</v>
      </c>
      <c r="AP70">
        <f>'DS Packaging and Labeling'!$D$47</f>
        <v>0</v>
      </c>
      <c r="AQ70" s="24">
        <f>'DS Packaging and Labeling'!$F$47</f>
        <v>0</v>
      </c>
      <c r="AR70">
        <f>'DS Packaging and Labeling'!$D$48</f>
        <v>0</v>
      </c>
    </row>
    <row r="71" spans="1:44" x14ac:dyDescent="0.25">
      <c r="A71" t="e">
        <f>VLOOKUP(B71,Sheet1!$A$3:$F$129,2,FALSE)</f>
        <v>#N/A</v>
      </c>
      <c r="B71" t="str">
        <f>'DS Packaging and Labeling'!$D$4</f>
        <v>Select</v>
      </c>
      <c r="C71" s="33">
        <f>Coversheet!$D$36</f>
        <v>0</v>
      </c>
      <c r="D71" s="34" t="str">
        <f>Sheet1!$A$1</f>
        <v>Human Food Field Inspection Audit DS v 07/2025</v>
      </c>
      <c r="E71" s="96">
        <f>Coversheet!$D$35</f>
        <v>0</v>
      </c>
      <c r="F71" s="96" t="str">
        <f>Coversheet!$D$17</f>
        <v>Select</v>
      </c>
      <c r="G71" s="96" t="str">
        <f>Coversheet!$D$19</f>
        <v>Select</v>
      </c>
      <c r="H71" s="96" t="str">
        <f>Coversheet!$D$16</f>
        <v>FOOD</v>
      </c>
      <c r="I71" s="96" t="str">
        <f>Coversheet!$D$24</f>
        <v>Select</v>
      </c>
      <c r="J71" s="96" t="str">
        <f>Coversheet!$D$25</f>
        <v>Select</v>
      </c>
      <c r="K71" s="33">
        <f>Coversheet!$D$26</f>
        <v>0</v>
      </c>
      <c r="L71" s="33">
        <f>Coversheet!$D$28</f>
        <v>0</v>
      </c>
      <c r="M71" s="96">
        <f>Coversheet!$D$29</f>
        <v>0</v>
      </c>
      <c r="N71" s="33">
        <f>Coversheet!$D$30</f>
        <v>0</v>
      </c>
      <c r="O71" t="e">
        <f>VLOOKUP(B71,Sheet1!$A$3:$F$129,3,FALSE)</f>
        <v>#N/A</v>
      </c>
      <c r="P71">
        <f>'DS Packaging and Labeling'!$F$4</f>
        <v>0</v>
      </c>
      <c r="Q71" s="34"/>
      <c r="R71" s="34"/>
      <c r="S71" s="34" t="str">
        <f>Coversheet!$D$15</f>
        <v>Select</v>
      </c>
      <c r="T71" s="34">
        <f>Coversheet!$D$21</f>
        <v>0</v>
      </c>
      <c r="U71" t="s">
        <v>495</v>
      </c>
      <c r="V71" s="24">
        <f>'DS Packaging and Labeling'!$D$3</f>
        <v>0</v>
      </c>
      <c r="W71" s="24">
        <f>'DS Packaging and Labeling'!$F$3</f>
        <v>0</v>
      </c>
      <c r="X71">
        <f>'DS Packaging and Labeling'!$D$5</f>
        <v>0</v>
      </c>
      <c r="Y71">
        <f>'DS Packaging and Labeling'!$F$5</f>
        <v>0</v>
      </c>
      <c r="Z71">
        <f>'DS Packaging and Labeling'!$D$6</f>
        <v>0</v>
      </c>
      <c r="AA71">
        <f>'DS Packaging and Labeling'!$F$6</f>
        <v>0</v>
      </c>
      <c r="AB71" t="str">
        <f>'DS Packaging and Labeling'!$D$7</f>
        <v xml:space="preserve"> </v>
      </c>
      <c r="AC71">
        <f>'DS Packaging and Labeling'!$F$7</f>
        <v>0</v>
      </c>
      <c r="AD71" t="str">
        <f>'DS Packaging and Labeling'!$D$8</f>
        <v>DS Packaging and Labeling</v>
      </c>
      <c r="AE71" t="str">
        <f>'DS Packaging and Labeling'!$F$8</f>
        <v>Select</v>
      </c>
      <c r="AF71">
        <f>'DS Packaging and Labeling'!$D$9</f>
        <v>0</v>
      </c>
      <c r="AG71">
        <f>'DS Packaging and Labeling'!$F$9</f>
        <v>0</v>
      </c>
      <c r="AH71" s="23" t="str">
        <f>'DS Packaging and Labeling'!$D$10</f>
        <v>Auto-Populates</v>
      </c>
      <c r="AI71" t="str">
        <f>'DS Packaging and Labeling'!$F$10</f>
        <v>Auto-Populates</v>
      </c>
      <c r="AJ71" t="str">
        <f>'DS Packaging and Labeling'!$B$30</f>
        <v>XV. DS Packaging and Labeling</v>
      </c>
      <c r="AK71">
        <f>'DS Packaging and Labeling'!B31</f>
        <v>1</v>
      </c>
      <c r="AL71" t="str">
        <f>'DS Packaging and Labeling'!C31</f>
        <v>Did the inspector evaluate the firm's written procedures for quality control operations and ensure they are being followed properly?</v>
      </c>
      <c r="AM71">
        <f>'DS Packaging and Labeling'!D31</f>
        <v>0</v>
      </c>
      <c r="AN71" t="str">
        <f>'DS Packaging and Labeling'!E31</f>
        <v>Select</v>
      </c>
      <c r="AO71">
        <f>'DS Packaging and Labeling'!F31</f>
        <v>0</v>
      </c>
      <c r="AP71">
        <f>'DS Packaging and Labeling'!$D$47</f>
        <v>0</v>
      </c>
      <c r="AQ71" s="24">
        <f>'DS Packaging and Labeling'!$F$47</f>
        <v>0</v>
      </c>
      <c r="AR71">
        <f>'DS Packaging and Labeling'!$D$48</f>
        <v>0</v>
      </c>
    </row>
    <row r="72" spans="1:44" x14ac:dyDescent="0.25">
      <c r="A72" t="e">
        <f>VLOOKUP(B72,Sheet1!$A$3:$F$129,2,FALSE)</f>
        <v>#N/A</v>
      </c>
      <c r="B72" t="str">
        <f>'DS Packaging and Labeling'!$D$4</f>
        <v>Select</v>
      </c>
      <c r="C72" s="33">
        <f>Coversheet!$D$36</f>
        <v>0</v>
      </c>
      <c r="D72" s="34" t="str">
        <f>Sheet1!$A$1</f>
        <v>Human Food Field Inspection Audit DS v 07/2025</v>
      </c>
      <c r="E72" s="96">
        <f>Coversheet!$D$35</f>
        <v>0</v>
      </c>
      <c r="F72" s="96" t="str">
        <f>Coversheet!$D$17</f>
        <v>Select</v>
      </c>
      <c r="G72" s="96" t="str">
        <f>Coversheet!$D$19</f>
        <v>Select</v>
      </c>
      <c r="H72" s="96" t="str">
        <f>Coversheet!$D$16</f>
        <v>FOOD</v>
      </c>
      <c r="I72" s="96" t="str">
        <f>Coversheet!$D$24</f>
        <v>Select</v>
      </c>
      <c r="J72" s="96" t="str">
        <f>Coversheet!$D$25</f>
        <v>Select</v>
      </c>
      <c r="K72" s="33">
        <f>Coversheet!$D$26</f>
        <v>0</v>
      </c>
      <c r="L72" s="33">
        <f>Coversheet!$D$28</f>
        <v>0</v>
      </c>
      <c r="M72" s="96">
        <f>Coversheet!$D$29</f>
        <v>0</v>
      </c>
      <c r="N72" s="33">
        <f>Coversheet!$D$30</f>
        <v>0</v>
      </c>
      <c r="O72" t="e">
        <f>VLOOKUP(B72,Sheet1!$A$3:$F$129,3,FALSE)</f>
        <v>#N/A</v>
      </c>
      <c r="P72">
        <f>'DS Packaging and Labeling'!$F$4</f>
        <v>0</v>
      </c>
      <c r="Q72" s="34"/>
      <c r="R72" s="34"/>
      <c r="S72" s="34" t="str">
        <f>Coversheet!$D$15</f>
        <v>Select</v>
      </c>
      <c r="T72" s="34">
        <f>Coversheet!$D$21</f>
        <v>0</v>
      </c>
      <c r="U72" t="s">
        <v>495</v>
      </c>
      <c r="V72" s="24">
        <f>'DS Packaging and Labeling'!$D$3</f>
        <v>0</v>
      </c>
      <c r="W72" s="24">
        <f>'DS Packaging and Labeling'!$F$3</f>
        <v>0</v>
      </c>
      <c r="X72">
        <f>'DS Packaging and Labeling'!$D$5</f>
        <v>0</v>
      </c>
      <c r="Y72">
        <f>'DS Packaging and Labeling'!$F$5</f>
        <v>0</v>
      </c>
      <c r="Z72">
        <f>'DS Packaging and Labeling'!$D$6</f>
        <v>0</v>
      </c>
      <c r="AA72">
        <f>'DS Packaging and Labeling'!$F$6</f>
        <v>0</v>
      </c>
      <c r="AB72" t="str">
        <f>'DS Packaging and Labeling'!$D$7</f>
        <v xml:space="preserve"> </v>
      </c>
      <c r="AC72">
        <f>'DS Packaging and Labeling'!$F$7</f>
        <v>0</v>
      </c>
      <c r="AD72" t="str">
        <f>'DS Packaging and Labeling'!$D$8</f>
        <v>DS Packaging and Labeling</v>
      </c>
      <c r="AE72" t="str">
        <f>'DS Packaging and Labeling'!$F$8</f>
        <v>Select</v>
      </c>
      <c r="AF72">
        <f>'DS Packaging and Labeling'!$D$9</f>
        <v>0</v>
      </c>
      <c r="AG72">
        <f>'DS Packaging and Labeling'!$F$9</f>
        <v>0</v>
      </c>
      <c r="AH72" s="23" t="str">
        <f>'DS Packaging and Labeling'!$D$10</f>
        <v>Auto-Populates</v>
      </c>
      <c r="AI72" t="str">
        <f>'DS Packaging and Labeling'!$F$10</f>
        <v>Auto-Populates</v>
      </c>
      <c r="AJ72" t="str">
        <f>'DS Packaging and Labeling'!$B$30</f>
        <v>XV. DS Packaging and Labeling</v>
      </c>
      <c r="AK72">
        <f>'DS Packaging and Labeling'!B32</f>
        <v>2</v>
      </c>
      <c r="AL72" t="str">
        <f>'DS Packaging and Labeling'!C32</f>
        <v>Did the inspector assess firm’s quality control personnel operations to determine whether they conduct a material review and make a disposition decision?</v>
      </c>
      <c r="AM72">
        <f>'DS Packaging and Labeling'!D32</f>
        <v>0</v>
      </c>
      <c r="AN72" t="str">
        <f>'DS Packaging and Labeling'!E32</f>
        <v>Select</v>
      </c>
      <c r="AO72">
        <f>'DS Packaging and Labeling'!F32</f>
        <v>0</v>
      </c>
      <c r="AP72">
        <f>'DS Packaging and Labeling'!$D$47</f>
        <v>0</v>
      </c>
      <c r="AQ72" s="24">
        <f>'DS Packaging and Labeling'!$F$47</f>
        <v>0</v>
      </c>
      <c r="AR72">
        <f>'DS Packaging and Labeling'!$D$48</f>
        <v>0</v>
      </c>
    </row>
    <row r="73" spans="1:44" x14ac:dyDescent="0.25">
      <c r="A73" t="e">
        <f>VLOOKUP(B73,Sheet1!$A$3:$F$129,2,FALSE)</f>
        <v>#N/A</v>
      </c>
      <c r="B73" t="str">
        <f>'DS Packaging and Labeling'!$D$4</f>
        <v>Select</v>
      </c>
      <c r="C73" s="33">
        <f>Coversheet!$D$36</f>
        <v>0</v>
      </c>
      <c r="D73" s="34" t="str">
        <f>Sheet1!$A$1</f>
        <v>Human Food Field Inspection Audit DS v 07/2025</v>
      </c>
      <c r="E73" s="96">
        <f>Coversheet!$D$35</f>
        <v>0</v>
      </c>
      <c r="F73" s="96" t="str">
        <f>Coversheet!$D$17</f>
        <v>Select</v>
      </c>
      <c r="G73" s="96" t="str">
        <f>Coversheet!$D$19</f>
        <v>Select</v>
      </c>
      <c r="H73" s="96" t="str">
        <f>Coversheet!$D$16</f>
        <v>FOOD</v>
      </c>
      <c r="I73" s="96" t="str">
        <f>Coversheet!$D$24</f>
        <v>Select</v>
      </c>
      <c r="J73" s="96" t="str">
        <f>Coversheet!$D$25</f>
        <v>Select</v>
      </c>
      <c r="K73" s="33">
        <f>Coversheet!$D$26</f>
        <v>0</v>
      </c>
      <c r="L73" s="33">
        <f>Coversheet!$D$28</f>
        <v>0</v>
      </c>
      <c r="M73" s="96">
        <f>Coversheet!$D$29</f>
        <v>0</v>
      </c>
      <c r="N73" s="33">
        <f>Coversheet!$D$30</f>
        <v>0</v>
      </c>
      <c r="O73" t="e">
        <f>VLOOKUP(B73,Sheet1!$A$3:$F$129,3,FALSE)</f>
        <v>#N/A</v>
      </c>
      <c r="P73">
        <f>'DS Packaging and Labeling'!$F$4</f>
        <v>0</v>
      </c>
      <c r="Q73" s="34"/>
      <c r="R73" s="34"/>
      <c r="S73" s="34" t="str">
        <f>Coversheet!$D$15</f>
        <v>Select</v>
      </c>
      <c r="T73" s="34">
        <f>Coversheet!$D$21</f>
        <v>0</v>
      </c>
      <c r="U73" t="s">
        <v>495</v>
      </c>
      <c r="V73" s="24">
        <f>'DS Packaging and Labeling'!$D$3</f>
        <v>0</v>
      </c>
      <c r="W73" s="24">
        <f>'DS Packaging and Labeling'!$F$3</f>
        <v>0</v>
      </c>
      <c r="X73">
        <f>'DS Packaging and Labeling'!$D$5</f>
        <v>0</v>
      </c>
      <c r="Y73">
        <f>'DS Packaging and Labeling'!$F$5</f>
        <v>0</v>
      </c>
      <c r="Z73">
        <f>'DS Packaging and Labeling'!$D$6</f>
        <v>0</v>
      </c>
      <c r="AA73">
        <f>'DS Packaging and Labeling'!$F$6</f>
        <v>0</v>
      </c>
      <c r="AB73" t="str">
        <f>'DS Packaging and Labeling'!$D$7</f>
        <v xml:space="preserve"> </v>
      </c>
      <c r="AC73">
        <f>'DS Packaging and Labeling'!$F$7</f>
        <v>0</v>
      </c>
      <c r="AD73" t="str">
        <f>'DS Packaging and Labeling'!$D$8</f>
        <v>DS Packaging and Labeling</v>
      </c>
      <c r="AE73" t="str">
        <f>'DS Packaging and Labeling'!$F$8</f>
        <v>Select</v>
      </c>
      <c r="AF73">
        <f>'DS Packaging and Labeling'!$D$9</f>
        <v>0</v>
      </c>
      <c r="AG73">
        <f>'DS Packaging and Labeling'!$F$9</f>
        <v>0</v>
      </c>
      <c r="AH73" s="23" t="str">
        <f>'DS Packaging and Labeling'!$D$10</f>
        <v>Auto-Populates</v>
      </c>
      <c r="AI73" t="str">
        <f>'DS Packaging and Labeling'!$F$10</f>
        <v>Auto-Populates</v>
      </c>
      <c r="AJ73" t="str">
        <f>'DS Packaging and Labeling'!$B$30</f>
        <v>XV. DS Packaging and Labeling</v>
      </c>
      <c r="AK73">
        <f>'DS Packaging and Labeling'!B33</f>
        <v>3</v>
      </c>
      <c r="AL73" t="str">
        <f>'DS Packaging and Labeling'!C33</f>
        <v>Did the inspector review firm's packaging, labeling, sanitation, and calibration written procedures?</v>
      </c>
      <c r="AM73">
        <f>'DS Packaging and Labeling'!D33</f>
        <v>0</v>
      </c>
      <c r="AN73" t="str">
        <f>'DS Packaging and Labeling'!E33</f>
        <v>Select</v>
      </c>
      <c r="AO73">
        <f>'DS Packaging and Labeling'!F33</f>
        <v>0</v>
      </c>
      <c r="AP73">
        <f>'DS Packaging and Labeling'!$D$47</f>
        <v>0</v>
      </c>
      <c r="AQ73" s="24">
        <f>'DS Packaging and Labeling'!$F$47</f>
        <v>0</v>
      </c>
      <c r="AR73">
        <f>'DS Packaging and Labeling'!$D$48</f>
        <v>0</v>
      </c>
    </row>
    <row r="74" spans="1:44" x14ac:dyDescent="0.25">
      <c r="A74" t="e">
        <f>VLOOKUP(B74,Sheet1!$A$3:$F$129,2,FALSE)</f>
        <v>#N/A</v>
      </c>
      <c r="B74" t="str">
        <f>'DS Packaging and Labeling'!$D$4</f>
        <v>Select</v>
      </c>
      <c r="C74" s="33">
        <f>Coversheet!$D$36</f>
        <v>0</v>
      </c>
      <c r="D74" s="34" t="str">
        <f>Sheet1!$A$1</f>
        <v>Human Food Field Inspection Audit DS v 07/2025</v>
      </c>
      <c r="E74" s="96">
        <f>Coversheet!$D$35</f>
        <v>0</v>
      </c>
      <c r="F74" s="96" t="str">
        <f>Coversheet!$D$17</f>
        <v>Select</v>
      </c>
      <c r="G74" s="96" t="str">
        <f>Coversheet!$D$19</f>
        <v>Select</v>
      </c>
      <c r="H74" s="96" t="str">
        <f>Coversheet!$D$16</f>
        <v>FOOD</v>
      </c>
      <c r="I74" s="96" t="str">
        <f>Coversheet!$D$24</f>
        <v>Select</v>
      </c>
      <c r="J74" s="96" t="str">
        <f>Coversheet!$D$25</f>
        <v>Select</v>
      </c>
      <c r="K74" s="33">
        <f>Coversheet!$D$26</f>
        <v>0</v>
      </c>
      <c r="L74" s="33">
        <f>Coversheet!$D$28</f>
        <v>0</v>
      </c>
      <c r="M74" s="96">
        <f>Coversheet!$D$29</f>
        <v>0</v>
      </c>
      <c r="N74" s="33">
        <f>Coversheet!$D$30</f>
        <v>0</v>
      </c>
      <c r="O74" t="e">
        <f>VLOOKUP(B74,Sheet1!$A$3:$F$129,3,FALSE)</f>
        <v>#N/A</v>
      </c>
      <c r="P74">
        <f>'DS Packaging and Labeling'!$F$4</f>
        <v>0</v>
      </c>
      <c r="Q74" s="34"/>
      <c r="R74" s="34"/>
      <c r="S74" s="34" t="str">
        <f>Coversheet!$D$15</f>
        <v>Select</v>
      </c>
      <c r="T74" s="34">
        <f>Coversheet!$D$21</f>
        <v>0</v>
      </c>
      <c r="U74" t="s">
        <v>495</v>
      </c>
      <c r="V74" s="24">
        <f>'DS Packaging and Labeling'!$D$3</f>
        <v>0</v>
      </c>
      <c r="W74" s="24">
        <f>'DS Packaging and Labeling'!$F$3</f>
        <v>0</v>
      </c>
      <c r="X74">
        <f>'DS Packaging and Labeling'!$D$5</f>
        <v>0</v>
      </c>
      <c r="Y74">
        <f>'DS Packaging and Labeling'!$F$5</f>
        <v>0</v>
      </c>
      <c r="Z74">
        <f>'DS Packaging and Labeling'!$D$6</f>
        <v>0</v>
      </c>
      <c r="AA74">
        <f>'DS Packaging and Labeling'!$F$6</f>
        <v>0</v>
      </c>
      <c r="AB74" t="str">
        <f>'DS Packaging and Labeling'!$D$7</f>
        <v xml:space="preserve"> </v>
      </c>
      <c r="AC74">
        <f>'DS Packaging and Labeling'!$F$7</f>
        <v>0</v>
      </c>
      <c r="AD74" t="str">
        <f>'DS Packaging and Labeling'!$D$8</f>
        <v>DS Packaging and Labeling</v>
      </c>
      <c r="AE74" t="str">
        <f>'DS Packaging and Labeling'!$F$8</f>
        <v>Select</v>
      </c>
      <c r="AF74">
        <f>'DS Packaging and Labeling'!$D$9</f>
        <v>0</v>
      </c>
      <c r="AG74">
        <f>'DS Packaging and Labeling'!$F$9</f>
        <v>0</v>
      </c>
      <c r="AH74" s="23" t="str">
        <f>'DS Packaging and Labeling'!$D$10</f>
        <v>Auto-Populates</v>
      </c>
      <c r="AI74" t="str">
        <f>'DS Packaging and Labeling'!$F$10</f>
        <v>Auto-Populates</v>
      </c>
      <c r="AJ74" t="str">
        <f>'DS Packaging and Labeling'!$B$30</f>
        <v>XV. DS Packaging and Labeling</v>
      </c>
      <c r="AK74">
        <f>'DS Packaging and Labeling'!B34</f>
        <v>4</v>
      </c>
      <c r="AL74" t="str">
        <f>'DS Packaging and Labeling'!C34</f>
        <v>Did the inspector review firm's master manufacturing record(s)?</v>
      </c>
      <c r="AM74">
        <f>'DS Packaging and Labeling'!D34</f>
        <v>0</v>
      </c>
      <c r="AN74" t="str">
        <f>'DS Packaging and Labeling'!E34</f>
        <v>Select</v>
      </c>
      <c r="AO74">
        <f>'DS Packaging and Labeling'!F34</f>
        <v>0</v>
      </c>
      <c r="AP74">
        <f>'DS Packaging and Labeling'!$D$47</f>
        <v>0</v>
      </c>
      <c r="AQ74" s="24">
        <f>'DS Packaging and Labeling'!$F$47</f>
        <v>0</v>
      </c>
      <c r="AR74">
        <f>'DS Packaging and Labeling'!$D$48</f>
        <v>0</v>
      </c>
    </row>
    <row r="75" spans="1:44" x14ac:dyDescent="0.25">
      <c r="A75" t="e">
        <f>VLOOKUP(B75,Sheet1!$A$3:$F$129,2,FALSE)</f>
        <v>#N/A</v>
      </c>
      <c r="B75" t="str">
        <f>'DS Packaging and Labeling'!$D$4</f>
        <v>Select</v>
      </c>
      <c r="C75" s="33">
        <f>Coversheet!$D$36</f>
        <v>0</v>
      </c>
      <c r="D75" s="34" t="str">
        <f>Sheet1!$A$1</f>
        <v>Human Food Field Inspection Audit DS v 07/2025</v>
      </c>
      <c r="E75" s="96">
        <f>Coversheet!$D$35</f>
        <v>0</v>
      </c>
      <c r="F75" s="96" t="str">
        <f>Coversheet!$D$17</f>
        <v>Select</v>
      </c>
      <c r="G75" s="96" t="str">
        <f>Coversheet!$D$19</f>
        <v>Select</v>
      </c>
      <c r="H75" s="96" t="str">
        <f>Coversheet!$D$16</f>
        <v>FOOD</v>
      </c>
      <c r="I75" s="96" t="str">
        <f>Coversheet!$D$24</f>
        <v>Select</v>
      </c>
      <c r="J75" s="96" t="str">
        <f>Coversheet!$D$25</f>
        <v>Select</v>
      </c>
      <c r="K75" s="33">
        <f>Coversheet!$D$26</f>
        <v>0</v>
      </c>
      <c r="L75" s="33">
        <f>Coversheet!$D$28</f>
        <v>0</v>
      </c>
      <c r="M75" s="96">
        <f>Coversheet!$D$29</f>
        <v>0</v>
      </c>
      <c r="N75" s="33">
        <f>Coversheet!$D$30</f>
        <v>0</v>
      </c>
      <c r="O75" t="e">
        <f>VLOOKUP(B75,Sheet1!$A$3:$F$129,3,FALSE)</f>
        <v>#N/A</v>
      </c>
      <c r="P75">
        <f>'DS Packaging and Labeling'!$F$4</f>
        <v>0</v>
      </c>
      <c r="Q75" s="34"/>
      <c r="R75" s="34"/>
      <c r="S75" s="34" t="str">
        <f>Coversheet!$D$15</f>
        <v>Select</v>
      </c>
      <c r="T75" s="34">
        <f>Coversheet!$D$21</f>
        <v>0</v>
      </c>
      <c r="U75" t="s">
        <v>495</v>
      </c>
      <c r="V75" s="24">
        <f>'DS Packaging and Labeling'!$D$3</f>
        <v>0</v>
      </c>
      <c r="W75" s="24">
        <f>'DS Packaging and Labeling'!$F$3</f>
        <v>0</v>
      </c>
      <c r="X75">
        <f>'DS Packaging and Labeling'!$D$5</f>
        <v>0</v>
      </c>
      <c r="Y75">
        <f>'DS Packaging and Labeling'!$F$5</f>
        <v>0</v>
      </c>
      <c r="Z75">
        <f>'DS Packaging and Labeling'!$D$6</f>
        <v>0</v>
      </c>
      <c r="AA75">
        <f>'DS Packaging and Labeling'!$F$6</f>
        <v>0</v>
      </c>
      <c r="AB75" t="str">
        <f>'DS Packaging and Labeling'!$D$7</f>
        <v xml:space="preserve"> </v>
      </c>
      <c r="AC75">
        <f>'DS Packaging and Labeling'!$F$7</f>
        <v>0</v>
      </c>
      <c r="AD75" t="str">
        <f>'DS Packaging and Labeling'!$D$8</f>
        <v>DS Packaging and Labeling</v>
      </c>
      <c r="AE75" t="str">
        <f>'DS Packaging and Labeling'!$F$8</f>
        <v>Select</v>
      </c>
      <c r="AF75">
        <f>'DS Packaging and Labeling'!$D$9</f>
        <v>0</v>
      </c>
      <c r="AG75">
        <f>'DS Packaging and Labeling'!$F$9</f>
        <v>0</v>
      </c>
      <c r="AH75" s="23" t="str">
        <f>'DS Packaging and Labeling'!$D$10</f>
        <v>Auto-Populates</v>
      </c>
      <c r="AI75" t="str">
        <f>'DS Packaging and Labeling'!$F$10</f>
        <v>Auto-Populates</v>
      </c>
      <c r="AJ75" t="str">
        <f>'DS Packaging and Labeling'!$B$30</f>
        <v>XV. DS Packaging and Labeling</v>
      </c>
      <c r="AK75">
        <f>'DS Packaging and Labeling'!B35</f>
        <v>5</v>
      </c>
      <c r="AL75" t="str">
        <f>'DS Packaging and Labeling'!C35</f>
        <v>Did the inspector review firm's completed batch production record(s)?</v>
      </c>
      <c r="AM75">
        <f>'DS Packaging and Labeling'!D35</f>
        <v>0</v>
      </c>
      <c r="AN75" t="str">
        <f>'DS Packaging and Labeling'!E35</f>
        <v>Select</v>
      </c>
      <c r="AO75">
        <f>'DS Packaging and Labeling'!F35</f>
        <v>0</v>
      </c>
      <c r="AP75">
        <f>'DS Packaging and Labeling'!$D$47</f>
        <v>0</v>
      </c>
      <c r="AQ75" s="24">
        <f>'DS Packaging and Labeling'!$F$47</f>
        <v>0</v>
      </c>
      <c r="AR75">
        <f>'DS Packaging and Labeling'!$D$48</f>
        <v>0</v>
      </c>
    </row>
    <row r="76" spans="1:44" x14ac:dyDescent="0.25">
      <c r="A76" t="e">
        <f>VLOOKUP(B76,Sheet1!$A$3:$F$129,2,FALSE)</f>
        <v>#N/A</v>
      </c>
      <c r="B76" t="str">
        <f>'DS Packaging and Labeling'!$D$4</f>
        <v>Select</v>
      </c>
      <c r="C76" s="33">
        <f>Coversheet!$D$36</f>
        <v>0</v>
      </c>
      <c r="D76" s="34" t="str">
        <f>Sheet1!$A$1</f>
        <v>Human Food Field Inspection Audit DS v 07/2025</v>
      </c>
      <c r="E76" s="96">
        <f>Coversheet!$D$35</f>
        <v>0</v>
      </c>
      <c r="F76" s="96" t="str">
        <f>Coversheet!$D$17</f>
        <v>Select</v>
      </c>
      <c r="G76" s="96" t="str">
        <f>Coversheet!$D$19</f>
        <v>Select</v>
      </c>
      <c r="H76" s="96" t="str">
        <f>Coversheet!$D$16</f>
        <v>FOOD</v>
      </c>
      <c r="I76" s="96" t="str">
        <f>Coversheet!$D$24</f>
        <v>Select</v>
      </c>
      <c r="J76" s="96" t="str">
        <f>Coversheet!$D$25</f>
        <v>Select</v>
      </c>
      <c r="K76" s="33">
        <f>Coversheet!$D$26</f>
        <v>0</v>
      </c>
      <c r="L76" s="33">
        <f>Coversheet!$D$28</f>
        <v>0</v>
      </c>
      <c r="M76" s="96">
        <f>Coversheet!$D$29</f>
        <v>0</v>
      </c>
      <c r="N76" s="33">
        <f>Coversheet!$D$30</f>
        <v>0</v>
      </c>
      <c r="O76" t="e">
        <f>VLOOKUP(B76,Sheet1!$A$3:$F$129,3,FALSE)</f>
        <v>#N/A</v>
      </c>
      <c r="P76">
        <f>'DS Packaging and Labeling'!$F$4</f>
        <v>0</v>
      </c>
      <c r="Q76" s="34"/>
      <c r="R76" s="34"/>
      <c r="S76" s="34" t="str">
        <f>Coversheet!$D$15</f>
        <v>Select</v>
      </c>
      <c r="T76" s="34">
        <f>Coversheet!$D$21</f>
        <v>0</v>
      </c>
      <c r="U76" t="s">
        <v>495</v>
      </c>
      <c r="V76" s="24">
        <f>'DS Packaging and Labeling'!$D$3</f>
        <v>0</v>
      </c>
      <c r="W76" s="24">
        <f>'DS Packaging and Labeling'!$F$3</f>
        <v>0</v>
      </c>
      <c r="X76">
        <f>'DS Packaging and Labeling'!$D$5</f>
        <v>0</v>
      </c>
      <c r="Y76">
        <f>'DS Packaging and Labeling'!$F$5</f>
        <v>0</v>
      </c>
      <c r="Z76">
        <f>'DS Packaging and Labeling'!$D$6</f>
        <v>0</v>
      </c>
      <c r="AA76">
        <f>'DS Packaging and Labeling'!$F$6</f>
        <v>0</v>
      </c>
      <c r="AB76" t="str">
        <f>'DS Packaging and Labeling'!$D$7</f>
        <v xml:space="preserve"> </v>
      </c>
      <c r="AC76">
        <f>'DS Packaging and Labeling'!$F$7</f>
        <v>0</v>
      </c>
      <c r="AD76" t="str">
        <f>'DS Packaging and Labeling'!$D$8</f>
        <v>DS Packaging and Labeling</v>
      </c>
      <c r="AE76" t="str">
        <f>'DS Packaging and Labeling'!$F$8</f>
        <v>Select</v>
      </c>
      <c r="AF76">
        <f>'DS Packaging and Labeling'!$D$9</f>
        <v>0</v>
      </c>
      <c r="AG76">
        <f>'DS Packaging and Labeling'!$F$9</f>
        <v>0</v>
      </c>
      <c r="AH76" s="23" t="str">
        <f>'DS Packaging and Labeling'!$D$10</f>
        <v>Auto-Populates</v>
      </c>
      <c r="AI76" t="str">
        <f>'DS Packaging and Labeling'!$F$10</f>
        <v>Auto-Populates</v>
      </c>
      <c r="AJ76" t="str">
        <f>'DS Packaging and Labeling'!$B$30</f>
        <v>XV. DS Packaging and Labeling</v>
      </c>
      <c r="AK76">
        <f>'DS Packaging and Labeling'!B36</f>
        <v>6</v>
      </c>
      <c r="AL76" t="str">
        <f>'DS Packaging and Labeling'!C36</f>
        <v>Did the inspector review specifications for bulk dietary supplement, packaging, and labeling components?</v>
      </c>
      <c r="AM76">
        <f>'DS Packaging and Labeling'!D36</f>
        <v>0</v>
      </c>
      <c r="AN76" t="str">
        <f>'DS Packaging and Labeling'!E36</f>
        <v>Select</v>
      </c>
      <c r="AO76">
        <f>'DS Packaging and Labeling'!F36</f>
        <v>0</v>
      </c>
      <c r="AP76">
        <f>'DS Packaging and Labeling'!$D$47</f>
        <v>0</v>
      </c>
      <c r="AQ76" s="24">
        <f>'DS Packaging and Labeling'!$F$47</f>
        <v>0</v>
      </c>
      <c r="AR76">
        <f>'DS Packaging and Labeling'!$D$48</f>
        <v>0</v>
      </c>
    </row>
    <row r="77" spans="1:44" x14ac:dyDescent="0.25">
      <c r="A77" t="e">
        <f>VLOOKUP(B77,Sheet1!$A$3:$F$129,2,FALSE)</f>
        <v>#N/A</v>
      </c>
      <c r="B77" t="str">
        <f>'DS Packaging and Labeling'!$D$4</f>
        <v>Select</v>
      </c>
      <c r="C77" s="33">
        <f>Coversheet!$D$36</f>
        <v>0</v>
      </c>
      <c r="D77" s="34" t="str">
        <f>Sheet1!$A$1</f>
        <v>Human Food Field Inspection Audit DS v 07/2025</v>
      </c>
      <c r="E77" s="96">
        <f>Coversheet!$D$35</f>
        <v>0</v>
      </c>
      <c r="F77" s="96" t="str">
        <f>Coversheet!$D$17</f>
        <v>Select</v>
      </c>
      <c r="G77" s="96" t="str">
        <f>Coversheet!$D$19</f>
        <v>Select</v>
      </c>
      <c r="H77" s="96" t="str">
        <f>Coversheet!$D$16</f>
        <v>FOOD</v>
      </c>
      <c r="I77" s="96" t="str">
        <f>Coversheet!$D$24</f>
        <v>Select</v>
      </c>
      <c r="J77" s="96" t="str">
        <f>Coversheet!$D$25</f>
        <v>Select</v>
      </c>
      <c r="K77" s="33">
        <f>Coversheet!$D$26</f>
        <v>0</v>
      </c>
      <c r="L77" s="33">
        <f>Coversheet!$D$28</f>
        <v>0</v>
      </c>
      <c r="M77" s="96">
        <f>Coversheet!$D$29</f>
        <v>0</v>
      </c>
      <c r="N77" s="33">
        <f>Coversheet!$D$30</f>
        <v>0</v>
      </c>
      <c r="O77" t="e">
        <f>VLOOKUP(B77,Sheet1!$A$3:$F$129,3,FALSE)</f>
        <v>#N/A</v>
      </c>
      <c r="P77">
        <f>'DS Packaging and Labeling'!$F$4</f>
        <v>0</v>
      </c>
      <c r="Q77" s="34"/>
      <c r="R77" s="34"/>
      <c r="S77" s="34" t="str">
        <f>Coversheet!$D$15</f>
        <v>Select</v>
      </c>
      <c r="T77" s="34">
        <f>Coversheet!$D$21</f>
        <v>0</v>
      </c>
      <c r="U77" t="s">
        <v>495</v>
      </c>
      <c r="V77" s="24">
        <f>'DS Packaging and Labeling'!$D$3</f>
        <v>0</v>
      </c>
      <c r="W77" s="24">
        <f>'DS Packaging and Labeling'!$F$3</f>
        <v>0</v>
      </c>
      <c r="X77">
        <f>'DS Packaging and Labeling'!$D$5</f>
        <v>0</v>
      </c>
      <c r="Y77">
        <f>'DS Packaging and Labeling'!$F$5</f>
        <v>0</v>
      </c>
      <c r="Z77">
        <f>'DS Packaging and Labeling'!$D$6</f>
        <v>0</v>
      </c>
      <c r="AA77">
        <f>'DS Packaging and Labeling'!$F$6</f>
        <v>0</v>
      </c>
      <c r="AB77" t="str">
        <f>'DS Packaging and Labeling'!$D$7</f>
        <v xml:space="preserve"> </v>
      </c>
      <c r="AC77">
        <f>'DS Packaging and Labeling'!$F$7</f>
        <v>0</v>
      </c>
      <c r="AD77" t="str">
        <f>'DS Packaging and Labeling'!$D$8</f>
        <v>DS Packaging and Labeling</v>
      </c>
      <c r="AE77" t="str">
        <f>'DS Packaging and Labeling'!$F$8</f>
        <v>Select</v>
      </c>
      <c r="AF77">
        <f>'DS Packaging and Labeling'!$D$9</f>
        <v>0</v>
      </c>
      <c r="AG77">
        <f>'DS Packaging and Labeling'!$F$9</f>
        <v>0</v>
      </c>
      <c r="AH77" s="23" t="str">
        <f>'DS Packaging and Labeling'!$D$10</f>
        <v>Auto-Populates</v>
      </c>
      <c r="AI77" t="str">
        <f>'DS Packaging and Labeling'!$F$10</f>
        <v>Auto-Populates</v>
      </c>
      <c r="AJ77" t="str">
        <f>'DS Packaging and Labeling'!$B$30</f>
        <v>XV. DS Packaging and Labeling</v>
      </c>
      <c r="AK77">
        <f>'DS Packaging and Labeling'!B37</f>
        <v>7</v>
      </c>
      <c r="AL77" t="str">
        <f>'DS Packaging and Labeling'!C37</f>
        <v xml:space="preserve">Did the inspector review the testing and examination records for bulk dietary supplements and packaging and labeling components? </v>
      </c>
      <c r="AM77">
        <f>'DS Packaging and Labeling'!D37</f>
        <v>0</v>
      </c>
      <c r="AN77" t="str">
        <f>'DS Packaging and Labeling'!E37</f>
        <v>Select</v>
      </c>
      <c r="AO77">
        <f>'DS Packaging and Labeling'!F37</f>
        <v>0</v>
      </c>
      <c r="AP77">
        <f>'DS Packaging and Labeling'!$D$47</f>
        <v>0</v>
      </c>
      <c r="AQ77" s="24">
        <f>'DS Packaging and Labeling'!$F$47</f>
        <v>0</v>
      </c>
      <c r="AR77">
        <f>'DS Packaging and Labeling'!$D$48</f>
        <v>0</v>
      </c>
    </row>
    <row r="78" spans="1:44" x14ac:dyDescent="0.25">
      <c r="A78" t="e">
        <f>VLOOKUP(B78,Sheet1!$A$3:$F$129,2,FALSE)</f>
        <v>#N/A</v>
      </c>
      <c r="B78" t="str">
        <f>'DS Packaging and Labeling'!$D$4</f>
        <v>Select</v>
      </c>
      <c r="C78" s="33">
        <f>Coversheet!$D$36</f>
        <v>0</v>
      </c>
      <c r="D78" s="34" t="str">
        <f>Sheet1!$A$1</f>
        <v>Human Food Field Inspection Audit DS v 07/2025</v>
      </c>
      <c r="E78" s="96">
        <f>Coversheet!$D$35</f>
        <v>0</v>
      </c>
      <c r="F78" s="96" t="str">
        <f>Coversheet!$D$17</f>
        <v>Select</v>
      </c>
      <c r="G78" s="96" t="str">
        <f>Coversheet!$D$19</f>
        <v>Select</v>
      </c>
      <c r="H78" s="96" t="str">
        <f>Coversheet!$D$16</f>
        <v>FOOD</v>
      </c>
      <c r="I78" s="96" t="str">
        <f>Coversheet!$D$24</f>
        <v>Select</v>
      </c>
      <c r="J78" s="96" t="str">
        <f>Coversheet!$D$25</f>
        <v>Select</v>
      </c>
      <c r="K78" s="33">
        <f>Coversheet!$D$26</f>
        <v>0</v>
      </c>
      <c r="L78" s="33">
        <f>Coversheet!$D$28</f>
        <v>0</v>
      </c>
      <c r="M78" s="96">
        <f>Coversheet!$D$29</f>
        <v>0</v>
      </c>
      <c r="N78" s="33">
        <f>Coversheet!$D$30</f>
        <v>0</v>
      </c>
      <c r="O78" t="e">
        <f>VLOOKUP(B78,Sheet1!$A$3:$F$129,3,FALSE)</f>
        <v>#N/A</v>
      </c>
      <c r="P78">
        <f>'DS Packaging and Labeling'!$F$4</f>
        <v>0</v>
      </c>
      <c r="Q78" s="34"/>
      <c r="R78" s="34"/>
      <c r="S78" s="34" t="str">
        <f>Coversheet!$D$15</f>
        <v>Select</v>
      </c>
      <c r="T78" s="34">
        <f>Coversheet!$D$21</f>
        <v>0</v>
      </c>
      <c r="U78" t="s">
        <v>495</v>
      </c>
      <c r="V78" s="24">
        <f>'DS Packaging and Labeling'!$D$3</f>
        <v>0</v>
      </c>
      <c r="W78" s="24">
        <f>'DS Packaging and Labeling'!$F$3</f>
        <v>0</v>
      </c>
      <c r="X78">
        <f>'DS Packaging and Labeling'!$D$5</f>
        <v>0</v>
      </c>
      <c r="Y78">
        <f>'DS Packaging and Labeling'!$F$5</f>
        <v>0</v>
      </c>
      <c r="Z78">
        <f>'DS Packaging and Labeling'!$D$6</f>
        <v>0</v>
      </c>
      <c r="AA78">
        <f>'DS Packaging and Labeling'!$F$6</f>
        <v>0</v>
      </c>
      <c r="AB78" t="str">
        <f>'DS Packaging and Labeling'!$D$7</f>
        <v xml:space="preserve"> </v>
      </c>
      <c r="AC78">
        <f>'DS Packaging and Labeling'!$F$7</f>
        <v>0</v>
      </c>
      <c r="AD78" t="str">
        <f>'DS Packaging and Labeling'!$D$8</f>
        <v>DS Packaging and Labeling</v>
      </c>
      <c r="AE78" t="str">
        <f>'DS Packaging and Labeling'!$F$8</f>
        <v>Select</v>
      </c>
      <c r="AF78">
        <f>'DS Packaging and Labeling'!$D$9</f>
        <v>0</v>
      </c>
      <c r="AG78">
        <f>'DS Packaging and Labeling'!$F$9</f>
        <v>0</v>
      </c>
      <c r="AH78" s="23" t="str">
        <f>'DS Packaging and Labeling'!$D$10</f>
        <v>Auto-Populates</v>
      </c>
      <c r="AI78" t="str">
        <f>'DS Packaging and Labeling'!$F$10</f>
        <v>Auto-Populates</v>
      </c>
      <c r="AJ78" t="str">
        <f>'DS Packaging and Labeling'!$B$30</f>
        <v>XV. DS Packaging and Labeling</v>
      </c>
      <c r="AK78">
        <f>'DS Packaging and Labeling'!B38</f>
        <v>8</v>
      </c>
      <c r="AL78" t="str">
        <f>'DS Packaging and Labeling'!C38</f>
        <v xml:space="preserve">Did the inspector review the firm's quarantine operations (bulk dietary supplements and packaging and labeling components)? </v>
      </c>
      <c r="AM78">
        <f>'DS Packaging and Labeling'!D38</f>
        <v>0</v>
      </c>
      <c r="AN78" t="str">
        <f>'DS Packaging and Labeling'!E38</f>
        <v>Select</v>
      </c>
      <c r="AO78">
        <f>'DS Packaging and Labeling'!F38</f>
        <v>0</v>
      </c>
      <c r="AP78">
        <f>'DS Packaging and Labeling'!$D$47</f>
        <v>0</v>
      </c>
      <c r="AQ78" s="24">
        <f>'DS Packaging and Labeling'!$F$47</f>
        <v>0</v>
      </c>
      <c r="AR78">
        <f>'DS Packaging and Labeling'!$D$48</f>
        <v>0</v>
      </c>
    </row>
    <row r="79" spans="1:44" x14ac:dyDescent="0.25">
      <c r="A79" t="e">
        <f>VLOOKUP(B79,Sheet1!$A$3:$F$129,2,FALSE)</f>
        <v>#N/A</v>
      </c>
      <c r="B79" t="str">
        <f>'DS Packaging and Labeling'!$D$4</f>
        <v>Select</v>
      </c>
      <c r="C79" s="33">
        <f>Coversheet!$D$36</f>
        <v>0</v>
      </c>
      <c r="D79" s="34" t="str">
        <f>Sheet1!$A$1</f>
        <v>Human Food Field Inspection Audit DS v 07/2025</v>
      </c>
      <c r="E79" s="96">
        <f>Coversheet!$D$35</f>
        <v>0</v>
      </c>
      <c r="F79" s="96" t="str">
        <f>Coversheet!$D$17</f>
        <v>Select</v>
      </c>
      <c r="G79" s="96" t="str">
        <f>Coversheet!$D$19</f>
        <v>Select</v>
      </c>
      <c r="H79" s="96" t="str">
        <f>Coversheet!$D$16</f>
        <v>FOOD</v>
      </c>
      <c r="I79" s="96" t="str">
        <f>Coversheet!$D$24</f>
        <v>Select</v>
      </c>
      <c r="J79" s="96" t="str">
        <f>Coversheet!$D$25</f>
        <v>Select</v>
      </c>
      <c r="K79" s="33">
        <f>Coversheet!$D$26</f>
        <v>0</v>
      </c>
      <c r="L79" s="33">
        <f>Coversheet!$D$28</f>
        <v>0</v>
      </c>
      <c r="M79" s="96">
        <f>Coversheet!$D$29</f>
        <v>0</v>
      </c>
      <c r="N79" s="33">
        <f>Coversheet!$D$30</f>
        <v>0</v>
      </c>
      <c r="O79" t="e">
        <f>VLOOKUP(B79,Sheet1!$A$3:$F$129,3,FALSE)</f>
        <v>#N/A</v>
      </c>
      <c r="P79">
        <f>'DS Packaging and Labeling'!$F$4</f>
        <v>0</v>
      </c>
      <c r="Q79" s="34"/>
      <c r="R79" s="34"/>
      <c r="S79" s="34" t="str">
        <f>Coversheet!$D$15</f>
        <v>Select</v>
      </c>
      <c r="T79" s="34">
        <f>Coversheet!$D$21</f>
        <v>0</v>
      </c>
      <c r="U79" t="s">
        <v>495</v>
      </c>
      <c r="V79" s="24">
        <f>'DS Packaging and Labeling'!$D$3</f>
        <v>0</v>
      </c>
      <c r="W79" s="24">
        <f>'DS Packaging and Labeling'!$F$3</f>
        <v>0</v>
      </c>
      <c r="X79">
        <f>'DS Packaging and Labeling'!$D$5</f>
        <v>0</v>
      </c>
      <c r="Y79">
        <f>'DS Packaging and Labeling'!$F$5</f>
        <v>0</v>
      </c>
      <c r="Z79">
        <f>'DS Packaging and Labeling'!$D$6</f>
        <v>0</v>
      </c>
      <c r="AA79">
        <f>'DS Packaging and Labeling'!$F$6</f>
        <v>0</v>
      </c>
      <c r="AB79" t="str">
        <f>'DS Packaging and Labeling'!$D$7</f>
        <v xml:space="preserve"> </v>
      </c>
      <c r="AC79">
        <f>'DS Packaging and Labeling'!$F$7</f>
        <v>0</v>
      </c>
      <c r="AD79" t="str">
        <f>'DS Packaging and Labeling'!$D$8</f>
        <v>DS Packaging and Labeling</v>
      </c>
      <c r="AE79" t="str">
        <f>'DS Packaging and Labeling'!$F$8</f>
        <v>Select</v>
      </c>
      <c r="AF79">
        <f>'DS Packaging and Labeling'!$D$9</f>
        <v>0</v>
      </c>
      <c r="AG79">
        <f>'DS Packaging and Labeling'!$F$9</f>
        <v>0</v>
      </c>
      <c r="AH79" s="23" t="str">
        <f>'DS Packaging and Labeling'!$D$10</f>
        <v>Auto-Populates</v>
      </c>
      <c r="AI79" t="str">
        <f>'DS Packaging and Labeling'!$F$10</f>
        <v>Auto-Populates</v>
      </c>
      <c r="AJ79" t="str">
        <f>'DS Packaging and Labeling'!$B$30</f>
        <v>XV. DS Packaging and Labeling</v>
      </c>
      <c r="AK79">
        <f>'DS Packaging and Labeling'!B39</f>
        <v>9</v>
      </c>
      <c r="AL79" t="str">
        <f>'DS Packaging and Labeling'!C39</f>
        <v xml:space="preserve">Did the inspector assess firm's written procedures for packaging and labeling? </v>
      </c>
      <c r="AM79">
        <f>'DS Packaging and Labeling'!D39</f>
        <v>0</v>
      </c>
      <c r="AN79" t="str">
        <f>'DS Packaging and Labeling'!E39</f>
        <v>Select</v>
      </c>
      <c r="AO79">
        <f>'DS Packaging and Labeling'!F39</f>
        <v>0</v>
      </c>
      <c r="AP79">
        <f>'DS Packaging and Labeling'!$D$47</f>
        <v>0</v>
      </c>
      <c r="AQ79" s="24">
        <f>'DS Packaging and Labeling'!$F$47</f>
        <v>0</v>
      </c>
      <c r="AR79">
        <f>'DS Packaging and Labeling'!$D$48</f>
        <v>0</v>
      </c>
    </row>
    <row r="80" spans="1:44" x14ac:dyDescent="0.25">
      <c r="A80" t="e">
        <f>VLOOKUP(B80,Sheet1!$A$3:$F$129,2,FALSE)</f>
        <v>#N/A</v>
      </c>
      <c r="B80" t="str">
        <f>'DS Packaging and Labeling'!$D$4</f>
        <v>Select</v>
      </c>
      <c r="C80" s="33">
        <f>Coversheet!$D$36</f>
        <v>0</v>
      </c>
      <c r="D80" s="34" t="str">
        <f>Sheet1!$A$1</f>
        <v>Human Food Field Inspection Audit DS v 07/2025</v>
      </c>
      <c r="E80" s="96">
        <f>Coversheet!$D$35</f>
        <v>0</v>
      </c>
      <c r="F80" s="96" t="str">
        <f>Coversheet!$D$17</f>
        <v>Select</v>
      </c>
      <c r="G80" s="96" t="str">
        <f>Coversheet!$D$19</f>
        <v>Select</v>
      </c>
      <c r="H80" s="96" t="str">
        <f>Coversheet!$D$16</f>
        <v>FOOD</v>
      </c>
      <c r="I80" s="96" t="str">
        <f>Coversheet!$D$24</f>
        <v>Select</v>
      </c>
      <c r="J80" s="96" t="str">
        <f>Coversheet!$D$25</f>
        <v>Select</v>
      </c>
      <c r="K80" s="33">
        <f>Coversheet!$D$26</f>
        <v>0</v>
      </c>
      <c r="L80" s="33">
        <f>Coversheet!$D$28</f>
        <v>0</v>
      </c>
      <c r="M80" s="96">
        <f>Coversheet!$D$29</f>
        <v>0</v>
      </c>
      <c r="N80" s="33">
        <f>Coversheet!$D$30</f>
        <v>0</v>
      </c>
      <c r="O80" t="e">
        <f>VLOOKUP(B80,Sheet1!$A$3:$F$129,3,FALSE)</f>
        <v>#N/A</v>
      </c>
      <c r="P80">
        <f>'DS Packaging and Labeling'!$F$4</f>
        <v>0</v>
      </c>
      <c r="Q80" s="34"/>
      <c r="R80" s="34"/>
      <c r="S80" s="34" t="str">
        <f>Coversheet!$D$15</f>
        <v>Select</v>
      </c>
      <c r="T80" s="34">
        <f>Coversheet!$D$21</f>
        <v>0</v>
      </c>
      <c r="U80" t="s">
        <v>495</v>
      </c>
      <c r="V80" s="24">
        <f>'DS Packaging and Labeling'!$D$3</f>
        <v>0</v>
      </c>
      <c r="W80" s="24">
        <f>'DS Packaging and Labeling'!$F$3</f>
        <v>0</v>
      </c>
      <c r="X80">
        <f>'DS Packaging and Labeling'!$D$5</f>
        <v>0</v>
      </c>
      <c r="Y80">
        <f>'DS Packaging and Labeling'!$F$5</f>
        <v>0</v>
      </c>
      <c r="Z80">
        <f>'DS Packaging and Labeling'!$D$6</f>
        <v>0</v>
      </c>
      <c r="AA80">
        <f>'DS Packaging and Labeling'!$F$6</f>
        <v>0</v>
      </c>
      <c r="AB80" t="str">
        <f>'DS Packaging and Labeling'!$D$7</f>
        <v xml:space="preserve"> </v>
      </c>
      <c r="AC80">
        <f>'DS Packaging and Labeling'!$F$7</f>
        <v>0</v>
      </c>
      <c r="AD80" t="str">
        <f>'DS Packaging and Labeling'!$D$8</f>
        <v>DS Packaging and Labeling</v>
      </c>
      <c r="AE80" t="str">
        <f>'DS Packaging and Labeling'!$F$8</f>
        <v>Select</v>
      </c>
      <c r="AF80">
        <f>'DS Packaging and Labeling'!$D$9</f>
        <v>0</v>
      </c>
      <c r="AG80">
        <f>'DS Packaging and Labeling'!$F$9</f>
        <v>0</v>
      </c>
      <c r="AH80" s="23" t="str">
        <f>'DS Packaging and Labeling'!$D$10</f>
        <v>Auto-Populates</v>
      </c>
      <c r="AI80" t="str">
        <f>'DS Packaging and Labeling'!$F$10</f>
        <v>Auto-Populates</v>
      </c>
      <c r="AJ80" t="str">
        <f>'DS Packaging and Labeling'!$B$30</f>
        <v>XV. DS Packaging and Labeling</v>
      </c>
      <c r="AK80">
        <f>'DS Packaging and Labeling'!B40</f>
        <v>10</v>
      </c>
      <c r="AL80" t="str">
        <f>'DS Packaging and Labeling'!C40</f>
        <v>Did the inspector evaluate firm’s complaint procedures?</v>
      </c>
      <c r="AM80">
        <f>'DS Packaging and Labeling'!D40</f>
        <v>0</v>
      </c>
      <c r="AN80" t="str">
        <f>'DS Packaging and Labeling'!E40</f>
        <v>Select</v>
      </c>
      <c r="AO80">
        <f>'DS Packaging and Labeling'!F40</f>
        <v>0</v>
      </c>
      <c r="AP80">
        <f>'DS Packaging and Labeling'!$D$47</f>
        <v>0</v>
      </c>
      <c r="AQ80" s="24">
        <f>'DS Packaging and Labeling'!$F$47</f>
        <v>0</v>
      </c>
      <c r="AR80">
        <f>'DS Packaging and Labeling'!$D$48</f>
        <v>0</v>
      </c>
    </row>
    <row r="81" spans="1:249" x14ac:dyDescent="0.25">
      <c r="A81" t="e">
        <f>VLOOKUP(B81,Sheet1!$A$3:$F$129,2,FALSE)</f>
        <v>#N/A</v>
      </c>
      <c r="B81" t="str">
        <f>'DS Packaging and Labeling'!$D$4</f>
        <v>Select</v>
      </c>
      <c r="C81" s="33">
        <f>Coversheet!$D$36</f>
        <v>0</v>
      </c>
      <c r="D81" s="34" t="str">
        <f>Sheet1!$A$1</f>
        <v>Human Food Field Inspection Audit DS v 07/2025</v>
      </c>
      <c r="E81" s="96">
        <f>Coversheet!$D$35</f>
        <v>0</v>
      </c>
      <c r="F81" s="96" t="str">
        <f>Coversheet!$D$17</f>
        <v>Select</v>
      </c>
      <c r="G81" s="96" t="str">
        <f>Coversheet!$D$19</f>
        <v>Select</v>
      </c>
      <c r="H81" s="96" t="str">
        <f>Coversheet!$D$16</f>
        <v>FOOD</v>
      </c>
      <c r="I81" s="96" t="str">
        <f>Coversheet!$D$24</f>
        <v>Select</v>
      </c>
      <c r="J81" s="96" t="str">
        <f>Coversheet!$D$25</f>
        <v>Select</v>
      </c>
      <c r="K81" s="33">
        <f>Coversheet!$D$26</f>
        <v>0</v>
      </c>
      <c r="L81" s="33">
        <f>Coversheet!$D$28</f>
        <v>0</v>
      </c>
      <c r="M81" s="96">
        <f>Coversheet!$D$29</f>
        <v>0</v>
      </c>
      <c r="N81" s="33">
        <f>Coversheet!$D$30</f>
        <v>0</v>
      </c>
      <c r="O81" t="e">
        <f>VLOOKUP(B81,Sheet1!$A$3:$F$129,3,FALSE)</f>
        <v>#N/A</v>
      </c>
      <c r="P81">
        <f>'DS Packaging and Labeling'!$F$4</f>
        <v>0</v>
      </c>
      <c r="Q81" s="34"/>
      <c r="R81" s="34"/>
      <c r="S81" s="34" t="str">
        <f>Coversheet!$D$15</f>
        <v>Select</v>
      </c>
      <c r="T81" s="34">
        <f>Coversheet!$D$21</f>
        <v>0</v>
      </c>
      <c r="U81" t="s">
        <v>495</v>
      </c>
      <c r="V81" s="24">
        <f>'DS Packaging and Labeling'!$D$3</f>
        <v>0</v>
      </c>
      <c r="W81" s="24">
        <f>'DS Packaging and Labeling'!$F$3</f>
        <v>0</v>
      </c>
      <c r="X81">
        <f>'DS Packaging and Labeling'!$D$5</f>
        <v>0</v>
      </c>
      <c r="Y81">
        <f>'DS Packaging and Labeling'!$F$5</f>
        <v>0</v>
      </c>
      <c r="Z81">
        <f>'DS Packaging and Labeling'!$D$6</f>
        <v>0</v>
      </c>
      <c r="AA81">
        <f>'DS Packaging and Labeling'!$F$6</f>
        <v>0</v>
      </c>
      <c r="AB81" t="str">
        <f>'DS Packaging and Labeling'!$D$7</f>
        <v xml:space="preserve"> </v>
      </c>
      <c r="AC81">
        <f>'DS Packaging and Labeling'!$F$7</f>
        <v>0</v>
      </c>
      <c r="AD81" t="str">
        <f>'DS Packaging and Labeling'!$D$8</f>
        <v>DS Packaging and Labeling</v>
      </c>
      <c r="AE81" t="str">
        <f>'DS Packaging and Labeling'!$F$8</f>
        <v>Select</v>
      </c>
      <c r="AF81">
        <f>'DS Packaging and Labeling'!$D$9</f>
        <v>0</v>
      </c>
      <c r="AG81">
        <f>'DS Packaging and Labeling'!$F$9</f>
        <v>0</v>
      </c>
      <c r="AH81" s="23" t="str">
        <f>'DS Packaging and Labeling'!$D$10</f>
        <v>Auto-Populates</v>
      </c>
      <c r="AI81" t="str">
        <f>'DS Packaging and Labeling'!$F$10</f>
        <v>Auto-Populates</v>
      </c>
      <c r="AJ81" t="str">
        <f>'DS Packaging and Labeling'!$B$41</f>
        <v>XI. Observation Documentation</v>
      </c>
      <c r="AK81" t="str">
        <f>'DS Packaging and Labeling'!$B$41</f>
        <v>XI. Observation Documentation</v>
      </c>
      <c r="AP81">
        <f>'DS Packaging and Labeling'!$D$47</f>
        <v>0</v>
      </c>
      <c r="AQ81" s="24">
        <f>'DS Packaging and Labeling'!$F$47</f>
        <v>0</v>
      </c>
      <c r="AR81">
        <f>'DS Packaging and Labeling'!$D$48</f>
        <v>0</v>
      </c>
    </row>
    <row r="82" spans="1:249" x14ac:dyDescent="0.25">
      <c r="A82" t="e">
        <f>VLOOKUP(B82,Sheet1!$A$3:$F$129,2,FALSE)</f>
        <v>#N/A</v>
      </c>
      <c r="B82" t="str">
        <f>'DS Packaging and Labeling'!$D$4</f>
        <v>Select</v>
      </c>
      <c r="C82" s="33">
        <f>Coversheet!$D$36</f>
        <v>0</v>
      </c>
      <c r="D82" s="34" t="str">
        <f>Sheet1!$A$1</f>
        <v>Human Food Field Inspection Audit DS v 07/2025</v>
      </c>
      <c r="E82" s="96">
        <f>Coversheet!$D$35</f>
        <v>0</v>
      </c>
      <c r="F82" s="96" t="str">
        <f>Coversheet!$D$17</f>
        <v>Select</v>
      </c>
      <c r="G82" s="96" t="str">
        <f>Coversheet!$D$19</f>
        <v>Select</v>
      </c>
      <c r="H82" s="96" t="str">
        <f>Coversheet!$D$16</f>
        <v>FOOD</v>
      </c>
      <c r="I82" s="96" t="str">
        <f>Coversheet!$D$24</f>
        <v>Select</v>
      </c>
      <c r="J82" s="96" t="str">
        <f>Coversheet!$D$25</f>
        <v>Select</v>
      </c>
      <c r="K82" s="33">
        <f>Coversheet!$D$26</f>
        <v>0</v>
      </c>
      <c r="L82" s="33">
        <f>Coversheet!$D$28</f>
        <v>0</v>
      </c>
      <c r="M82" s="96">
        <f>Coversheet!$D$29</f>
        <v>0</v>
      </c>
      <c r="N82" s="33">
        <f>Coversheet!$D$30</f>
        <v>0</v>
      </c>
      <c r="O82" t="e">
        <f>VLOOKUP(B82,Sheet1!$A$3:$F$129,3,FALSE)</f>
        <v>#N/A</v>
      </c>
      <c r="P82">
        <f>'DS Packaging and Labeling'!$F$4</f>
        <v>0</v>
      </c>
      <c r="Q82" s="34"/>
      <c r="R82" s="34"/>
      <c r="S82" s="34" t="str">
        <f>Coversheet!$D$15</f>
        <v>Select</v>
      </c>
      <c r="T82" s="34">
        <f>Coversheet!$D$21</f>
        <v>0</v>
      </c>
      <c r="U82" t="s">
        <v>495</v>
      </c>
      <c r="V82" s="24">
        <f>'DS Packaging and Labeling'!$D$3</f>
        <v>0</v>
      </c>
      <c r="W82" s="24">
        <f>'DS Packaging and Labeling'!$F$3</f>
        <v>0</v>
      </c>
      <c r="X82">
        <f>'DS Packaging and Labeling'!$D$5</f>
        <v>0</v>
      </c>
      <c r="Y82">
        <f>'DS Packaging and Labeling'!$F$5</f>
        <v>0</v>
      </c>
      <c r="Z82">
        <f>'DS Packaging and Labeling'!$D$6</f>
        <v>0</v>
      </c>
      <c r="AA82">
        <f>'DS Packaging and Labeling'!$F$6</f>
        <v>0</v>
      </c>
      <c r="AB82" t="str">
        <f>'DS Packaging and Labeling'!$D$7</f>
        <v xml:space="preserve"> </v>
      </c>
      <c r="AC82">
        <f>'DS Packaging and Labeling'!$F$7</f>
        <v>0</v>
      </c>
      <c r="AD82" t="str">
        <f>'DS Packaging and Labeling'!$D$8</f>
        <v>DS Packaging and Labeling</v>
      </c>
      <c r="AE82" t="str">
        <f>'DS Packaging and Labeling'!$F$8</f>
        <v>Select</v>
      </c>
      <c r="AF82">
        <f>'DS Packaging and Labeling'!$D$9</f>
        <v>0</v>
      </c>
      <c r="AG82">
        <f>'DS Packaging and Labeling'!$F$9</f>
        <v>0</v>
      </c>
      <c r="AH82" s="23" t="str">
        <f>'DS Packaging and Labeling'!$D$10</f>
        <v>Auto-Populates</v>
      </c>
      <c r="AI82" t="str">
        <f>'DS Packaging and Labeling'!$F$10</f>
        <v>Auto-Populates</v>
      </c>
      <c r="AJ82" t="str">
        <f>'DS Packaging and Labeling'!$B$41</f>
        <v>XI. Observation Documentation</v>
      </c>
      <c r="AK82">
        <f>'DS Packaging and Labeling'!B42</f>
        <v>1</v>
      </c>
      <c r="AL82" t="str">
        <f>'DS Packaging and Labeling'!C42</f>
        <v xml:space="preserve">Did the inspector determine the significance of the observation (written or discussed) and document them appropriately? </v>
      </c>
      <c r="AM82">
        <f>'DS Packaging and Labeling'!D42</f>
        <v>0</v>
      </c>
      <c r="AN82" t="str">
        <f>'DS Packaging and Labeling'!$E$42</f>
        <v>Select</v>
      </c>
      <c r="AO82">
        <f>'DS Packaging and Labeling'!$F$42</f>
        <v>0</v>
      </c>
      <c r="AP82">
        <f>'DS Packaging and Labeling'!$D$47</f>
        <v>0</v>
      </c>
      <c r="AQ82" s="24">
        <f>'DS Packaging and Labeling'!$F$47</f>
        <v>0</v>
      </c>
      <c r="AR82">
        <f>'DS Packaging and Labeling'!$D$48</f>
        <v>0</v>
      </c>
    </row>
    <row r="83" spans="1:249" x14ac:dyDescent="0.25">
      <c r="A83" t="e">
        <f>VLOOKUP(B83,Sheet1!$A$3:$F$129,2,FALSE)</f>
        <v>#N/A</v>
      </c>
      <c r="B83" t="str">
        <f>'DS Packaging and Labeling'!$D$4</f>
        <v>Select</v>
      </c>
      <c r="C83" s="33">
        <f>Coversheet!$D$36</f>
        <v>0</v>
      </c>
      <c r="D83" s="34" t="str">
        <f>Sheet1!$A$1</f>
        <v>Human Food Field Inspection Audit DS v 07/2025</v>
      </c>
      <c r="E83" s="96">
        <f>Coversheet!$D$35</f>
        <v>0</v>
      </c>
      <c r="F83" s="96" t="str">
        <f>Coversheet!$D$17</f>
        <v>Select</v>
      </c>
      <c r="G83" s="96" t="str">
        <f>Coversheet!$D$19</f>
        <v>Select</v>
      </c>
      <c r="H83" s="96" t="str">
        <f>Coversheet!$D$16</f>
        <v>FOOD</v>
      </c>
      <c r="I83" s="96" t="str">
        <f>Coversheet!$D$24</f>
        <v>Select</v>
      </c>
      <c r="J83" s="96" t="str">
        <f>Coversheet!$D$25</f>
        <v>Select</v>
      </c>
      <c r="K83" s="33">
        <f>Coversheet!$D$26</f>
        <v>0</v>
      </c>
      <c r="L83" s="33">
        <f>Coversheet!$D$28</f>
        <v>0</v>
      </c>
      <c r="M83" s="96">
        <f>Coversheet!$D$29</f>
        <v>0</v>
      </c>
      <c r="N83" s="33">
        <f>Coversheet!$D$30</f>
        <v>0</v>
      </c>
      <c r="O83" t="e">
        <f>VLOOKUP(B83,Sheet1!$A$3:$F$129,3,FALSE)</f>
        <v>#N/A</v>
      </c>
      <c r="P83">
        <f>'DS Packaging and Labeling'!$F$4</f>
        <v>0</v>
      </c>
      <c r="Q83" s="34"/>
      <c r="R83" s="34"/>
      <c r="S83" s="34" t="str">
        <f>Coversheet!$D$15</f>
        <v>Select</v>
      </c>
      <c r="T83" s="34">
        <f>Coversheet!$D$21</f>
        <v>0</v>
      </c>
      <c r="U83" t="s">
        <v>495</v>
      </c>
      <c r="V83" s="24">
        <f>'DS Packaging and Labeling'!$D$3</f>
        <v>0</v>
      </c>
      <c r="W83" s="24">
        <f>'DS Packaging and Labeling'!$F$3</f>
        <v>0</v>
      </c>
      <c r="X83">
        <f>'DS Packaging and Labeling'!$D$5</f>
        <v>0</v>
      </c>
      <c r="Y83">
        <f>'DS Packaging and Labeling'!$F$5</f>
        <v>0</v>
      </c>
      <c r="Z83">
        <f>'DS Packaging and Labeling'!$D$6</f>
        <v>0</v>
      </c>
      <c r="AA83">
        <f>'DS Packaging and Labeling'!$F$6</f>
        <v>0</v>
      </c>
      <c r="AB83" t="str">
        <f>'DS Packaging and Labeling'!$D$7</f>
        <v xml:space="preserve"> </v>
      </c>
      <c r="AC83">
        <f>'DS Packaging and Labeling'!$F$7</f>
        <v>0</v>
      </c>
      <c r="AD83" t="str">
        <f>'DS Packaging and Labeling'!$D$8</f>
        <v>DS Packaging and Labeling</v>
      </c>
      <c r="AE83" t="str">
        <f>'DS Packaging and Labeling'!$F$8</f>
        <v>Select</v>
      </c>
      <c r="AF83">
        <f>'DS Packaging and Labeling'!$D$9</f>
        <v>0</v>
      </c>
      <c r="AG83">
        <f>'DS Packaging and Labeling'!$F$9</f>
        <v>0</v>
      </c>
      <c r="AH83" s="23" t="str">
        <f>'DS Packaging and Labeling'!$D$10</f>
        <v>Auto-Populates</v>
      </c>
      <c r="AI83" t="str">
        <f>'DS Packaging and Labeling'!$F$10</f>
        <v>Auto-Populates</v>
      </c>
      <c r="AJ83" t="str">
        <f>'DS Packaging and Labeling'!$B$43</f>
        <v>XII. Overall Feedback</v>
      </c>
      <c r="AK83" t="str">
        <f>'DS Packaging and Labeling'!$B$43</f>
        <v>XII. Overall Feedback</v>
      </c>
      <c r="AP83">
        <f>'DS Packaging and Labeling'!$D$47</f>
        <v>0</v>
      </c>
      <c r="AQ83" s="24">
        <f>'DS Packaging and Labeling'!$F$47</f>
        <v>0</v>
      </c>
      <c r="AR83">
        <f>'DS Packaging and Labeling'!$D$48</f>
        <v>0</v>
      </c>
    </row>
    <row r="84" spans="1:249" x14ac:dyDescent="0.25">
      <c r="A84" t="e">
        <f>VLOOKUP(B84,Sheet1!$A$3:$F$129,2,FALSE)</f>
        <v>#N/A</v>
      </c>
      <c r="B84" t="str">
        <f>'DS Packaging and Labeling'!$D$4</f>
        <v>Select</v>
      </c>
      <c r="C84" s="33">
        <f>Coversheet!$D$36</f>
        <v>0</v>
      </c>
      <c r="D84" s="34" t="str">
        <f>Sheet1!$A$1</f>
        <v>Human Food Field Inspection Audit DS v 07/2025</v>
      </c>
      <c r="E84" s="96">
        <f>Coversheet!$D$35</f>
        <v>0</v>
      </c>
      <c r="F84" s="96" t="str">
        <f>Coversheet!$D$17</f>
        <v>Select</v>
      </c>
      <c r="G84" s="96" t="str">
        <f>Coversheet!$D$19</f>
        <v>Select</v>
      </c>
      <c r="H84" s="96" t="str">
        <f>Coversheet!$D$16</f>
        <v>FOOD</v>
      </c>
      <c r="I84" s="96" t="str">
        <f>Coversheet!$D$24</f>
        <v>Select</v>
      </c>
      <c r="J84" s="96" t="str">
        <f>Coversheet!$D$25</f>
        <v>Select</v>
      </c>
      <c r="K84" s="33">
        <f>Coversheet!$D$26</f>
        <v>0</v>
      </c>
      <c r="L84" s="33">
        <f>Coversheet!$D$28</f>
        <v>0</v>
      </c>
      <c r="M84" s="96">
        <f>Coversheet!$D$29</f>
        <v>0</v>
      </c>
      <c r="N84" s="33">
        <f>Coversheet!$D$30</f>
        <v>0</v>
      </c>
      <c r="O84" t="e">
        <f>VLOOKUP(B84,Sheet1!$A$3:$F$129,3,FALSE)</f>
        <v>#N/A</v>
      </c>
      <c r="P84">
        <f>'DS Packaging and Labeling'!$F$4</f>
        <v>0</v>
      </c>
      <c r="Q84" s="34"/>
      <c r="R84" s="34"/>
      <c r="S84" s="34" t="str">
        <f>Coversheet!$D$15</f>
        <v>Select</v>
      </c>
      <c r="T84" s="34">
        <f>Coversheet!$D$21</f>
        <v>0</v>
      </c>
      <c r="U84" t="s">
        <v>495</v>
      </c>
      <c r="V84" s="24">
        <f>'DS Packaging and Labeling'!$D$3</f>
        <v>0</v>
      </c>
      <c r="W84" s="24">
        <f>'DS Packaging and Labeling'!$F$3</f>
        <v>0</v>
      </c>
      <c r="X84">
        <f>'DS Packaging and Labeling'!$D$5</f>
        <v>0</v>
      </c>
      <c r="Y84">
        <f>'DS Packaging and Labeling'!$F$5</f>
        <v>0</v>
      </c>
      <c r="Z84">
        <f>'DS Packaging and Labeling'!$D$6</f>
        <v>0</v>
      </c>
      <c r="AA84">
        <f>'DS Packaging and Labeling'!$F$6</f>
        <v>0</v>
      </c>
      <c r="AB84" t="str">
        <f>'DS Packaging and Labeling'!$D$7</f>
        <v xml:space="preserve"> </v>
      </c>
      <c r="AC84">
        <f>'DS Packaging and Labeling'!$F$7</f>
        <v>0</v>
      </c>
      <c r="AD84" t="str">
        <f>'DS Packaging and Labeling'!$D$8</f>
        <v>DS Packaging and Labeling</v>
      </c>
      <c r="AE84" t="str">
        <f>'DS Packaging and Labeling'!$F$8</f>
        <v>Select</v>
      </c>
      <c r="AF84">
        <f>'DS Packaging and Labeling'!$D$9</f>
        <v>0</v>
      </c>
      <c r="AG84">
        <f>'DS Packaging and Labeling'!$F$9</f>
        <v>0</v>
      </c>
      <c r="AH84" s="23" t="str">
        <f>'DS Packaging and Labeling'!$D$10</f>
        <v>Auto-Populates</v>
      </c>
      <c r="AI84" t="str">
        <f>'DS Packaging and Labeling'!$F$10</f>
        <v>Auto-Populates</v>
      </c>
      <c r="AJ84" t="str">
        <f>'DS Packaging and Labeling'!$B$43</f>
        <v>XII. Overall Feedback</v>
      </c>
      <c r="AO84">
        <f>'DS Packaging and Labeling'!$B$44</f>
        <v>0</v>
      </c>
      <c r="AP84">
        <f>'DS Packaging and Labeling'!$D$47</f>
        <v>0</v>
      </c>
      <c r="AQ84" s="24">
        <f>'DS Packaging and Labeling'!$F$47</f>
        <v>0</v>
      </c>
      <c r="AR84">
        <f>'DS Packaging and Labeling'!$D$48</f>
        <v>0</v>
      </c>
    </row>
    <row r="85" spans="1:249" x14ac:dyDescent="0.25">
      <c r="A85" t="e">
        <f>VLOOKUP(B85,Sheet1!$A$3:$F$129,2,FALSE)</f>
        <v>#N/A</v>
      </c>
      <c r="B85" t="str">
        <f>'DS Manufacturer'!$D$4</f>
        <v>Select</v>
      </c>
      <c r="C85" s="33">
        <f>Coversheet!$D$36</f>
        <v>0</v>
      </c>
      <c r="D85" s="34" t="str">
        <f>Sheet1!$A$1</f>
        <v>Human Food Field Inspection Audit DS v 07/2025</v>
      </c>
      <c r="E85" s="96">
        <f>Coversheet!$D$35</f>
        <v>0</v>
      </c>
      <c r="F85" s="96" t="str">
        <f>Coversheet!$D$17</f>
        <v>Select</v>
      </c>
      <c r="G85" s="96" t="str">
        <f>Coversheet!$D$19</f>
        <v>Select</v>
      </c>
      <c r="H85" s="96" t="str">
        <f>Coversheet!$D$16</f>
        <v>FOOD</v>
      </c>
      <c r="I85" s="96" t="str">
        <f>Coversheet!$D$24</f>
        <v>Select</v>
      </c>
      <c r="J85" s="96" t="str">
        <f>Coversheet!$D$25</f>
        <v>Select</v>
      </c>
      <c r="K85" s="33">
        <f>Coversheet!$D$26</f>
        <v>0</v>
      </c>
      <c r="L85" s="33">
        <f>Coversheet!$D$28</f>
        <v>0</v>
      </c>
      <c r="M85" s="96">
        <f>Coversheet!$D$29</f>
        <v>0</v>
      </c>
      <c r="N85" s="33">
        <f>Coversheet!$D$30</f>
        <v>0</v>
      </c>
      <c r="O85" t="e">
        <f>VLOOKUP(B85,Sheet1!$A$3:$F$129,3,FALSE)</f>
        <v>#N/A</v>
      </c>
      <c r="P85">
        <f>'DS Manufacturer'!$F$4</f>
        <v>0</v>
      </c>
      <c r="Q85" s="34"/>
      <c r="R85" s="34"/>
      <c r="S85" s="34" t="str">
        <f>Coversheet!$D$15</f>
        <v>Select</v>
      </c>
      <c r="T85" s="34">
        <f>Coversheet!$D$21</f>
        <v>0</v>
      </c>
      <c r="U85" t="s">
        <v>552</v>
      </c>
      <c r="V85" s="24">
        <f>'DS Manufacturer'!$D$3</f>
        <v>0</v>
      </c>
      <c r="W85" s="24">
        <f>'DS Manufacturer'!$F$3</f>
        <v>0</v>
      </c>
      <c r="X85">
        <f>'DS Manufacturer'!$D$5</f>
        <v>0</v>
      </c>
      <c r="Y85">
        <f>'DS Manufacturer'!$F$5</f>
        <v>0</v>
      </c>
      <c r="Z85">
        <f>'DS Manufacturer'!$D$6</f>
        <v>0</v>
      </c>
      <c r="AA85">
        <f>'DS Manufacturer'!$F$6</f>
        <v>0</v>
      </c>
      <c r="AB85" t="str">
        <f>'DS Manufacturer'!$D$7</f>
        <v xml:space="preserve"> </v>
      </c>
      <c r="AC85">
        <f>'DS Manufacturer'!$F$7</f>
        <v>0</v>
      </c>
      <c r="AD85" t="str">
        <f>'DS Manufacturer'!$D$8</f>
        <v xml:space="preserve">DS Manufacturer </v>
      </c>
      <c r="AE85" t="str">
        <f>'DS Manufacturer'!$F$8</f>
        <v>Select</v>
      </c>
      <c r="AF85">
        <f>'DS Manufacturer'!$D$9</f>
        <v>0</v>
      </c>
      <c r="AG85">
        <f>'DS Manufacturer'!$F$9</f>
        <v>0</v>
      </c>
      <c r="AH85" s="23" t="str">
        <f>'DS Manufacturer'!$D$10</f>
        <v>Auto-Populates</v>
      </c>
      <c r="AI85" t="str">
        <f>'DS Manufacturer'!$F$10</f>
        <v>Auto-Populates</v>
      </c>
      <c r="AJ85" s="33" t="s">
        <v>129</v>
      </c>
      <c r="AK85" s="33" t="s">
        <v>129</v>
      </c>
      <c r="AL85" s="33" t="s">
        <v>129</v>
      </c>
      <c r="AM85" s="34"/>
      <c r="AN85" s="33" t="s">
        <v>129</v>
      </c>
      <c r="AO85" s="33" t="s">
        <v>129</v>
      </c>
      <c r="AP85">
        <f>'DS Manufacturer'!$D$49</f>
        <v>0</v>
      </c>
      <c r="AQ85" s="24">
        <f>'DS Manufacturer'!$F$49</f>
        <v>0</v>
      </c>
      <c r="AR85">
        <f>'DS Manufacturer'!$D$50</f>
        <v>0</v>
      </c>
      <c r="AS85" t="str">
        <f>AN87</f>
        <v>Select</v>
      </c>
      <c r="AT85">
        <f>AO87</f>
        <v>0</v>
      </c>
      <c r="AU85" t="str">
        <f>AN88</f>
        <v>Select</v>
      </c>
      <c r="AV85">
        <f>AO88</f>
        <v>0</v>
      </c>
      <c r="AW85" t="str">
        <f>AN89</f>
        <v>Select</v>
      </c>
      <c r="AX85">
        <f>AO89</f>
        <v>0</v>
      </c>
      <c r="AY85" t="str">
        <f>AN90</f>
        <v>Select</v>
      </c>
      <c r="AZ85">
        <f>AO90</f>
        <v>0</v>
      </c>
      <c r="BA85" t="str">
        <f>AN91</f>
        <v>Select</v>
      </c>
      <c r="BB85">
        <f>AO91</f>
        <v>0</v>
      </c>
      <c r="BC85" t="str">
        <f>AN92</f>
        <v>Select</v>
      </c>
      <c r="BD85">
        <f>AO92</f>
        <v>0</v>
      </c>
      <c r="BE85" t="str">
        <f>AN93</f>
        <v>Select</v>
      </c>
      <c r="BF85">
        <f>AO93</f>
        <v>0</v>
      </c>
      <c r="BG85" t="str">
        <f>AN94</f>
        <v>N/A</v>
      </c>
      <c r="BH85">
        <f>AO94</f>
        <v>0</v>
      </c>
      <c r="BI85" t="str">
        <f>AN95</f>
        <v>Select</v>
      </c>
      <c r="BJ85">
        <f>AO95</f>
        <v>0</v>
      </c>
      <c r="FQ85" t="str">
        <f>AN117</f>
        <v>Select</v>
      </c>
      <c r="FR85">
        <f>AO117</f>
        <v>0</v>
      </c>
      <c r="FS85">
        <f>AO119</f>
        <v>0</v>
      </c>
      <c r="FT85" t="str">
        <f>AN97</f>
        <v>Select</v>
      </c>
      <c r="FU85">
        <f>AO97</f>
        <v>0</v>
      </c>
      <c r="FV85" t="str">
        <f>AN98</f>
        <v>Select</v>
      </c>
      <c r="FW85">
        <f>AO98</f>
        <v>0</v>
      </c>
      <c r="FX85" t="str">
        <f>AN99</f>
        <v>Select</v>
      </c>
      <c r="FY85">
        <f>AO99</f>
        <v>0</v>
      </c>
      <c r="FZ85" t="str">
        <f>AN100</f>
        <v>Select</v>
      </c>
      <c r="GA85">
        <f>AO100</f>
        <v>0</v>
      </c>
      <c r="GB85" t="str">
        <f>AN101</f>
        <v>Select</v>
      </c>
      <c r="GC85">
        <f>AO101</f>
        <v>0</v>
      </c>
      <c r="GD85" t="str">
        <f>AN102</f>
        <v>Select</v>
      </c>
      <c r="GE85">
        <f>AO102</f>
        <v>0</v>
      </c>
      <c r="HR85" s="142" t="str">
        <f>AN104</f>
        <v>Select</v>
      </c>
      <c r="HS85" s="142">
        <f>AO104</f>
        <v>0</v>
      </c>
      <c r="HT85" s="142" t="str">
        <f>AN105</f>
        <v>Select</v>
      </c>
      <c r="HU85" s="142">
        <f>AO105</f>
        <v>0</v>
      </c>
      <c r="HV85" s="142" t="str">
        <f>AN106</f>
        <v>Select</v>
      </c>
      <c r="HW85" s="142">
        <f>AO106</f>
        <v>0</v>
      </c>
      <c r="HX85" s="142" t="str">
        <f>AN107</f>
        <v>Select</v>
      </c>
      <c r="HY85" s="142">
        <f>AO107</f>
        <v>0</v>
      </c>
      <c r="HZ85" s="142" t="str">
        <f>AN108</f>
        <v>Select</v>
      </c>
      <c r="IA85" s="142">
        <f>AO108</f>
        <v>0</v>
      </c>
      <c r="IB85" s="142" t="str">
        <f>AN109</f>
        <v>Select</v>
      </c>
      <c r="IC85" s="142">
        <f>AO109</f>
        <v>0</v>
      </c>
      <c r="ID85" s="142" t="str">
        <f>AN110</f>
        <v>Select</v>
      </c>
      <c r="IE85" s="142">
        <f>AO110</f>
        <v>0</v>
      </c>
      <c r="IF85" s="142" t="str">
        <f>AN111</f>
        <v>Select</v>
      </c>
      <c r="IG85" s="142">
        <f>AO111</f>
        <v>0</v>
      </c>
      <c r="IH85" s="142" t="str">
        <f>AN112</f>
        <v>Select</v>
      </c>
      <c r="II85" s="142">
        <f>AO112</f>
        <v>0</v>
      </c>
      <c r="IJ85" s="142" t="str">
        <f>AN113</f>
        <v>Select</v>
      </c>
      <c r="IK85" s="142">
        <f>AO113</f>
        <v>0</v>
      </c>
      <c r="IL85" s="142" t="str">
        <f>AN114</f>
        <v>Select</v>
      </c>
      <c r="IM85" s="142">
        <f>AO114</f>
        <v>0</v>
      </c>
      <c r="IN85" s="142" t="str">
        <f>AN115</f>
        <v>Select</v>
      </c>
      <c r="IO85" s="147">
        <f>AO115</f>
        <v>0</v>
      </c>
    </row>
    <row r="86" spans="1:249" x14ac:dyDescent="0.25">
      <c r="A86" t="e">
        <f>VLOOKUP(B86,Sheet1!$A$3:$F$129,2,FALSE)</f>
        <v>#N/A</v>
      </c>
      <c r="B86" t="str">
        <f>'DS Manufacturer'!$D$4</f>
        <v>Select</v>
      </c>
      <c r="C86" s="33">
        <f>Coversheet!$D$36</f>
        <v>0</v>
      </c>
      <c r="D86" s="34" t="str">
        <f>Sheet1!$A$1</f>
        <v>Human Food Field Inspection Audit DS v 07/2025</v>
      </c>
      <c r="E86" s="96">
        <f>Coversheet!$D$35</f>
        <v>0</v>
      </c>
      <c r="F86" s="96" t="str">
        <f>Coversheet!$D$17</f>
        <v>Select</v>
      </c>
      <c r="G86" s="96" t="str">
        <f>Coversheet!$D$19</f>
        <v>Select</v>
      </c>
      <c r="H86" s="96" t="str">
        <f>Coversheet!$D$16</f>
        <v>FOOD</v>
      </c>
      <c r="I86" s="96" t="str">
        <f>Coversheet!$D$24</f>
        <v>Select</v>
      </c>
      <c r="J86" s="96" t="str">
        <f>Coversheet!$D$25</f>
        <v>Select</v>
      </c>
      <c r="K86" s="33">
        <f>Coversheet!$D$26</f>
        <v>0</v>
      </c>
      <c r="L86" s="33">
        <f>Coversheet!$D$28</f>
        <v>0</v>
      </c>
      <c r="M86" s="96">
        <f>Coversheet!$D$29</f>
        <v>0</v>
      </c>
      <c r="N86" s="33">
        <f>Coversheet!$D$30</f>
        <v>0</v>
      </c>
      <c r="O86" t="e">
        <f>VLOOKUP(B86,Sheet1!$A$3:$F$129,3,FALSE)</f>
        <v>#N/A</v>
      </c>
      <c r="P86">
        <f>'DS Manufacturer'!$F$4</f>
        <v>0</v>
      </c>
      <c r="Q86" s="34"/>
      <c r="R86" s="34"/>
      <c r="S86" s="34" t="str">
        <f>Coversheet!$D$15</f>
        <v>Select</v>
      </c>
      <c r="T86" s="34">
        <f>Coversheet!$D$21</f>
        <v>0</v>
      </c>
      <c r="U86" t="s">
        <v>552</v>
      </c>
      <c r="V86" s="24">
        <f>'DS Manufacturer'!$D$3</f>
        <v>0</v>
      </c>
      <c r="W86" s="24">
        <f>'DS Manufacturer'!$F$3</f>
        <v>0</v>
      </c>
      <c r="X86">
        <f>'DS Manufacturer'!$D$5</f>
        <v>0</v>
      </c>
      <c r="Y86">
        <f>'DS Manufacturer'!$F$5</f>
        <v>0</v>
      </c>
      <c r="Z86">
        <f>'DS Manufacturer'!$D$6</f>
        <v>0</v>
      </c>
      <c r="AA86">
        <f>'DS Manufacturer'!$F$6</f>
        <v>0</v>
      </c>
      <c r="AB86" t="str">
        <f>'DS Manufacturer'!$D$7</f>
        <v xml:space="preserve"> </v>
      </c>
      <c r="AC86">
        <f>'DS Manufacturer'!$F$7</f>
        <v>0</v>
      </c>
      <c r="AD86" t="str">
        <f>'DS Manufacturer'!$D$8</f>
        <v xml:space="preserve">DS Manufacturer </v>
      </c>
      <c r="AE86" t="str">
        <f>'DS Manufacturer'!$F$8</f>
        <v>Select</v>
      </c>
      <c r="AF86">
        <f>'DS Manufacturer'!$D$9</f>
        <v>0</v>
      </c>
      <c r="AG86">
        <f>'DS Manufacturer'!$F$9</f>
        <v>0</v>
      </c>
      <c r="AH86" s="23" t="str">
        <f>'DS Manufacturer'!$D$10</f>
        <v>Auto-Populates</v>
      </c>
      <c r="AI86" t="str">
        <f>'DS Manufacturer'!$F$10</f>
        <v>Auto-Populates</v>
      </c>
      <c r="AJ86" t="str">
        <f>'DS Manufacturer'!$B$13</f>
        <v>I. General</v>
      </c>
      <c r="AK86" t="str">
        <f>'DS Manufacturer'!$B$13</f>
        <v>I. General</v>
      </c>
      <c r="AP86">
        <f>'DS Manufacturer'!$D$49</f>
        <v>0</v>
      </c>
      <c r="AQ86" s="24">
        <f>'DS Manufacturer'!$F$49</f>
        <v>0</v>
      </c>
      <c r="AR86">
        <f>'DS Manufacturer'!$D$50</f>
        <v>0</v>
      </c>
    </row>
    <row r="87" spans="1:249" x14ac:dyDescent="0.25">
      <c r="A87" t="e">
        <f>VLOOKUP(B87,Sheet1!$A$3:$F$129,2,FALSE)</f>
        <v>#N/A</v>
      </c>
      <c r="B87" t="str">
        <f>'DS Manufacturer'!$D$4</f>
        <v>Select</v>
      </c>
      <c r="C87" s="33">
        <f>Coversheet!$D$36</f>
        <v>0</v>
      </c>
      <c r="D87" s="34" t="str">
        <f>Sheet1!$A$1</f>
        <v>Human Food Field Inspection Audit DS v 07/2025</v>
      </c>
      <c r="E87" s="96">
        <f>Coversheet!$D$35</f>
        <v>0</v>
      </c>
      <c r="F87" s="96" t="str">
        <f>Coversheet!$D$17</f>
        <v>Select</v>
      </c>
      <c r="G87" s="96" t="str">
        <f>Coversheet!$D$19</f>
        <v>Select</v>
      </c>
      <c r="H87" s="96" t="str">
        <f>Coversheet!$D$16</f>
        <v>FOOD</v>
      </c>
      <c r="I87" s="96" t="str">
        <f>Coversheet!$D$24</f>
        <v>Select</v>
      </c>
      <c r="J87" s="96" t="str">
        <f>Coversheet!$D$25</f>
        <v>Select</v>
      </c>
      <c r="K87" s="33">
        <f>Coversheet!$D$26</f>
        <v>0</v>
      </c>
      <c r="L87" s="33">
        <f>Coversheet!$D$28</f>
        <v>0</v>
      </c>
      <c r="M87" s="96">
        <f>Coversheet!$D$29</f>
        <v>0</v>
      </c>
      <c r="N87" s="33">
        <f>Coversheet!$D$30</f>
        <v>0</v>
      </c>
      <c r="O87" t="e">
        <f>VLOOKUP(B87,Sheet1!$A$3:$F$129,3,FALSE)</f>
        <v>#N/A</v>
      </c>
      <c r="P87">
        <f>'DS Manufacturer'!$F$4</f>
        <v>0</v>
      </c>
      <c r="Q87" s="34"/>
      <c r="R87" s="34"/>
      <c r="S87" s="34" t="str">
        <f>Coversheet!$D$15</f>
        <v>Select</v>
      </c>
      <c r="T87" s="34">
        <f>Coversheet!$D$21</f>
        <v>0</v>
      </c>
      <c r="U87" t="s">
        <v>552</v>
      </c>
      <c r="V87" s="24">
        <f>'DS Manufacturer'!$D$3</f>
        <v>0</v>
      </c>
      <c r="W87" s="24">
        <f>'DS Manufacturer'!$F$3</f>
        <v>0</v>
      </c>
      <c r="X87">
        <f>'DS Manufacturer'!$D$5</f>
        <v>0</v>
      </c>
      <c r="Y87">
        <f>'DS Manufacturer'!$F$5</f>
        <v>0</v>
      </c>
      <c r="Z87">
        <f>'DS Manufacturer'!$D$6</f>
        <v>0</v>
      </c>
      <c r="AA87">
        <f>'DS Manufacturer'!$F$6</f>
        <v>0</v>
      </c>
      <c r="AB87" t="str">
        <f>'DS Manufacturer'!$D$7</f>
        <v xml:space="preserve"> </v>
      </c>
      <c r="AC87">
        <f>'DS Manufacturer'!$F$7</f>
        <v>0</v>
      </c>
      <c r="AD87" t="str">
        <f>'DS Manufacturer'!$D$8</f>
        <v xml:space="preserve">DS Manufacturer </v>
      </c>
      <c r="AE87" t="str">
        <f>'DS Manufacturer'!$F$8</f>
        <v>Select</v>
      </c>
      <c r="AF87">
        <f>'DS Manufacturer'!$D$9</f>
        <v>0</v>
      </c>
      <c r="AG87">
        <f>'DS Manufacturer'!$F$9</f>
        <v>0</v>
      </c>
      <c r="AH87" s="23" t="str">
        <f>'DS Manufacturer'!$D$10</f>
        <v>Auto-Populates</v>
      </c>
      <c r="AI87" t="str">
        <f>'DS Manufacturer'!$F$10</f>
        <v>Auto-Populates</v>
      </c>
      <c r="AJ87" t="str">
        <f>'DS Manufacturer'!$B$13</f>
        <v>I. General</v>
      </c>
      <c r="AK87">
        <f>'DS Manufacturer'!B14</f>
        <v>1</v>
      </c>
      <c r="AL87" t="str">
        <f>'DS Manufacturer'!C14</f>
        <v>Did the inspector initiate the inspection appropriately?</v>
      </c>
      <c r="AM87">
        <f>'DS Manufacturer'!D14</f>
        <v>0</v>
      </c>
      <c r="AN87" t="str">
        <f>'DS Manufacturer'!$E$14</f>
        <v>Select</v>
      </c>
      <c r="AO87">
        <f>'DS Manufacturer'!$F$14</f>
        <v>0</v>
      </c>
      <c r="AP87">
        <f>'DS Manufacturer'!$D$49</f>
        <v>0</v>
      </c>
      <c r="AQ87" s="24">
        <f>'DS Manufacturer'!$F$49</f>
        <v>0</v>
      </c>
      <c r="AR87">
        <f>'DS Manufacturer'!$D$50</f>
        <v>0</v>
      </c>
    </row>
    <row r="88" spans="1:249" x14ac:dyDescent="0.25">
      <c r="A88" t="e">
        <f>VLOOKUP(B88,Sheet1!$A$3:$F$129,2,FALSE)</f>
        <v>#N/A</v>
      </c>
      <c r="B88" t="str">
        <f>'DS Manufacturer'!$D$4</f>
        <v>Select</v>
      </c>
      <c r="C88" s="33">
        <f>Coversheet!$D$36</f>
        <v>0</v>
      </c>
      <c r="D88" s="34" t="str">
        <f>Sheet1!$A$1</f>
        <v>Human Food Field Inspection Audit DS v 07/2025</v>
      </c>
      <c r="E88" s="96">
        <f>Coversheet!$D$35</f>
        <v>0</v>
      </c>
      <c r="F88" s="96" t="str">
        <f>Coversheet!$D$17</f>
        <v>Select</v>
      </c>
      <c r="G88" s="96" t="str">
        <f>Coversheet!$D$19</f>
        <v>Select</v>
      </c>
      <c r="H88" s="96" t="str">
        <f>Coversheet!$D$16</f>
        <v>FOOD</v>
      </c>
      <c r="I88" s="96" t="str">
        <f>Coversheet!$D$24</f>
        <v>Select</v>
      </c>
      <c r="J88" s="96" t="str">
        <f>Coversheet!$D$25</f>
        <v>Select</v>
      </c>
      <c r="K88" s="33">
        <f>Coversheet!$D$26</f>
        <v>0</v>
      </c>
      <c r="L88" s="33">
        <f>Coversheet!$D$28</f>
        <v>0</v>
      </c>
      <c r="M88" s="96">
        <f>Coversheet!$D$29</f>
        <v>0</v>
      </c>
      <c r="N88" s="33">
        <f>Coversheet!$D$30</f>
        <v>0</v>
      </c>
      <c r="O88" t="e">
        <f>VLOOKUP(B88,Sheet1!$A$3:$F$129,3,FALSE)</f>
        <v>#N/A</v>
      </c>
      <c r="P88">
        <f>'DS Manufacturer'!$F$4</f>
        <v>0</v>
      </c>
      <c r="Q88" s="34"/>
      <c r="R88" s="34"/>
      <c r="S88" s="34" t="str">
        <f>Coversheet!$D$15</f>
        <v>Select</v>
      </c>
      <c r="T88" s="34">
        <f>Coversheet!$D$21</f>
        <v>0</v>
      </c>
      <c r="U88" t="s">
        <v>552</v>
      </c>
      <c r="V88" s="24">
        <f>'DS Manufacturer'!$D$3</f>
        <v>0</v>
      </c>
      <c r="W88" s="24">
        <f>'DS Manufacturer'!$F$3</f>
        <v>0</v>
      </c>
      <c r="X88">
        <f>'DS Manufacturer'!$D$5</f>
        <v>0</v>
      </c>
      <c r="Y88">
        <f>'DS Manufacturer'!$F$5</f>
        <v>0</v>
      </c>
      <c r="Z88">
        <f>'DS Manufacturer'!$D$6</f>
        <v>0</v>
      </c>
      <c r="AA88">
        <f>'DS Manufacturer'!$F$6</f>
        <v>0</v>
      </c>
      <c r="AB88" t="str">
        <f>'DS Manufacturer'!$D$7</f>
        <v xml:space="preserve"> </v>
      </c>
      <c r="AC88">
        <f>'DS Manufacturer'!$F$7</f>
        <v>0</v>
      </c>
      <c r="AD88" t="str">
        <f>'DS Manufacturer'!$D$8</f>
        <v xml:space="preserve">DS Manufacturer </v>
      </c>
      <c r="AE88" t="str">
        <f>'DS Manufacturer'!$F$8</f>
        <v>Select</v>
      </c>
      <c r="AF88">
        <f>'DS Manufacturer'!$D$9</f>
        <v>0</v>
      </c>
      <c r="AG88">
        <f>'DS Manufacturer'!$F$9</f>
        <v>0</v>
      </c>
      <c r="AH88" s="23" t="str">
        <f>'DS Manufacturer'!$D$10</f>
        <v>Auto-Populates</v>
      </c>
      <c r="AI88" t="str">
        <f>'DS Manufacturer'!$F$10</f>
        <v>Auto-Populates</v>
      </c>
      <c r="AJ88" t="str">
        <f>'DS Manufacturer'!$B$13</f>
        <v>I. General</v>
      </c>
      <c r="AK88">
        <f>'DS Manufacturer'!B15</f>
        <v>2</v>
      </c>
      <c r="AL88" t="str">
        <f>'DS Manufacturer'!C15</f>
        <v>Did the inspector determine the scope of the inspection and obtain necessary information to conduct the inspection?</v>
      </c>
      <c r="AM88">
        <f>'DS Manufacturer'!D15</f>
        <v>0</v>
      </c>
      <c r="AN88" t="str">
        <f>'DS Manufacturer'!$E$15</f>
        <v>Select</v>
      </c>
      <c r="AO88">
        <f>'DS Manufacturer'!$F$15</f>
        <v>0</v>
      </c>
      <c r="AP88">
        <f>'DS Manufacturer'!$D$49</f>
        <v>0</v>
      </c>
      <c r="AQ88" s="24">
        <f>'DS Manufacturer'!$F$49</f>
        <v>0</v>
      </c>
      <c r="AR88">
        <f>'DS Manufacturer'!$D$50</f>
        <v>0</v>
      </c>
    </row>
    <row r="89" spans="1:249" x14ac:dyDescent="0.25">
      <c r="A89" t="e">
        <f>VLOOKUP(B89,Sheet1!$A$3:$F$129,2,FALSE)</f>
        <v>#N/A</v>
      </c>
      <c r="B89" t="str">
        <f>'DS Manufacturer'!$D$4</f>
        <v>Select</v>
      </c>
      <c r="C89" s="33">
        <f>Coversheet!$D$36</f>
        <v>0</v>
      </c>
      <c r="D89" s="34" t="str">
        <f>Sheet1!$A$1</f>
        <v>Human Food Field Inspection Audit DS v 07/2025</v>
      </c>
      <c r="E89" s="96">
        <f>Coversheet!$D$35</f>
        <v>0</v>
      </c>
      <c r="F89" s="96" t="str">
        <f>Coversheet!$D$17</f>
        <v>Select</v>
      </c>
      <c r="G89" s="96" t="str">
        <f>Coversheet!$D$19</f>
        <v>Select</v>
      </c>
      <c r="H89" s="96" t="str">
        <f>Coversheet!$D$16</f>
        <v>FOOD</v>
      </c>
      <c r="I89" s="96" t="str">
        <f>Coversheet!$D$24</f>
        <v>Select</v>
      </c>
      <c r="J89" s="96" t="str">
        <f>Coversheet!$D$25</f>
        <v>Select</v>
      </c>
      <c r="K89" s="33">
        <f>Coversheet!$D$26</f>
        <v>0</v>
      </c>
      <c r="L89" s="33">
        <f>Coversheet!$D$28</f>
        <v>0</v>
      </c>
      <c r="M89" s="96">
        <f>Coversheet!$D$29</f>
        <v>0</v>
      </c>
      <c r="N89" s="33">
        <f>Coversheet!$D$30</f>
        <v>0</v>
      </c>
      <c r="O89" t="e">
        <f>VLOOKUP(B89,Sheet1!$A$3:$F$129,3,FALSE)</f>
        <v>#N/A</v>
      </c>
      <c r="P89">
        <f>'DS Manufacturer'!$F$4</f>
        <v>0</v>
      </c>
      <c r="Q89" s="34"/>
      <c r="R89" s="34"/>
      <c r="S89" s="34" t="str">
        <f>Coversheet!$D$15</f>
        <v>Select</v>
      </c>
      <c r="T89" s="34">
        <f>Coversheet!$D$21</f>
        <v>0</v>
      </c>
      <c r="U89" t="s">
        <v>552</v>
      </c>
      <c r="V89" s="24">
        <f>'DS Manufacturer'!$D$3</f>
        <v>0</v>
      </c>
      <c r="W89" s="24">
        <f>'DS Manufacturer'!$F$3</f>
        <v>0</v>
      </c>
      <c r="X89">
        <f>'DS Manufacturer'!$D$5</f>
        <v>0</v>
      </c>
      <c r="Y89">
        <f>'DS Manufacturer'!$F$5</f>
        <v>0</v>
      </c>
      <c r="Z89">
        <f>'DS Manufacturer'!$D$6</f>
        <v>0</v>
      </c>
      <c r="AA89">
        <f>'DS Manufacturer'!$F$6</f>
        <v>0</v>
      </c>
      <c r="AB89" t="str">
        <f>'DS Manufacturer'!$D$7</f>
        <v xml:space="preserve"> </v>
      </c>
      <c r="AC89">
        <f>'DS Manufacturer'!$F$7</f>
        <v>0</v>
      </c>
      <c r="AD89" t="str">
        <f>'DS Manufacturer'!$D$8</f>
        <v xml:space="preserve">DS Manufacturer </v>
      </c>
      <c r="AE89" t="str">
        <f>'DS Manufacturer'!$F$8</f>
        <v>Select</v>
      </c>
      <c r="AF89">
        <f>'DS Manufacturer'!$D$9</f>
        <v>0</v>
      </c>
      <c r="AG89">
        <f>'DS Manufacturer'!$F$9</f>
        <v>0</v>
      </c>
      <c r="AH89" s="23" t="str">
        <f>'DS Manufacturer'!$D$10</f>
        <v>Auto-Populates</v>
      </c>
      <c r="AI89" t="str">
        <f>'DS Manufacturer'!$F$10</f>
        <v>Auto-Populates</v>
      </c>
      <c r="AJ89" t="str">
        <f>'DS Manufacturer'!$B$13</f>
        <v>I. General</v>
      </c>
      <c r="AK89">
        <f>'DS Manufacturer'!B16</f>
        <v>3</v>
      </c>
      <c r="AL89" t="str">
        <f>'DS Manufacturer'!C16</f>
        <v>Did the inspector review and follow-up on FDA/State reported consumer complaint(s) and product recalls (if applicable)?</v>
      </c>
      <c r="AM89">
        <f>'DS Manufacturer'!D16</f>
        <v>0</v>
      </c>
      <c r="AN89" t="str">
        <f>'DS Manufacturer'!$E$16</f>
        <v>Select</v>
      </c>
      <c r="AO89">
        <f>'DS Manufacturer'!$F$16</f>
        <v>0</v>
      </c>
      <c r="AP89">
        <f>'DS Manufacturer'!$D$49</f>
        <v>0</v>
      </c>
      <c r="AQ89" s="24">
        <f>'DS Manufacturer'!$F$49</f>
        <v>0</v>
      </c>
      <c r="AR89">
        <f>'DS Manufacturer'!$D$50</f>
        <v>0</v>
      </c>
    </row>
    <row r="90" spans="1:249" x14ac:dyDescent="0.25">
      <c r="A90" t="e">
        <f>VLOOKUP(B90,Sheet1!$A$3:$F$129,2,FALSE)</f>
        <v>#N/A</v>
      </c>
      <c r="B90" t="str">
        <f>'DS Manufacturer'!$D$4</f>
        <v>Select</v>
      </c>
      <c r="C90" s="33">
        <f>Coversheet!$D$36</f>
        <v>0</v>
      </c>
      <c r="D90" s="34" t="str">
        <f>Sheet1!$A$1</f>
        <v>Human Food Field Inspection Audit DS v 07/2025</v>
      </c>
      <c r="E90" s="96">
        <f>Coversheet!$D$35</f>
        <v>0</v>
      </c>
      <c r="F90" s="96" t="str">
        <f>Coversheet!$D$17</f>
        <v>Select</v>
      </c>
      <c r="G90" s="96" t="str">
        <f>Coversheet!$D$19</f>
        <v>Select</v>
      </c>
      <c r="H90" s="96" t="str">
        <f>Coversheet!$D$16</f>
        <v>FOOD</v>
      </c>
      <c r="I90" s="96" t="str">
        <f>Coversheet!$D$24</f>
        <v>Select</v>
      </c>
      <c r="J90" s="96" t="str">
        <f>Coversheet!$D$25</f>
        <v>Select</v>
      </c>
      <c r="K90" s="33">
        <f>Coversheet!$D$26</f>
        <v>0</v>
      </c>
      <c r="L90" s="33">
        <f>Coversheet!$D$28</f>
        <v>0</v>
      </c>
      <c r="M90" s="96">
        <f>Coversheet!$D$29</f>
        <v>0</v>
      </c>
      <c r="N90" s="33">
        <f>Coversheet!$D$30</f>
        <v>0</v>
      </c>
      <c r="O90" t="e">
        <f>VLOOKUP(B90,Sheet1!$A$3:$F$129,3,FALSE)</f>
        <v>#N/A</v>
      </c>
      <c r="P90">
        <f>'DS Manufacturer'!$F$4</f>
        <v>0</v>
      </c>
      <c r="Q90" s="34"/>
      <c r="R90" s="34"/>
      <c r="S90" s="34" t="str">
        <f>Coversheet!$D$15</f>
        <v>Select</v>
      </c>
      <c r="T90" s="34">
        <f>Coversheet!$D$21</f>
        <v>0</v>
      </c>
      <c r="U90" t="s">
        <v>552</v>
      </c>
      <c r="V90" s="24">
        <f>'DS Manufacturer'!$D$3</f>
        <v>0</v>
      </c>
      <c r="W90" s="24">
        <f>'DS Manufacturer'!$F$3</f>
        <v>0</v>
      </c>
      <c r="X90">
        <f>'DS Manufacturer'!$D$5</f>
        <v>0</v>
      </c>
      <c r="Y90">
        <f>'DS Manufacturer'!$F$5</f>
        <v>0</v>
      </c>
      <c r="Z90">
        <f>'DS Manufacturer'!$D$6</f>
        <v>0</v>
      </c>
      <c r="AA90">
        <f>'DS Manufacturer'!$F$6</f>
        <v>0</v>
      </c>
      <c r="AB90" t="str">
        <f>'DS Manufacturer'!$D$7</f>
        <v xml:space="preserve"> </v>
      </c>
      <c r="AC90">
        <f>'DS Manufacturer'!$F$7</f>
        <v>0</v>
      </c>
      <c r="AD90" t="str">
        <f>'DS Manufacturer'!$D$8</f>
        <v xml:space="preserve">DS Manufacturer </v>
      </c>
      <c r="AE90" t="str">
        <f>'DS Manufacturer'!$F$8</f>
        <v>Select</v>
      </c>
      <c r="AF90">
        <f>'DS Manufacturer'!$D$9</f>
        <v>0</v>
      </c>
      <c r="AG90">
        <f>'DS Manufacturer'!$F$9</f>
        <v>0</v>
      </c>
      <c r="AH90" s="23" t="str">
        <f>'DS Manufacturer'!$D$10</f>
        <v>Auto-Populates</v>
      </c>
      <c r="AI90" t="str">
        <f>'DS Manufacturer'!$F$10</f>
        <v>Auto-Populates</v>
      </c>
      <c r="AJ90" t="str">
        <f>'DS Manufacturer'!$B$13</f>
        <v>I. General</v>
      </c>
      <c r="AK90">
        <f>'DS Manufacturer'!B17</f>
        <v>4</v>
      </c>
      <c r="AL90" t="str">
        <f>'DS Manufacturer'!C17</f>
        <v>Did the inspector verify correction of observations identified during the previous FDA and/or state inspection (if applicable)?</v>
      </c>
      <c r="AM90">
        <f>'DS Manufacturer'!D17</f>
        <v>0</v>
      </c>
      <c r="AN90" t="str">
        <f>'DS Manufacturer'!$E$17</f>
        <v>Select</v>
      </c>
      <c r="AO90">
        <f>'DS Manufacturer'!$F$17</f>
        <v>0</v>
      </c>
      <c r="AP90">
        <f>'DS Manufacturer'!$D$49</f>
        <v>0</v>
      </c>
      <c r="AQ90" s="24">
        <f>'DS Manufacturer'!$F$49</f>
        <v>0</v>
      </c>
      <c r="AR90">
        <f>'DS Manufacturer'!$D$50</f>
        <v>0</v>
      </c>
    </row>
    <row r="91" spans="1:249" x14ac:dyDescent="0.25">
      <c r="A91" t="e">
        <f>VLOOKUP(B91,Sheet1!$A$3:$F$129,2,FALSE)</f>
        <v>#N/A</v>
      </c>
      <c r="B91" t="str">
        <f>'DS Manufacturer'!$D$4</f>
        <v>Select</v>
      </c>
      <c r="C91" s="33">
        <f>Coversheet!$D$36</f>
        <v>0</v>
      </c>
      <c r="D91" s="34" t="str">
        <f>Sheet1!$A$1</f>
        <v>Human Food Field Inspection Audit DS v 07/2025</v>
      </c>
      <c r="E91" s="96">
        <f>Coversheet!$D$35</f>
        <v>0</v>
      </c>
      <c r="F91" s="96" t="str">
        <f>Coversheet!$D$17</f>
        <v>Select</v>
      </c>
      <c r="G91" s="96" t="str">
        <f>Coversheet!$D$19</f>
        <v>Select</v>
      </c>
      <c r="H91" s="96" t="str">
        <f>Coversheet!$D$16</f>
        <v>FOOD</v>
      </c>
      <c r="I91" s="96" t="str">
        <f>Coversheet!$D$24</f>
        <v>Select</v>
      </c>
      <c r="J91" s="96" t="str">
        <f>Coversheet!$D$25</f>
        <v>Select</v>
      </c>
      <c r="K91" s="33">
        <f>Coversheet!$D$26</f>
        <v>0</v>
      </c>
      <c r="L91" s="33">
        <f>Coversheet!$D$28</f>
        <v>0</v>
      </c>
      <c r="M91" s="96">
        <f>Coversheet!$D$29</f>
        <v>0</v>
      </c>
      <c r="N91" s="33">
        <f>Coversheet!$D$30</f>
        <v>0</v>
      </c>
      <c r="O91" t="e">
        <f>VLOOKUP(B91,Sheet1!$A$3:$F$129,3,FALSE)</f>
        <v>#N/A</v>
      </c>
      <c r="P91">
        <f>'DS Manufacturer'!$F$4</f>
        <v>0</v>
      </c>
      <c r="Q91" s="34"/>
      <c r="R91" s="34"/>
      <c r="S91" s="34" t="str">
        <f>Coversheet!$D$15</f>
        <v>Select</v>
      </c>
      <c r="T91" s="34">
        <f>Coversheet!$D$21</f>
        <v>0</v>
      </c>
      <c r="U91" t="s">
        <v>552</v>
      </c>
      <c r="V91" s="24">
        <f>'DS Manufacturer'!$D$3</f>
        <v>0</v>
      </c>
      <c r="W91" s="24">
        <f>'DS Manufacturer'!$F$3</f>
        <v>0</v>
      </c>
      <c r="X91">
        <f>'DS Manufacturer'!$D$5</f>
        <v>0</v>
      </c>
      <c r="Y91">
        <f>'DS Manufacturer'!$F$5</f>
        <v>0</v>
      </c>
      <c r="Z91">
        <f>'DS Manufacturer'!$D$6</f>
        <v>0</v>
      </c>
      <c r="AA91">
        <f>'DS Manufacturer'!$F$6</f>
        <v>0</v>
      </c>
      <c r="AB91" t="str">
        <f>'DS Manufacturer'!$D$7</f>
        <v xml:space="preserve"> </v>
      </c>
      <c r="AC91">
        <f>'DS Manufacturer'!$F$7</f>
        <v>0</v>
      </c>
      <c r="AD91" t="str">
        <f>'DS Manufacturer'!$D$8</f>
        <v xml:space="preserve">DS Manufacturer </v>
      </c>
      <c r="AE91" t="str">
        <f>'DS Manufacturer'!$F$8</f>
        <v>Select</v>
      </c>
      <c r="AF91">
        <f>'DS Manufacturer'!$D$9</f>
        <v>0</v>
      </c>
      <c r="AG91">
        <f>'DS Manufacturer'!$F$9</f>
        <v>0</v>
      </c>
      <c r="AH91" s="23" t="str">
        <f>'DS Manufacturer'!$D$10</f>
        <v>Auto-Populates</v>
      </c>
      <c r="AI91" t="str">
        <f>'DS Manufacturer'!$F$10</f>
        <v>Auto-Populates</v>
      </c>
      <c r="AJ91" t="str">
        <f>'DS Manufacturer'!$B$13</f>
        <v>I. General</v>
      </c>
      <c r="AK91">
        <f>'DS Manufacturer'!B18</f>
        <v>5</v>
      </c>
      <c r="AL91" t="str">
        <f>'DS Manufacturer'!C18</f>
        <v>Did the inspector discuss observations with the firm during the inspection?</v>
      </c>
      <c r="AM91">
        <f>'DS Manufacturer'!D18</f>
        <v>0</v>
      </c>
      <c r="AN91" t="str">
        <f>'DS Manufacturer'!$E$18</f>
        <v>Select</v>
      </c>
      <c r="AO91">
        <f>'DS Manufacturer'!$F$18</f>
        <v>0</v>
      </c>
      <c r="AP91">
        <f>'DS Manufacturer'!$D$49</f>
        <v>0</v>
      </c>
      <c r="AQ91" s="24">
        <f>'DS Manufacturer'!$F$49</f>
        <v>0</v>
      </c>
      <c r="AR91">
        <f>'DS Manufacturer'!$D$50</f>
        <v>0</v>
      </c>
    </row>
    <row r="92" spans="1:249" x14ac:dyDescent="0.25">
      <c r="A92" t="e">
        <f>VLOOKUP(B92,Sheet1!$A$3:$F$129,2,FALSE)</f>
        <v>#N/A</v>
      </c>
      <c r="B92" t="str">
        <f>'DS Manufacturer'!$D$4</f>
        <v>Select</v>
      </c>
      <c r="C92" s="33">
        <f>Coversheet!$D$36</f>
        <v>0</v>
      </c>
      <c r="D92" s="34" t="str">
        <f>Sheet1!$A$1</f>
        <v>Human Food Field Inspection Audit DS v 07/2025</v>
      </c>
      <c r="E92" s="96">
        <f>Coversheet!$D$35</f>
        <v>0</v>
      </c>
      <c r="F92" s="96" t="str">
        <f>Coversheet!$D$17</f>
        <v>Select</v>
      </c>
      <c r="G92" s="96" t="str">
        <f>Coversheet!$D$19</f>
        <v>Select</v>
      </c>
      <c r="H92" s="96" t="str">
        <f>Coversheet!$D$16</f>
        <v>FOOD</v>
      </c>
      <c r="I92" s="96" t="str">
        <f>Coversheet!$D$24</f>
        <v>Select</v>
      </c>
      <c r="J92" s="96" t="str">
        <f>Coversheet!$D$25</f>
        <v>Select</v>
      </c>
      <c r="K92" s="33">
        <f>Coversheet!$D$26</f>
        <v>0</v>
      </c>
      <c r="L92" s="33">
        <f>Coversheet!$D$28</f>
        <v>0</v>
      </c>
      <c r="M92" s="96">
        <f>Coversheet!$D$29</f>
        <v>0</v>
      </c>
      <c r="N92" s="33">
        <f>Coversheet!$D$30</f>
        <v>0</v>
      </c>
      <c r="O92" t="e">
        <f>VLOOKUP(B92,Sheet1!$A$3:$F$129,3,FALSE)</f>
        <v>#N/A</v>
      </c>
      <c r="P92">
        <f>'DS Manufacturer'!$F$4</f>
        <v>0</v>
      </c>
      <c r="Q92" s="34"/>
      <c r="R92" s="34"/>
      <c r="S92" s="34" t="str">
        <f>Coversheet!$D$15</f>
        <v>Select</v>
      </c>
      <c r="T92" s="34">
        <f>Coversheet!$D$21</f>
        <v>0</v>
      </c>
      <c r="U92" t="s">
        <v>552</v>
      </c>
      <c r="V92" s="24">
        <f>'DS Manufacturer'!$D$3</f>
        <v>0</v>
      </c>
      <c r="W92" s="24">
        <f>'DS Manufacturer'!$F$3</f>
        <v>0</v>
      </c>
      <c r="X92">
        <f>'DS Manufacturer'!$D$5</f>
        <v>0</v>
      </c>
      <c r="Y92">
        <f>'DS Manufacturer'!$F$5</f>
        <v>0</v>
      </c>
      <c r="Z92">
        <f>'DS Manufacturer'!$D$6</f>
        <v>0</v>
      </c>
      <c r="AA92">
        <f>'DS Manufacturer'!$F$6</f>
        <v>0</v>
      </c>
      <c r="AB92" t="str">
        <f>'DS Manufacturer'!$D$7</f>
        <v xml:space="preserve"> </v>
      </c>
      <c r="AC92">
        <f>'DS Manufacturer'!$F$7</f>
        <v>0</v>
      </c>
      <c r="AD92" t="str">
        <f>'DS Manufacturer'!$D$8</f>
        <v xml:space="preserve">DS Manufacturer </v>
      </c>
      <c r="AE92" t="str">
        <f>'DS Manufacturer'!$F$8</f>
        <v>Select</v>
      </c>
      <c r="AF92">
        <f>'DS Manufacturer'!$D$9</f>
        <v>0</v>
      </c>
      <c r="AG92">
        <f>'DS Manufacturer'!$F$9</f>
        <v>0</v>
      </c>
      <c r="AH92" s="23" t="str">
        <f>'DS Manufacturer'!$D$10</f>
        <v>Auto-Populates</v>
      </c>
      <c r="AI92" t="str">
        <f>'DS Manufacturer'!$F$10</f>
        <v>Auto-Populates</v>
      </c>
      <c r="AJ92" t="str">
        <f>'DS Manufacturer'!$B$13</f>
        <v>I. General</v>
      </c>
      <c r="AK92">
        <f>'DS Manufacturer'!B19</f>
        <v>6</v>
      </c>
      <c r="AL92" t="str">
        <f>'DS Manufacturer'!C19</f>
        <v>Did the inspector conduct the inspection in a professional manner?</v>
      </c>
      <c r="AM92">
        <f>'DS Manufacturer'!D19</f>
        <v>0</v>
      </c>
      <c r="AN92" t="str">
        <f>'DS Manufacturer'!$E$19</f>
        <v>Select</v>
      </c>
      <c r="AO92">
        <f>'DS Manufacturer'!$F$19</f>
        <v>0</v>
      </c>
      <c r="AP92">
        <f>'DS Manufacturer'!$D$49</f>
        <v>0</v>
      </c>
      <c r="AQ92" s="24">
        <f>'DS Manufacturer'!$F$49</f>
        <v>0</v>
      </c>
      <c r="AR92">
        <f>'DS Manufacturer'!$D$50</f>
        <v>0</v>
      </c>
    </row>
    <row r="93" spans="1:249" x14ac:dyDescent="0.25">
      <c r="A93" t="e">
        <f>VLOOKUP(B93,Sheet1!$A$3:$F$129,2,FALSE)</f>
        <v>#N/A</v>
      </c>
      <c r="B93" t="str">
        <f>'DS Manufacturer'!$D$4</f>
        <v>Select</v>
      </c>
      <c r="C93" s="33">
        <f>Coversheet!$D$36</f>
        <v>0</v>
      </c>
      <c r="D93" s="34" t="str">
        <f>Sheet1!$A$1</f>
        <v>Human Food Field Inspection Audit DS v 07/2025</v>
      </c>
      <c r="E93" s="96">
        <f>Coversheet!$D$35</f>
        <v>0</v>
      </c>
      <c r="F93" s="96" t="str">
        <f>Coversheet!$D$17</f>
        <v>Select</v>
      </c>
      <c r="G93" s="96" t="str">
        <f>Coversheet!$D$19</f>
        <v>Select</v>
      </c>
      <c r="H93" s="96" t="str">
        <f>Coversheet!$D$16</f>
        <v>FOOD</v>
      </c>
      <c r="I93" s="96" t="str">
        <f>Coversheet!$D$24</f>
        <v>Select</v>
      </c>
      <c r="J93" s="96" t="str">
        <f>Coversheet!$D$25</f>
        <v>Select</v>
      </c>
      <c r="K93" s="33">
        <f>Coversheet!$D$26</f>
        <v>0</v>
      </c>
      <c r="L93" s="33">
        <f>Coversheet!$D$28</f>
        <v>0</v>
      </c>
      <c r="M93" s="96">
        <f>Coversheet!$D$29</f>
        <v>0</v>
      </c>
      <c r="N93" s="33">
        <f>Coversheet!$D$30</f>
        <v>0</v>
      </c>
      <c r="O93" t="e">
        <f>VLOOKUP(B93,Sheet1!$A$3:$F$129,3,FALSE)</f>
        <v>#N/A</v>
      </c>
      <c r="P93">
        <f>'DS Manufacturer'!$F$4</f>
        <v>0</v>
      </c>
      <c r="Q93" s="34"/>
      <c r="R93" s="34"/>
      <c r="S93" s="34" t="str">
        <f>Coversheet!$D$15</f>
        <v>Select</v>
      </c>
      <c r="T93" s="34">
        <f>Coversheet!$D$21</f>
        <v>0</v>
      </c>
      <c r="U93" t="s">
        <v>552</v>
      </c>
      <c r="V93" s="24">
        <f>'DS Manufacturer'!$D$3</f>
        <v>0</v>
      </c>
      <c r="W93" s="24">
        <f>'DS Manufacturer'!$F$3</f>
        <v>0</v>
      </c>
      <c r="X93">
        <f>'DS Manufacturer'!$D$5</f>
        <v>0</v>
      </c>
      <c r="Y93">
        <f>'DS Manufacturer'!$F$5</f>
        <v>0</v>
      </c>
      <c r="Z93">
        <f>'DS Manufacturer'!$D$6</f>
        <v>0</v>
      </c>
      <c r="AA93">
        <f>'DS Manufacturer'!$F$6</f>
        <v>0</v>
      </c>
      <c r="AB93" t="str">
        <f>'DS Manufacturer'!$D$7</f>
        <v xml:space="preserve"> </v>
      </c>
      <c r="AC93">
        <f>'DS Manufacturer'!$F$7</f>
        <v>0</v>
      </c>
      <c r="AD93" t="str">
        <f>'DS Manufacturer'!$D$8</f>
        <v xml:space="preserve">DS Manufacturer </v>
      </c>
      <c r="AE93" t="str">
        <f>'DS Manufacturer'!$F$8</f>
        <v>Select</v>
      </c>
      <c r="AF93">
        <f>'DS Manufacturer'!$D$9</f>
        <v>0</v>
      </c>
      <c r="AG93">
        <f>'DS Manufacturer'!$F$9</f>
        <v>0</v>
      </c>
      <c r="AH93" s="23" t="str">
        <f>'DS Manufacturer'!$D$10</f>
        <v>Auto-Populates</v>
      </c>
      <c r="AI93" t="str">
        <f>'DS Manufacturer'!$F$10</f>
        <v>Auto-Populates</v>
      </c>
      <c r="AJ93" t="str">
        <f>'DS Manufacturer'!$B$13</f>
        <v>I. General</v>
      </c>
      <c r="AK93">
        <f>'DS Manufacturer'!B20</f>
        <v>7</v>
      </c>
      <c r="AL93" t="str">
        <f>'DS Manufacturer'!C20</f>
        <v>Did the inspector assess whether employees are qualified to perform their assigned duties?</v>
      </c>
      <c r="AM93">
        <f>'DS Manufacturer'!D20</f>
        <v>0</v>
      </c>
      <c r="AN93" t="str">
        <f>'DS Manufacturer'!$E$20</f>
        <v>Select</v>
      </c>
      <c r="AO93">
        <f>'DS Manufacturer'!$F$20</f>
        <v>0</v>
      </c>
      <c r="AP93">
        <f>'DS Manufacturer'!$D$49</f>
        <v>0</v>
      </c>
      <c r="AQ93" s="24">
        <f>'DS Manufacturer'!$F$49</f>
        <v>0</v>
      </c>
      <c r="AR93">
        <f>'DS Manufacturer'!$D$50</f>
        <v>0</v>
      </c>
    </row>
    <row r="94" spans="1:249" x14ac:dyDescent="0.25">
      <c r="A94" t="e">
        <f>VLOOKUP(B94,Sheet1!$A$3:$F$129,2,FALSE)</f>
        <v>#N/A</v>
      </c>
      <c r="B94" t="str">
        <f>'DS Manufacturer'!$D$4</f>
        <v>Select</v>
      </c>
      <c r="C94" s="33">
        <f>Coversheet!$D$36</f>
        <v>0</v>
      </c>
      <c r="D94" s="34" t="str">
        <f>Sheet1!$A$1</f>
        <v>Human Food Field Inspection Audit DS v 07/2025</v>
      </c>
      <c r="E94" s="96">
        <f>Coversheet!$D$35</f>
        <v>0</v>
      </c>
      <c r="F94" s="96" t="str">
        <f>Coversheet!$D$17</f>
        <v>Select</v>
      </c>
      <c r="G94" s="96" t="str">
        <f>Coversheet!$D$19</f>
        <v>Select</v>
      </c>
      <c r="H94" s="96" t="str">
        <f>Coversheet!$D$16</f>
        <v>FOOD</v>
      </c>
      <c r="I94" s="96" t="str">
        <f>Coversheet!$D$24</f>
        <v>Select</v>
      </c>
      <c r="J94" s="96" t="str">
        <f>Coversheet!$D$25</f>
        <v>Select</v>
      </c>
      <c r="K94" s="33">
        <f>Coversheet!$D$26</f>
        <v>0</v>
      </c>
      <c r="L94" s="33">
        <f>Coversheet!$D$28</f>
        <v>0</v>
      </c>
      <c r="M94" s="96">
        <f>Coversheet!$D$29</f>
        <v>0</v>
      </c>
      <c r="N94" s="33">
        <f>Coversheet!$D$30</f>
        <v>0</v>
      </c>
      <c r="O94" t="e">
        <f>VLOOKUP(B94,Sheet1!$A$3:$F$129,3,FALSE)</f>
        <v>#N/A</v>
      </c>
      <c r="P94">
        <f>'DS Manufacturer'!$F$4</f>
        <v>0</v>
      </c>
      <c r="Q94" s="34"/>
      <c r="R94" s="34"/>
      <c r="S94" s="34" t="str">
        <f>Coversheet!$D$15</f>
        <v>Select</v>
      </c>
      <c r="T94" s="34">
        <f>Coversheet!$D$21</f>
        <v>0</v>
      </c>
      <c r="U94" t="s">
        <v>552</v>
      </c>
      <c r="V94" s="24">
        <f>'DS Manufacturer'!$D$3</f>
        <v>0</v>
      </c>
      <c r="W94" s="24">
        <f>'DS Manufacturer'!$F$3</f>
        <v>0</v>
      </c>
      <c r="X94">
        <f>'DS Manufacturer'!$D$5</f>
        <v>0</v>
      </c>
      <c r="Y94">
        <f>'DS Manufacturer'!$F$5</f>
        <v>0</v>
      </c>
      <c r="Z94">
        <f>'DS Manufacturer'!$D$6</f>
        <v>0</v>
      </c>
      <c r="AA94">
        <f>'DS Manufacturer'!$F$6</f>
        <v>0</v>
      </c>
      <c r="AB94" t="str">
        <f>'DS Manufacturer'!$D$7</f>
        <v xml:space="preserve"> </v>
      </c>
      <c r="AC94">
        <f>'DS Manufacturer'!$F$7</f>
        <v>0</v>
      </c>
      <c r="AD94" t="str">
        <f>'DS Manufacturer'!$D$8</f>
        <v xml:space="preserve">DS Manufacturer </v>
      </c>
      <c r="AE94" t="str">
        <f>'DS Manufacturer'!$F$8</f>
        <v>Select</v>
      </c>
      <c r="AF94">
        <f>'DS Manufacturer'!$D$9</f>
        <v>0</v>
      </c>
      <c r="AG94">
        <f>'DS Manufacturer'!$F$9</f>
        <v>0</v>
      </c>
      <c r="AH94" s="23" t="str">
        <f>'DS Manufacturer'!$D$10</f>
        <v>Auto-Populates</v>
      </c>
      <c r="AI94" t="str">
        <f>'DS Manufacturer'!$F$10</f>
        <v>Auto-Populates</v>
      </c>
      <c r="AJ94" t="str">
        <f>'DS Manufacturer'!$B$13</f>
        <v>I. General</v>
      </c>
      <c r="AK94">
        <f>'DS Manufacturer'!B21</f>
        <v>8</v>
      </c>
      <c r="AL94" t="str">
        <f>'DS Manufacturer'!C21</f>
        <v>Did the inspector demonstrate the ability to identify significant hazards specific to the products or processes?</v>
      </c>
      <c r="AM94">
        <f>'DS Manufacturer'!D21</f>
        <v>0</v>
      </c>
      <c r="AN94" t="str">
        <f>'DS Manufacturer'!$E$21</f>
        <v>N/A</v>
      </c>
      <c r="AO94">
        <f>'DS Manufacturer'!$F$21</f>
        <v>0</v>
      </c>
      <c r="AP94">
        <f>'DS Manufacturer'!$D$49</f>
        <v>0</v>
      </c>
      <c r="AQ94" s="24">
        <f>'DS Manufacturer'!$F$49</f>
        <v>0</v>
      </c>
      <c r="AR94">
        <f>'DS Manufacturer'!$D$50</f>
        <v>0</v>
      </c>
    </row>
    <row r="95" spans="1:249" x14ac:dyDescent="0.25">
      <c r="A95" t="e">
        <f>VLOOKUP(B95,Sheet1!$A$3:$F$129,2,FALSE)</f>
        <v>#N/A</v>
      </c>
      <c r="B95" t="str">
        <f>'DS Manufacturer'!$D$4</f>
        <v>Select</v>
      </c>
      <c r="C95" s="33">
        <f>Coversheet!$D$36</f>
        <v>0</v>
      </c>
      <c r="D95" s="34" t="str">
        <f>Sheet1!$A$1</f>
        <v>Human Food Field Inspection Audit DS v 07/2025</v>
      </c>
      <c r="E95" s="96">
        <f>Coversheet!$D$35</f>
        <v>0</v>
      </c>
      <c r="F95" s="96" t="str">
        <f>Coversheet!$D$17</f>
        <v>Select</v>
      </c>
      <c r="G95" s="96" t="str">
        <f>Coversheet!$D$19</f>
        <v>Select</v>
      </c>
      <c r="H95" s="96" t="str">
        <f>Coversheet!$D$16</f>
        <v>FOOD</v>
      </c>
      <c r="I95" s="96" t="str">
        <f>Coversheet!$D$24</f>
        <v>Select</v>
      </c>
      <c r="J95" s="96" t="str">
        <f>Coversheet!$D$25</f>
        <v>Select</v>
      </c>
      <c r="K95" s="33">
        <f>Coversheet!$D$26</f>
        <v>0</v>
      </c>
      <c r="L95" s="33">
        <f>Coversheet!$D$28</f>
        <v>0</v>
      </c>
      <c r="M95" s="96">
        <f>Coversheet!$D$29</f>
        <v>0</v>
      </c>
      <c r="N95" s="33">
        <f>Coversheet!$D$30</f>
        <v>0</v>
      </c>
      <c r="O95" t="e">
        <f>VLOOKUP(B95,Sheet1!$A$3:$F$129,3,FALSE)</f>
        <v>#N/A</v>
      </c>
      <c r="P95">
        <f>'DS Manufacturer'!$F$4</f>
        <v>0</v>
      </c>
      <c r="Q95" s="34"/>
      <c r="R95" s="34"/>
      <c r="S95" s="34" t="str">
        <f>Coversheet!$D$15</f>
        <v>Select</v>
      </c>
      <c r="T95" s="34">
        <f>Coversheet!$D$21</f>
        <v>0</v>
      </c>
      <c r="U95" t="s">
        <v>552</v>
      </c>
      <c r="V95" s="24">
        <f>'DS Manufacturer'!$D$3</f>
        <v>0</v>
      </c>
      <c r="W95" s="24">
        <f>'DS Manufacturer'!$F$3</f>
        <v>0</v>
      </c>
      <c r="X95">
        <f>'DS Manufacturer'!$D$5</f>
        <v>0</v>
      </c>
      <c r="Y95">
        <f>'DS Manufacturer'!$F$5</f>
        <v>0</v>
      </c>
      <c r="Z95">
        <f>'DS Manufacturer'!$D$6</f>
        <v>0</v>
      </c>
      <c r="AA95">
        <f>'DS Manufacturer'!$F$6</f>
        <v>0</v>
      </c>
      <c r="AB95" t="str">
        <f>'DS Manufacturer'!$D$7</f>
        <v xml:space="preserve"> </v>
      </c>
      <c r="AC95">
        <f>'DS Manufacturer'!$F$7</f>
        <v>0</v>
      </c>
      <c r="AD95" t="str">
        <f>'DS Manufacturer'!$D$8</f>
        <v xml:space="preserve">DS Manufacturer </v>
      </c>
      <c r="AE95" t="str">
        <f>'DS Manufacturer'!$F$8</f>
        <v>Select</v>
      </c>
      <c r="AF95">
        <f>'DS Manufacturer'!$D$9</f>
        <v>0</v>
      </c>
      <c r="AG95">
        <f>'DS Manufacturer'!$F$9</f>
        <v>0</v>
      </c>
      <c r="AH95" s="23" t="str">
        <f>'DS Manufacturer'!$D$10</f>
        <v>Auto-Populates</v>
      </c>
      <c r="AI95" t="str">
        <f>'DS Manufacturer'!$F$10</f>
        <v>Auto-Populates</v>
      </c>
      <c r="AJ95" t="str">
        <f>'DS Manufacturer'!$B$13</f>
        <v>I. General</v>
      </c>
      <c r="AK95">
        <f>'DS Manufacturer'!B22</f>
        <v>9</v>
      </c>
      <c r="AL95" t="str">
        <f>'DS Manufacturer'!C22</f>
        <v>Did the inspector review and assess product labeling?</v>
      </c>
      <c r="AM95">
        <f>'DS Manufacturer'!D22</f>
        <v>0</v>
      </c>
      <c r="AN95" t="str">
        <f>'DS Manufacturer'!$E$22</f>
        <v>Select</v>
      </c>
      <c r="AO95">
        <f>'DS Manufacturer'!$F$22</f>
        <v>0</v>
      </c>
      <c r="AP95">
        <f>'DS Manufacturer'!$D$49</f>
        <v>0</v>
      </c>
      <c r="AQ95" s="24">
        <f>'DS Manufacturer'!$F$49</f>
        <v>0</v>
      </c>
      <c r="AR95">
        <f>'DS Manufacturer'!$D$50</f>
        <v>0</v>
      </c>
    </row>
    <row r="96" spans="1:249" x14ac:dyDescent="0.25">
      <c r="A96" t="e">
        <f>VLOOKUP(B96,Sheet1!$A$3:$F$129,2,FALSE)</f>
        <v>#N/A</v>
      </c>
      <c r="B96" t="str">
        <f>'DS Manufacturer'!$D$4</f>
        <v>Select</v>
      </c>
      <c r="C96" s="33">
        <f>Coversheet!$D$36</f>
        <v>0</v>
      </c>
      <c r="D96" s="34" t="str">
        <f>Sheet1!$A$1</f>
        <v>Human Food Field Inspection Audit DS v 07/2025</v>
      </c>
      <c r="E96" s="96">
        <f>Coversheet!$D$35</f>
        <v>0</v>
      </c>
      <c r="F96" s="96" t="str">
        <f>Coversheet!$D$17</f>
        <v>Select</v>
      </c>
      <c r="G96" s="96" t="str">
        <f>Coversheet!$D$19</f>
        <v>Select</v>
      </c>
      <c r="H96" s="96" t="str">
        <f>Coversheet!$D$16</f>
        <v>FOOD</v>
      </c>
      <c r="I96" s="96" t="str">
        <f>Coversheet!$D$24</f>
        <v>Select</v>
      </c>
      <c r="J96" s="96" t="str">
        <f>Coversheet!$D$25</f>
        <v>Select</v>
      </c>
      <c r="K96" s="33">
        <f>Coversheet!$D$26</f>
        <v>0</v>
      </c>
      <c r="L96" s="33">
        <f>Coversheet!$D$28</f>
        <v>0</v>
      </c>
      <c r="M96" s="96">
        <f>Coversheet!$D$29</f>
        <v>0</v>
      </c>
      <c r="N96" s="33">
        <f>Coversheet!$D$30</f>
        <v>0</v>
      </c>
      <c r="O96" t="e">
        <f>VLOOKUP(B96,Sheet1!$A$3:$F$129,3,FALSE)</f>
        <v>#N/A</v>
      </c>
      <c r="P96">
        <f>'DS Manufacturer'!$F$4</f>
        <v>0</v>
      </c>
      <c r="Q96" s="34"/>
      <c r="R96" s="34"/>
      <c r="S96" s="34" t="str">
        <f>Coversheet!$D$15</f>
        <v>Select</v>
      </c>
      <c r="T96" s="34">
        <f>Coversheet!$D$21</f>
        <v>0</v>
      </c>
      <c r="U96" t="s">
        <v>552</v>
      </c>
      <c r="V96" s="24">
        <f>'DS Manufacturer'!$D$3</f>
        <v>0</v>
      </c>
      <c r="W96" s="24">
        <f>'DS Manufacturer'!$F$3</f>
        <v>0</v>
      </c>
      <c r="X96">
        <f>'DS Manufacturer'!$D$5</f>
        <v>0</v>
      </c>
      <c r="Y96">
        <f>'DS Manufacturer'!$F$5</f>
        <v>0</v>
      </c>
      <c r="Z96">
        <f>'DS Manufacturer'!$D$6</f>
        <v>0</v>
      </c>
      <c r="AA96">
        <f>'DS Manufacturer'!$F$6</f>
        <v>0</v>
      </c>
      <c r="AB96" t="str">
        <f>'DS Manufacturer'!$D$7</f>
        <v xml:space="preserve"> </v>
      </c>
      <c r="AC96">
        <f>'DS Manufacturer'!$F$7</f>
        <v>0</v>
      </c>
      <c r="AD96" t="str">
        <f>'DS Manufacturer'!$D$8</f>
        <v xml:space="preserve">DS Manufacturer </v>
      </c>
      <c r="AE96" t="str">
        <f>'DS Manufacturer'!$F$8</f>
        <v>Select</v>
      </c>
      <c r="AF96">
        <f>'DS Manufacturer'!$D$9</f>
        <v>0</v>
      </c>
      <c r="AG96">
        <f>'DS Manufacturer'!$F$9</f>
        <v>0</v>
      </c>
      <c r="AH96" s="23" t="str">
        <f>'DS Manufacturer'!$D$10</f>
        <v>Auto-Populates</v>
      </c>
      <c r="AI96" t="str">
        <f>'DS Manufacturer'!$F$10</f>
        <v>Auto-Populates</v>
      </c>
      <c r="AJ96" t="str">
        <f>'DS Manufacturer'!$B$23</f>
        <v xml:space="preserve">XIII. DS CGMP </v>
      </c>
      <c r="AK96" t="str">
        <f>'DS Manufacturer'!$B$23</f>
        <v xml:space="preserve">XIII. DS CGMP </v>
      </c>
      <c r="AP96">
        <f>'DS Manufacturer'!$D$49</f>
        <v>0</v>
      </c>
      <c r="AQ96" s="24">
        <f>'DS Manufacturer'!$F$49</f>
        <v>0</v>
      </c>
      <c r="AR96">
        <f>'DS Manufacturer'!$D$50</f>
        <v>0</v>
      </c>
    </row>
    <row r="97" spans="1:44" x14ac:dyDescent="0.25">
      <c r="A97" t="e">
        <f>VLOOKUP(B97,Sheet1!$A$3:$F$129,2,FALSE)</f>
        <v>#N/A</v>
      </c>
      <c r="B97" t="str">
        <f>'DS Manufacturer'!$D$4</f>
        <v>Select</v>
      </c>
      <c r="C97" s="33">
        <f>Coversheet!$D$36</f>
        <v>0</v>
      </c>
      <c r="D97" s="34" t="str">
        <f>Sheet1!$A$1</f>
        <v>Human Food Field Inspection Audit DS v 07/2025</v>
      </c>
      <c r="E97" s="96">
        <f>Coversheet!$D$35</f>
        <v>0</v>
      </c>
      <c r="F97" s="96" t="str">
        <f>Coversheet!$D$17</f>
        <v>Select</v>
      </c>
      <c r="G97" s="96" t="str">
        <f>Coversheet!$D$19</f>
        <v>Select</v>
      </c>
      <c r="H97" s="96" t="str">
        <f>Coversheet!$D$16</f>
        <v>FOOD</v>
      </c>
      <c r="I97" s="96" t="str">
        <f>Coversheet!$D$24</f>
        <v>Select</v>
      </c>
      <c r="J97" s="96" t="str">
        <f>Coversheet!$D$25</f>
        <v>Select</v>
      </c>
      <c r="K97" s="33">
        <f>Coversheet!$D$26</f>
        <v>0</v>
      </c>
      <c r="L97" s="33">
        <f>Coversheet!$D$28</f>
        <v>0</v>
      </c>
      <c r="M97" s="96">
        <f>Coversheet!$D$29</f>
        <v>0</v>
      </c>
      <c r="N97" s="33">
        <f>Coversheet!$D$30</f>
        <v>0</v>
      </c>
      <c r="O97" t="e">
        <f>VLOOKUP(B97,Sheet1!$A$3:$F$129,3,FALSE)</f>
        <v>#N/A</v>
      </c>
      <c r="P97">
        <f>'DS Manufacturer'!$F$4</f>
        <v>0</v>
      </c>
      <c r="Q97" s="34"/>
      <c r="R97" s="34"/>
      <c r="S97" s="34" t="str">
        <f>Coversheet!$D$15</f>
        <v>Select</v>
      </c>
      <c r="T97" s="34">
        <f>Coversheet!$D$21</f>
        <v>0</v>
      </c>
      <c r="U97" t="s">
        <v>552</v>
      </c>
      <c r="V97" s="24">
        <f>'DS Manufacturer'!$D$3</f>
        <v>0</v>
      </c>
      <c r="W97" s="24">
        <f>'DS Manufacturer'!$F$3</f>
        <v>0</v>
      </c>
      <c r="X97">
        <f>'DS Manufacturer'!$D$5</f>
        <v>0</v>
      </c>
      <c r="Y97">
        <f>'DS Manufacturer'!$F$5</f>
        <v>0</v>
      </c>
      <c r="Z97">
        <f>'DS Manufacturer'!$D$6</f>
        <v>0</v>
      </c>
      <c r="AA97">
        <f>'DS Manufacturer'!$F$6</f>
        <v>0</v>
      </c>
      <c r="AB97" t="str">
        <f>'DS Manufacturer'!$D$7</f>
        <v xml:space="preserve"> </v>
      </c>
      <c r="AC97">
        <f>'DS Manufacturer'!$F$7</f>
        <v>0</v>
      </c>
      <c r="AD97" t="str">
        <f>'DS Manufacturer'!$D$8</f>
        <v xml:space="preserve">DS Manufacturer </v>
      </c>
      <c r="AE97" t="str">
        <f>'DS Manufacturer'!$F$8</f>
        <v>Select</v>
      </c>
      <c r="AF97">
        <f>'DS Manufacturer'!$D$9</f>
        <v>0</v>
      </c>
      <c r="AG97">
        <f>'DS Manufacturer'!$F$9</f>
        <v>0</v>
      </c>
      <c r="AH97" s="23" t="str">
        <f>'DS Manufacturer'!$D$10</f>
        <v>Auto-Populates</v>
      </c>
      <c r="AI97" t="str">
        <f>'DS Manufacturer'!$F$10</f>
        <v>Auto-Populates</v>
      </c>
      <c r="AJ97" t="str">
        <f>'DS Manufacturer'!$B$23</f>
        <v xml:space="preserve">XIII. DS CGMP </v>
      </c>
      <c r="AK97">
        <f>'DS Manufacturer'!B24</f>
        <v>1</v>
      </c>
      <c r="AL97" t="str">
        <f>'DS Manufacturer'!C24</f>
        <v>Did the inspector assess the plants and grounds around the firm to ensure that they do not constitute a source of contamination or harborage?</v>
      </c>
      <c r="AM97">
        <f>'DS Manufacturer'!D24</f>
        <v>0</v>
      </c>
      <c r="AN97" t="str">
        <f>'DS Manufacturer'!$E$24</f>
        <v>Select</v>
      </c>
      <c r="AO97">
        <f>'DS Manufacturer'!$F$24</f>
        <v>0</v>
      </c>
      <c r="AP97">
        <f>'DS Manufacturer'!$D$49</f>
        <v>0</v>
      </c>
      <c r="AQ97" s="24">
        <f>'DS Manufacturer'!$F$49</f>
        <v>0</v>
      </c>
      <c r="AR97">
        <f>'DS Manufacturer'!$D$50</f>
        <v>0</v>
      </c>
    </row>
    <row r="98" spans="1:44" x14ac:dyDescent="0.25">
      <c r="A98" t="e">
        <f>VLOOKUP(B98,Sheet1!$A$3:$F$129,2,FALSE)</f>
        <v>#N/A</v>
      </c>
      <c r="B98" t="str">
        <f>'DS Manufacturer'!$D$4</f>
        <v>Select</v>
      </c>
      <c r="C98" s="33">
        <f>Coversheet!$D$36</f>
        <v>0</v>
      </c>
      <c r="D98" s="34" t="str">
        <f>Sheet1!$A$1</f>
        <v>Human Food Field Inspection Audit DS v 07/2025</v>
      </c>
      <c r="E98" s="96">
        <f>Coversheet!$D$35</f>
        <v>0</v>
      </c>
      <c r="F98" s="96" t="str">
        <f>Coversheet!$D$17</f>
        <v>Select</v>
      </c>
      <c r="G98" s="96" t="str">
        <f>Coversheet!$D$19</f>
        <v>Select</v>
      </c>
      <c r="H98" s="96" t="str">
        <f>Coversheet!$D$16</f>
        <v>FOOD</v>
      </c>
      <c r="I98" s="96" t="str">
        <f>Coversheet!$D$24</f>
        <v>Select</v>
      </c>
      <c r="J98" s="96" t="str">
        <f>Coversheet!$D$25</f>
        <v>Select</v>
      </c>
      <c r="K98" s="33">
        <f>Coversheet!$D$26</f>
        <v>0</v>
      </c>
      <c r="L98" s="33">
        <f>Coversheet!$D$28</f>
        <v>0</v>
      </c>
      <c r="M98" s="96">
        <f>Coversheet!$D$29</f>
        <v>0</v>
      </c>
      <c r="N98" s="33">
        <f>Coversheet!$D$30</f>
        <v>0</v>
      </c>
      <c r="O98" t="e">
        <f>VLOOKUP(B98,Sheet1!$A$3:$F$129,3,FALSE)</f>
        <v>#N/A</v>
      </c>
      <c r="P98">
        <f>'DS Manufacturer'!$F$4</f>
        <v>0</v>
      </c>
      <c r="Q98" s="34"/>
      <c r="R98" s="34"/>
      <c r="S98" s="34" t="str">
        <f>Coversheet!$D$15</f>
        <v>Select</v>
      </c>
      <c r="T98" s="34">
        <f>Coversheet!$D$21</f>
        <v>0</v>
      </c>
      <c r="U98" t="s">
        <v>552</v>
      </c>
      <c r="V98" s="24">
        <f>'DS Manufacturer'!$D$3</f>
        <v>0</v>
      </c>
      <c r="W98" s="24">
        <f>'DS Manufacturer'!$F$3</f>
        <v>0</v>
      </c>
      <c r="X98">
        <f>'DS Manufacturer'!$D$5</f>
        <v>0</v>
      </c>
      <c r="Y98">
        <f>'DS Manufacturer'!$F$5</f>
        <v>0</v>
      </c>
      <c r="Z98">
        <f>'DS Manufacturer'!$D$6</f>
        <v>0</v>
      </c>
      <c r="AA98">
        <f>'DS Manufacturer'!$F$6</f>
        <v>0</v>
      </c>
      <c r="AB98" t="str">
        <f>'DS Manufacturer'!$D$7</f>
        <v xml:space="preserve"> </v>
      </c>
      <c r="AC98">
        <f>'DS Manufacturer'!$F$7</f>
        <v>0</v>
      </c>
      <c r="AD98" t="str">
        <f>'DS Manufacturer'!$D$8</f>
        <v xml:space="preserve">DS Manufacturer </v>
      </c>
      <c r="AE98" t="str">
        <f>'DS Manufacturer'!$F$8</f>
        <v>Select</v>
      </c>
      <c r="AF98">
        <f>'DS Manufacturer'!$D$9</f>
        <v>0</v>
      </c>
      <c r="AG98">
        <f>'DS Manufacturer'!$F$9</f>
        <v>0</v>
      </c>
      <c r="AH98" s="23" t="str">
        <f>'DS Manufacturer'!$D$10</f>
        <v>Auto-Populates</v>
      </c>
      <c r="AI98" t="str">
        <f>'DS Manufacturer'!$F$10</f>
        <v>Auto-Populates</v>
      </c>
      <c r="AJ98" t="str">
        <f>'DS Manufacturer'!$B$23</f>
        <v xml:space="preserve">XIII. DS CGMP </v>
      </c>
      <c r="AK98">
        <f>'DS Manufacturer'!B25</f>
        <v>2</v>
      </c>
      <c r="AL98" t="str">
        <f>'DS Manufacturer'!C25</f>
        <v>Did the inspector conduct a walkthrough of areas where finished dietary supplements are held and evaluate the sanitation, maintenance, and pest control of the facility?</v>
      </c>
      <c r="AM98">
        <f>'DS Manufacturer'!D25</f>
        <v>0</v>
      </c>
      <c r="AN98" t="str">
        <f>'DS Manufacturer'!$E$25</f>
        <v>Select</v>
      </c>
      <c r="AO98">
        <f>'DS Manufacturer'!$F$25</f>
        <v>0</v>
      </c>
      <c r="AP98">
        <f>'DS Manufacturer'!$D$49</f>
        <v>0</v>
      </c>
      <c r="AQ98" s="24">
        <f>'DS Manufacturer'!$F$49</f>
        <v>0</v>
      </c>
      <c r="AR98">
        <f>'DS Manufacturer'!$D$50</f>
        <v>0</v>
      </c>
    </row>
    <row r="99" spans="1:44" x14ac:dyDescent="0.25">
      <c r="A99" t="e">
        <f>VLOOKUP(B99,Sheet1!$A$3:$F$129,2,FALSE)</f>
        <v>#N/A</v>
      </c>
      <c r="B99" t="str">
        <f>'DS Manufacturer'!$D$4</f>
        <v>Select</v>
      </c>
      <c r="C99" s="33">
        <f>Coversheet!$D$36</f>
        <v>0</v>
      </c>
      <c r="D99" s="34" t="str">
        <f>Sheet1!$A$1</f>
        <v>Human Food Field Inspection Audit DS v 07/2025</v>
      </c>
      <c r="E99" s="96">
        <f>Coversheet!$D$35</f>
        <v>0</v>
      </c>
      <c r="F99" s="96" t="str">
        <f>Coversheet!$D$17</f>
        <v>Select</v>
      </c>
      <c r="G99" s="96" t="str">
        <f>Coversheet!$D$19</f>
        <v>Select</v>
      </c>
      <c r="H99" s="96" t="str">
        <f>Coversheet!$D$16</f>
        <v>FOOD</v>
      </c>
      <c r="I99" s="96" t="str">
        <f>Coversheet!$D$24</f>
        <v>Select</v>
      </c>
      <c r="J99" s="96" t="str">
        <f>Coversheet!$D$25</f>
        <v>Select</v>
      </c>
      <c r="K99" s="33">
        <f>Coversheet!$D$26</f>
        <v>0</v>
      </c>
      <c r="L99" s="33">
        <f>Coversheet!$D$28</f>
        <v>0</v>
      </c>
      <c r="M99" s="96">
        <f>Coversheet!$D$29</f>
        <v>0</v>
      </c>
      <c r="N99" s="33">
        <f>Coversheet!$D$30</f>
        <v>0</v>
      </c>
      <c r="O99" t="e">
        <f>VLOOKUP(B99,Sheet1!$A$3:$F$129,3,FALSE)</f>
        <v>#N/A</v>
      </c>
      <c r="P99">
        <f>'DS Manufacturer'!$F$4</f>
        <v>0</v>
      </c>
      <c r="Q99" s="34"/>
      <c r="R99" s="34"/>
      <c r="S99" s="34" t="str">
        <f>Coversheet!$D$15</f>
        <v>Select</v>
      </c>
      <c r="T99" s="34">
        <f>Coversheet!$D$21</f>
        <v>0</v>
      </c>
      <c r="U99" t="s">
        <v>552</v>
      </c>
      <c r="V99" s="24">
        <f>'DS Manufacturer'!$D$3</f>
        <v>0</v>
      </c>
      <c r="W99" s="24">
        <f>'DS Manufacturer'!$F$3</f>
        <v>0</v>
      </c>
      <c r="X99">
        <f>'DS Manufacturer'!$D$5</f>
        <v>0</v>
      </c>
      <c r="Y99">
        <f>'DS Manufacturer'!$F$5</f>
        <v>0</v>
      </c>
      <c r="Z99">
        <f>'DS Manufacturer'!$D$6</f>
        <v>0</v>
      </c>
      <c r="AA99">
        <f>'DS Manufacturer'!$F$6</f>
        <v>0</v>
      </c>
      <c r="AB99" t="str">
        <f>'DS Manufacturer'!$D$7</f>
        <v xml:space="preserve"> </v>
      </c>
      <c r="AC99">
        <f>'DS Manufacturer'!$F$7</f>
        <v>0</v>
      </c>
      <c r="AD99" t="str">
        <f>'DS Manufacturer'!$D$8</f>
        <v xml:space="preserve">DS Manufacturer </v>
      </c>
      <c r="AE99" t="str">
        <f>'DS Manufacturer'!$F$8</f>
        <v>Select</v>
      </c>
      <c r="AF99">
        <f>'DS Manufacturer'!$D$9</f>
        <v>0</v>
      </c>
      <c r="AG99">
        <f>'DS Manufacturer'!$F$9</f>
        <v>0</v>
      </c>
      <c r="AH99" s="23" t="str">
        <f>'DS Manufacturer'!$D$10</f>
        <v>Auto-Populates</v>
      </c>
      <c r="AI99" t="str">
        <f>'DS Manufacturer'!$F$10</f>
        <v>Auto-Populates</v>
      </c>
      <c r="AJ99" t="str">
        <f>'DS Manufacturer'!$B$23</f>
        <v xml:space="preserve">XIII. DS CGMP </v>
      </c>
      <c r="AK99">
        <f>'DS Manufacturer'!B26</f>
        <v>3</v>
      </c>
      <c r="AL99" t="str">
        <f>'DS Manufacturer'!C26</f>
        <v>Did the inspector assess the conditions of dietary supplement products to ensure protection against contamination and deterioration during shipping/receiving?</v>
      </c>
      <c r="AM99">
        <f>'DS Manufacturer'!D26</f>
        <v>0</v>
      </c>
      <c r="AN99" t="str">
        <f>'DS Manufacturer'!$E$26</f>
        <v>Select</v>
      </c>
      <c r="AO99">
        <f>'DS Manufacturer'!$F$26</f>
        <v>0</v>
      </c>
      <c r="AP99">
        <f>'DS Manufacturer'!$D$49</f>
        <v>0</v>
      </c>
      <c r="AQ99" s="24">
        <f>'DS Manufacturer'!$F$49</f>
        <v>0</v>
      </c>
      <c r="AR99">
        <f>'DS Manufacturer'!$D$50</f>
        <v>0</v>
      </c>
    </row>
    <row r="100" spans="1:44" x14ac:dyDescent="0.25">
      <c r="A100" t="e">
        <f>VLOOKUP(B100,Sheet1!$A$3:$F$129,2,FALSE)</f>
        <v>#N/A</v>
      </c>
      <c r="B100" t="str">
        <f>'DS Manufacturer'!$D$4</f>
        <v>Select</v>
      </c>
      <c r="C100" s="33">
        <f>Coversheet!$D$36</f>
        <v>0</v>
      </c>
      <c r="D100" s="34" t="str">
        <f>Sheet1!$A$1</f>
        <v>Human Food Field Inspection Audit DS v 07/2025</v>
      </c>
      <c r="E100" s="96">
        <f>Coversheet!$D$35</f>
        <v>0</v>
      </c>
      <c r="F100" s="96" t="str">
        <f>Coversheet!$D$17</f>
        <v>Select</v>
      </c>
      <c r="G100" s="96" t="str">
        <f>Coversheet!$D$19</f>
        <v>Select</v>
      </c>
      <c r="H100" s="96" t="str">
        <f>Coversheet!$D$16</f>
        <v>FOOD</v>
      </c>
      <c r="I100" s="96" t="str">
        <f>Coversheet!$D$24</f>
        <v>Select</v>
      </c>
      <c r="J100" s="96" t="str">
        <f>Coversheet!$D$25</f>
        <v>Select</v>
      </c>
      <c r="K100" s="33">
        <f>Coversheet!$D$26</f>
        <v>0</v>
      </c>
      <c r="L100" s="33">
        <f>Coversheet!$D$28</f>
        <v>0</v>
      </c>
      <c r="M100" s="96">
        <f>Coversheet!$D$29</f>
        <v>0</v>
      </c>
      <c r="N100" s="33">
        <f>Coversheet!$D$30</f>
        <v>0</v>
      </c>
      <c r="O100" t="e">
        <f>VLOOKUP(B100,Sheet1!$A$3:$F$129,3,FALSE)</f>
        <v>#N/A</v>
      </c>
      <c r="P100">
        <f>'DS Manufacturer'!$F$4</f>
        <v>0</v>
      </c>
      <c r="Q100" s="34"/>
      <c r="R100" s="34"/>
      <c r="S100" s="34" t="str">
        <f>Coversheet!$D$15</f>
        <v>Select</v>
      </c>
      <c r="T100" s="34">
        <f>Coversheet!$D$21</f>
        <v>0</v>
      </c>
      <c r="U100" t="s">
        <v>552</v>
      </c>
      <c r="V100" s="24">
        <f>'DS Manufacturer'!$D$3</f>
        <v>0</v>
      </c>
      <c r="W100" s="24">
        <f>'DS Manufacturer'!$F$3</f>
        <v>0</v>
      </c>
      <c r="X100">
        <f>'DS Manufacturer'!$D$5</f>
        <v>0</v>
      </c>
      <c r="Y100">
        <f>'DS Manufacturer'!$F$5</f>
        <v>0</v>
      </c>
      <c r="Z100">
        <f>'DS Manufacturer'!$D$6</f>
        <v>0</v>
      </c>
      <c r="AA100">
        <f>'DS Manufacturer'!$F$6</f>
        <v>0</v>
      </c>
      <c r="AB100" t="str">
        <f>'DS Manufacturer'!$D$7</f>
        <v xml:space="preserve"> </v>
      </c>
      <c r="AC100">
        <f>'DS Manufacturer'!$F$7</f>
        <v>0</v>
      </c>
      <c r="AD100" t="str">
        <f>'DS Manufacturer'!$D$8</f>
        <v xml:space="preserve">DS Manufacturer </v>
      </c>
      <c r="AE100" t="str">
        <f>'DS Manufacturer'!$F$8</f>
        <v>Select</v>
      </c>
      <c r="AF100">
        <f>'DS Manufacturer'!$D$9</f>
        <v>0</v>
      </c>
      <c r="AG100">
        <f>'DS Manufacturer'!$F$9</f>
        <v>0</v>
      </c>
      <c r="AH100" s="23" t="str">
        <f>'DS Manufacturer'!$D$10</f>
        <v>Auto-Populates</v>
      </c>
      <c r="AI100" t="str">
        <f>'DS Manufacturer'!$F$10</f>
        <v>Auto-Populates</v>
      </c>
      <c r="AJ100" t="str">
        <f>'DS Manufacturer'!$B$23</f>
        <v xml:space="preserve">XIII. DS CGMP </v>
      </c>
      <c r="AK100">
        <f>'DS Manufacturer'!B27</f>
        <v>4</v>
      </c>
      <c r="AL100" t="str">
        <f>'DS Manufacturer'!C27</f>
        <v xml:space="preserve">Did the inspector verify written procedures are established and followed for holding and distribution operations?  </v>
      </c>
      <c r="AM100">
        <f>'DS Manufacturer'!D27</f>
        <v>0</v>
      </c>
      <c r="AN100" t="str">
        <f>'DS Manufacturer'!$E$27</f>
        <v>Select</v>
      </c>
      <c r="AO100">
        <f>'DS Manufacturer'!$F$27</f>
        <v>0</v>
      </c>
      <c r="AP100">
        <f>'DS Manufacturer'!$D$49</f>
        <v>0</v>
      </c>
      <c r="AQ100" s="24">
        <f>'DS Manufacturer'!$F$49</f>
        <v>0</v>
      </c>
      <c r="AR100">
        <f>'DS Manufacturer'!$D$50</f>
        <v>0</v>
      </c>
    </row>
    <row r="101" spans="1:44" x14ac:dyDescent="0.25">
      <c r="A101" t="e">
        <f>VLOOKUP(B101,Sheet1!$A$3:$F$129,2,FALSE)</f>
        <v>#N/A</v>
      </c>
      <c r="B101" t="str">
        <f>'DS Manufacturer'!$D$4</f>
        <v>Select</v>
      </c>
      <c r="C101" s="33">
        <f>Coversheet!$D$36</f>
        <v>0</v>
      </c>
      <c r="D101" s="34" t="str">
        <f>Sheet1!$A$1</f>
        <v>Human Food Field Inspection Audit DS v 07/2025</v>
      </c>
      <c r="E101" s="96">
        <f>Coversheet!$D$35</f>
        <v>0</v>
      </c>
      <c r="F101" s="96" t="str">
        <f>Coversheet!$D$17</f>
        <v>Select</v>
      </c>
      <c r="G101" s="96" t="str">
        <f>Coversheet!$D$19</f>
        <v>Select</v>
      </c>
      <c r="H101" s="96" t="str">
        <f>Coversheet!$D$16</f>
        <v>FOOD</v>
      </c>
      <c r="I101" s="96" t="str">
        <f>Coversheet!$D$24</f>
        <v>Select</v>
      </c>
      <c r="J101" s="96" t="str">
        <f>Coversheet!$D$25</f>
        <v>Select</v>
      </c>
      <c r="K101" s="33">
        <f>Coversheet!$D$26</f>
        <v>0</v>
      </c>
      <c r="L101" s="33">
        <f>Coversheet!$D$28</f>
        <v>0</v>
      </c>
      <c r="M101" s="96">
        <f>Coversheet!$D$29</f>
        <v>0</v>
      </c>
      <c r="N101" s="33">
        <f>Coversheet!$D$30</f>
        <v>0</v>
      </c>
      <c r="O101" t="e">
        <f>VLOOKUP(B101,Sheet1!$A$3:$F$129,3,FALSE)</f>
        <v>#N/A</v>
      </c>
      <c r="P101">
        <f>'DS Manufacturer'!$F$4</f>
        <v>0</v>
      </c>
      <c r="Q101" s="34"/>
      <c r="R101" s="34"/>
      <c r="S101" s="34" t="str">
        <f>Coversheet!$D$15</f>
        <v>Select</v>
      </c>
      <c r="T101" s="34">
        <f>Coversheet!$D$21</f>
        <v>0</v>
      </c>
      <c r="U101" t="s">
        <v>552</v>
      </c>
      <c r="V101" s="24">
        <f>'DS Manufacturer'!$D$3</f>
        <v>0</v>
      </c>
      <c r="W101" s="24">
        <f>'DS Manufacturer'!$F$3</f>
        <v>0</v>
      </c>
      <c r="X101">
        <f>'DS Manufacturer'!$D$5</f>
        <v>0</v>
      </c>
      <c r="Y101">
        <f>'DS Manufacturer'!$F$5</f>
        <v>0</v>
      </c>
      <c r="Z101">
        <f>'DS Manufacturer'!$D$6</f>
        <v>0</v>
      </c>
      <c r="AA101">
        <f>'DS Manufacturer'!$F$6</f>
        <v>0</v>
      </c>
      <c r="AB101" t="str">
        <f>'DS Manufacturer'!$D$7</f>
        <v xml:space="preserve"> </v>
      </c>
      <c r="AC101">
        <f>'DS Manufacturer'!$F$7</f>
        <v>0</v>
      </c>
      <c r="AD101" t="str">
        <f>'DS Manufacturer'!$D$8</f>
        <v xml:space="preserve">DS Manufacturer </v>
      </c>
      <c r="AE101" t="str">
        <f>'DS Manufacturer'!$F$8</f>
        <v>Select</v>
      </c>
      <c r="AF101">
        <f>'DS Manufacturer'!$D$9</f>
        <v>0</v>
      </c>
      <c r="AG101">
        <f>'DS Manufacturer'!$F$9</f>
        <v>0</v>
      </c>
      <c r="AH101" s="23" t="str">
        <f>'DS Manufacturer'!$D$10</f>
        <v>Auto-Populates</v>
      </c>
      <c r="AI101" t="str">
        <f>'DS Manufacturer'!$F$10</f>
        <v>Auto-Populates</v>
      </c>
      <c r="AJ101" t="str">
        <f>'DS Manufacturer'!$B$23</f>
        <v xml:space="preserve">XIII. DS CGMP </v>
      </c>
      <c r="AK101">
        <f>'DS Manufacturer'!B28</f>
        <v>5</v>
      </c>
      <c r="AL101" t="str">
        <f>'DS Manufacturer'!C28</f>
        <v>Did the inspector assess whether the firm maintained complete distribution records that ensure full traceability of dietary supplement products?</v>
      </c>
      <c r="AM101">
        <f>'DS Manufacturer'!D28</f>
        <v>0</v>
      </c>
      <c r="AN101" t="str">
        <f>'DS Manufacturer'!$E$28</f>
        <v>Select</v>
      </c>
      <c r="AO101">
        <f>'DS Manufacturer'!$F$28</f>
        <v>0</v>
      </c>
      <c r="AP101">
        <f>'DS Manufacturer'!$D$49</f>
        <v>0</v>
      </c>
      <c r="AQ101" s="24">
        <f>'DS Manufacturer'!$F$49</f>
        <v>0</v>
      </c>
      <c r="AR101">
        <f>'DS Manufacturer'!$D$50</f>
        <v>0</v>
      </c>
    </row>
    <row r="102" spans="1:44" x14ac:dyDescent="0.25">
      <c r="A102" t="e">
        <f>VLOOKUP(B102,Sheet1!$A$3:$F$129,2,FALSE)</f>
        <v>#N/A</v>
      </c>
      <c r="B102" t="str">
        <f>'DS Manufacturer'!$D$4</f>
        <v>Select</v>
      </c>
      <c r="C102" s="33">
        <f>Coversheet!$D$36</f>
        <v>0</v>
      </c>
      <c r="D102" s="34" t="str">
        <f>Sheet1!$A$1</f>
        <v>Human Food Field Inspection Audit DS v 07/2025</v>
      </c>
      <c r="E102" s="96">
        <f>Coversheet!$D$35</f>
        <v>0</v>
      </c>
      <c r="F102" s="96" t="str">
        <f>Coversheet!$D$17</f>
        <v>Select</v>
      </c>
      <c r="G102" s="96" t="str">
        <f>Coversheet!$D$19</f>
        <v>Select</v>
      </c>
      <c r="H102" s="96" t="str">
        <f>Coversheet!$D$16</f>
        <v>FOOD</v>
      </c>
      <c r="I102" s="96" t="str">
        <f>Coversheet!$D$24</f>
        <v>Select</v>
      </c>
      <c r="J102" s="96" t="str">
        <f>Coversheet!$D$25</f>
        <v>Select</v>
      </c>
      <c r="K102" s="33">
        <f>Coversheet!$D$26</f>
        <v>0</v>
      </c>
      <c r="L102" s="33">
        <f>Coversheet!$D$28</f>
        <v>0</v>
      </c>
      <c r="M102" s="96">
        <f>Coversheet!$D$29</f>
        <v>0</v>
      </c>
      <c r="N102" s="33">
        <f>Coversheet!$D$30</f>
        <v>0</v>
      </c>
      <c r="O102" t="e">
        <f>VLOOKUP(B102,Sheet1!$A$3:$F$129,3,FALSE)</f>
        <v>#N/A</v>
      </c>
      <c r="P102">
        <f>'DS Manufacturer'!$F$4</f>
        <v>0</v>
      </c>
      <c r="Q102" s="34"/>
      <c r="R102" s="34"/>
      <c r="S102" s="34" t="str">
        <f>Coversheet!$D$15</f>
        <v>Select</v>
      </c>
      <c r="T102" s="34">
        <f>Coversheet!$D$21</f>
        <v>0</v>
      </c>
      <c r="U102" t="s">
        <v>552</v>
      </c>
      <c r="V102" s="24">
        <f>'DS Manufacturer'!$D$3</f>
        <v>0</v>
      </c>
      <c r="W102" s="24">
        <f>'DS Manufacturer'!$F$3</f>
        <v>0</v>
      </c>
      <c r="X102">
        <f>'DS Manufacturer'!$D$5</f>
        <v>0</v>
      </c>
      <c r="Y102">
        <f>'DS Manufacturer'!$F$5</f>
        <v>0</v>
      </c>
      <c r="Z102">
        <f>'DS Manufacturer'!$D$6</f>
        <v>0</v>
      </c>
      <c r="AA102">
        <f>'DS Manufacturer'!$F$6</f>
        <v>0</v>
      </c>
      <c r="AB102" t="str">
        <f>'DS Manufacturer'!$D$7</f>
        <v xml:space="preserve"> </v>
      </c>
      <c r="AC102">
        <f>'DS Manufacturer'!$F$7</f>
        <v>0</v>
      </c>
      <c r="AD102" t="str">
        <f>'DS Manufacturer'!$D$8</f>
        <v xml:space="preserve">DS Manufacturer </v>
      </c>
      <c r="AE102" t="str">
        <f>'DS Manufacturer'!$F$8</f>
        <v>Select</v>
      </c>
      <c r="AF102">
        <f>'DS Manufacturer'!$D$9</f>
        <v>0</v>
      </c>
      <c r="AG102">
        <f>'DS Manufacturer'!$F$9</f>
        <v>0</v>
      </c>
      <c r="AH102" s="23" t="str">
        <f>'DS Manufacturer'!$D$10</f>
        <v>Auto-Populates</v>
      </c>
      <c r="AI102" t="str">
        <f>'DS Manufacturer'!$F$10</f>
        <v>Auto-Populates</v>
      </c>
      <c r="AJ102" t="str">
        <f>'DS Manufacturer'!$B$23</f>
        <v xml:space="preserve">XIII. DS CGMP </v>
      </c>
      <c r="AK102">
        <f>'DS Manufacturer'!B29</f>
        <v>6</v>
      </c>
      <c r="AL102" t="str">
        <f>'DS Manufacturer'!C29</f>
        <v>Did the inspector assess firm's written procedures for returned products, if applicable?</v>
      </c>
      <c r="AM102">
        <f>'DS Manufacturer'!D29</f>
        <v>0</v>
      </c>
      <c r="AN102" t="str">
        <f>'DS Manufacturer'!$E$29</f>
        <v>Select</v>
      </c>
      <c r="AO102">
        <f>'DS Manufacturer'!$F$29</f>
        <v>0</v>
      </c>
      <c r="AP102">
        <f>'DS Manufacturer'!$D$49</f>
        <v>0</v>
      </c>
      <c r="AQ102" s="24">
        <f>'DS Manufacturer'!$F$49</f>
        <v>0</v>
      </c>
      <c r="AR102">
        <f>'DS Manufacturer'!$D$50</f>
        <v>0</v>
      </c>
    </row>
    <row r="103" spans="1:44" x14ac:dyDescent="0.25">
      <c r="A103" t="e">
        <f>VLOOKUP(B103,Sheet1!$A$3:$F$129,2,FALSE)</f>
        <v>#N/A</v>
      </c>
      <c r="B103" t="str">
        <f>'DS Manufacturer'!$D$4</f>
        <v>Select</v>
      </c>
      <c r="C103" s="33">
        <f>Coversheet!$D$36</f>
        <v>0</v>
      </c>
      <c r="D103" s="34" t="str">
        <f>Sheet1!$A$1</f>
        <v>Human Food Field Inspection Audit DS v 07/2025</v>
      </c>
      <c r="E103" s="96">
        <f>Coversheet!$D$35</f>
        <v>0</v>
      </c>
      <c r="F103" s="96" t="str">
        <f>Coversheet!$D$17</f>
        <v>Select</v>
      </c>
      <c r="G103" s="96" t="str">
        <f>Coversheet!$D$19</f>
        <v>Select</v>
      </c>
      <c r="H103" s="96" t="str">
        <f>Coversheet!$D$16</f>
        <v>FOOD</v>
      </c>
      <c r="I103" s="96" t="str">
        <f>Coversheet!$D$24</f>
        <v>Select</v>
      </c>
      <c r="J103" s="96" t="str">
        <f>Coversheet!$D$25</f>
        <v>Select</v>
      </c>
      <c r="K103" s="33">
        <f>Coversheet!$D$26</f>
        <v>0</v>
      </c>
      <c r="L103" s="33">
        <f>Coversheet!$D$28</f>
        <v>0</v>
      </c>
      <c r="M103" s="96">
        <f>Coversheet!$D$29</f>
        <v>0</v>
      </c>
      <c r="N103" s="33">
        <f>Coversheet!$D$30</f>
        <v>0</v>
      </c>
      <c r="O103" t="e">
        <f>VLOOKUP(B103,Sheet1!$A$3:$F$129,3,FALSE)</f>
        <v>#N/A</v>
      </c>
      <c r="P103">
        <f>'DS Manufacturer'!$F$4</f>
        <v>0</v>
      </c>
      <c r="Q103" s="34"/>
      <c r="R103" s="34"/>
      <c r="S103" s="34" t="str">
        <f>Coversheet!$D$15</f>
        <v>Select</v>
      </c>
      <c r="T103" s="34">
        <f>Coversheet!$D$21</f>
        <v>0</v>
      </c>
      <c r="U103" t="s">
        <v>552</v>
      </c>
      <c r="V103" s="24">
        <f>'DS Manufacturer'!$D$3</f>
        <v>0</v>
      </c>
      <c r="W103" s="24">
        <f>'DS Manufacturer'!$F$3</f>
        <v>0</v>
      </c>
      <c r="X103">
        <f>'DS Manufacturer'!$D$5</f>
        <v>0</v>
      </c>
      <c r="Y103">
        <f>'DS Manufacturer'!$F$5</f>
        <v>0</v>
      </c>
      <c r="Z103">
        <f>'DS Manufacturer'!$D$6</f>
        <v>0</v>
      </c>
      <c r="AA103">
        <f>'DS Manufacturer'!$F$6</f>
        <v>0</v>
      </c>
      <c r="AB103" t="str">
        <f>'DS Manufacturer'!$D$7</f>
        <v xml:space="preserve"> </v>
      </c>
      <c r="AC103">
        <f>'DS Manufacturer'!$F$7</f>
        <v>0</v>
      </c>
      <c r="AD103" t="str">
        <f>'DS Manufacturer'!$D$8</f>
        <v xml:space="preserve">DS Manufacturer </v>
      </c>
      <c r="AE103" t="str">
        <f>'DS Manufacturer'!$F$8</f>
        <v>Select</v>
      </c>
      <c r="AF103">
        <f>'DS Manufacturer'!$D$9</f>
        <v>0</v>
      </c>
      <c r="AG103">
        <f>'DS Manufacturer'!$F$9</f>
        <v>0</v>
      </c>
      <c r="AH103" s="23" t="str">
        <f>'DS Manufacturer'!$D$10</f>
        <v>Auto-Populates</v>
      </c>
      <c r="AI103" t="str">
        <f>'DS Manufacturer'!$F$10</f>
        <v>Auto-Populates</v>
      </c>
      <c r="AJ103" t="str">
        <f>'DS Manufacturer'!$B$30</f>
        <v>XVI. DS Manufacturer</v>
      </c>
      <c r="AK103" t="str">
        <f>'DS Manufacturer'!B30</f>
        <v>XVI. DS Manufacturer</v>
      </c>
      <c r="AP103">
        <f>'DS Manufacturer'!$D$49</f>
        <v>0</v>
      </c>
      <c r="AQ103" s="24">
        <f>'DS Manufacturer'!$F$49</f>
        <v>0</v>
      </c>
      <c r="AR103">
        <f>'DS Manufacturer'!$D$50</f>
        <v>0</v>
      </c>
    </row>
    <row r="104" spans="1:44" x14ac:dyDescent="0.25">
      <c r="A104" t="e">
        <f>VLOOKUP(B104,Sheet1!$A$3:$F$129,2,FALSE)</f>
        <v>#N/A</v>
      </c>
      <c r="B104" t="str">
        <f>'DS Manufacturer'!$D$4</f>
        <v>Select</v>
      </c>
      <c r="C104" s="33">
        <f>Coversheet!$D$36</f>
        <v>0</v>
      </c>
      <c r="D104" s="34" t="str">
        <f>Sheet1!$A$1</f>
        <v>Human Food Field Inspection Audit DS v 07/2025</v>
      </c>
      <c r="E104" s="96">
        <f>Coversheet!$D$35</f>
        <v>0</v>
      </c>
      <c r="F104" s="96" t="str">
        <f>Coversheet!$D$17</f>
        <v>Select</v>
      </c>
      <c r="G104" s="96" t="str">
        <f>Coversheet!$D$19</f>
        <v>Select</v>
      </c>
      <c r="H104" s="96" t="str">
        <f>Coversheet!$D$16</f>
        <v>FOOD</v>
      </c>
      <c r="I104" s="96" t="str">
        <f>Coversheet!$D$24</f>
        <v>Select</v>
      </c>
      <c r="J104" s="96" t="str">
        <f>Coversheet!$D$25</f>
        <v>Select</v>
      </c>
      <c r="K104" s="33">
        <f>Coversheet!$D$26</f>
        <v>0</v>
      </c>
      <c r="L104" s="33">
        <f>Coversheet!$D$28</f>
        <v>0</v>
      </c>
      <c r="M104" s="96">
        <f>Coversheet!$D$29</f>
        <v>0</v>
      </c>
      <c r="N104" s="33">
        <f>Coversheet!$D$30</f>
        <v>0</v>
      </c>
      <c r="O104" t="e">
        <f>VLOOKUP(B104,Sheet1!$A$3:$F$129,3,FALSE)</f>
        <v>#N/A</v>
      </c>
      <c r="P104">
        <f>'DS Manufacturer'!$F$4</f>
        <v>0</v>
      </c>
      <c r="Q104" s="34"/>
      <c r="R104" s="34"/>
      <c r="S104" s="34" t="str">
        <f>Coversheet!$D$15</f>
        <v>Select</v>
      </c>
      <c r="T104" s="34">
        <f>Coversheet!$D$21</f>
        <v>0</v>
      </c>
      <c r="U104" t="s">
        <v>552</v>
      </c>
      <c r="V104" s="24">
        <f>'DS Manufacturer'!$D$3</f>
        <v>0</v>
      </c>
      <c r="W104" s="24">
        <f>'DS Manufacturer'!$F$3</f>
        <v>0</v>
      </c>
      <c r="X104">
        <f>'DS Manufacturer'!$D$5</f>
        <v>0</v>
      </c>
      <c r="Y104">
        <f>'DS Manufacturer'!$F$5</f>
        <v>0</v>
      </c>
      <c r="Z104">
        <f>'DS Manufacturer'!$D$6</f>
        <v>0</v>
      </c>
      <c r="AA104">
        <f>'DS Manufacturer'!$F$6</f>
        <v>0</v>
      </c>
      <c r="AB104" t="str">
        <f>'DS Manufacturer'!$D$7</f>
        <v xml:space="preserve"> </v>
      </c>
      <c r="AC104">
        <f>'DS Manufacturer'!$F$7</f>
        <v>0</v>
      </c>
      <c r="AD104" t="str">
        <f>'DS Manufacturer'!$D$8</f>
        <v xml:space="preserve">DS Manufacturer </v>
      </c>
      <c r="AE104" t="str">
        <f>'DS Manufacturer'!$F$8</f>
        <v>Select</v>
      </c>
      <c r="AF104">
        <f>'DS Manufacturer'!$D$9</f>
        <v>0</v>
      </c>
      <c r="AG104">
        <f>'DS Manufacturer'!$F$9</f>
        <v>0</v>
      </c>
      <c r="AH104" s="23" t="str">
        <f>'DS Manufacturer'!$D$10</f>
        <v>Auto-Populates</v>
      </c>
      <c r="AI104" t="str">
        <f>'DS Manufacturer'!$F$10</f>
        <v>Auto-Populates</v>
      </c>
      <c r="AJ104" t="str">
        <f>'DS Manufacturer'!$B$30</f>
        <v>XVI. DS Manufacturer</v>
      </c>
      <c r="AK104">
        <f>'DS Manufacturer'!B31</f>
        <v>1</v>
      </c>
      <c r="AL104" t="str">
        <f>'DS Manufacturer'!C31</f>
        <v xml:space="preserve">Did the inspector evaluate dietary supplement product label, labeling, and online presence? </v>
      </c>
      <c r="AM104">
        <f>'DS Manufacturer'!D31</f>
        <v>0</v>
      </c>
      <c r="AN104" t="str">
        <f>'DS Manufacturer'!$E$31</f>
        <v>Select</v>
      </c>
      <c r="AO104">
        <f>'DS Manufacturer'!$F$31</f>
        <v>0</v>
      </c>
      <c r="AP104">
        <f>'DS Manufacturer'!$D$49</f>
        <v>0</v>
      </c>
      <c r="AQ104" s="24">
        <f>'DS Manufacturer'!$F$49</f>
        <v>0</v>
      </c>
      <c r="AR104">
        <f>'DS Manufacturer'!$D$50</f>
        <v>0</v>
      </c>
    </row>
    <row r="105" spans="1:44" x14ac:dyDescent="0.25">
      <c r="A105" t="e">
        <f>VLOOKUP(B105,Sheet1!$A$3:$F$129,2,FALSE)</f>
        <v>#N/A</v>
      </c>
      <c r="B105" t="str">
        <f>'DS Manufacturer'!$D$4</f>
        <v>Select</v>
      </c>
      <c r="C105" s="33">
        <f>Coversheet!$D$36</f>
        <v>0</v>
      </c>
      <c r="D105" s="34" t="str">
        <f>Sheet1!$A$1</f>
        <v>Human Food Field Inspection Audit DS v 07/2025</v>
      </c>
      <c r="E105" s="96">
        <f>Coversheet!$D$35</f>
        <v>0</v>
      </c>
      <c r="F105" s="96" t="str">
        <f>Coversheet!$D$17</f>
        <v>Select</v>
      </c>
      <c r="G105" s="96" t="str">
        <f>Coversheet!$D$19</f>
        <v>Select</v>
      </c>
      <c r="H105" s="96" t="str">
        <f>Coversheet!$D$16</f>
        <v>FOOD</v>
      </c>
      <c r="I105" s="96" t="str">
        <f>Coversheet!$D$24</f>
        <v>Select</v>
      </c>
      <c r="J105" s="96" t="str">
        <f>Coversheet!$D$25</f>
        <v>Select</v>
      </c>
      <c r="K105" s="33">
        <f>Coversheet!$D$26</f>
        <v>0</v>
      </c>
      <c r="L105" s="33">
        <f>Coversheet!$D$28</f>
        <v>0</v>
      </c>
      <c r="M105" s="96">
        <f>Coversheet!$D$29</f>
        <v>0</v>
      </c>
      <c r="N105" s="33">
        <f>Coversheet!$D$30</f>
        <v>0</v>
      </c>
      <c r="O105" t="e">
        <f>VLOOKUP(B105,Sheet1!$A$3:$F$129,3,FALSE)</f>
        <v>#N/A</v>
      </c>
      <c r="P105">
        <f>'DS Manufacturer'!$F$4</f>
        <v>0</v>
      </c>
      <c r="Q105" s="34"/>
      <c r="R105" s="34"/>
      <c r="S105" s="34" t="str">
        <f>Coversheet!$D$15</f>
        <v>Select</v>
      </c>
      <c r="T105" s="34">
        <f>Coversheet!$D$21</f>
        <v>0</v>
      </c>
      <c r="U105" t="s">
        <v>552</v>
      </c>
      <c r="V105" s="24">
        <f>'DS Manufacturer'!$D$3</f>
        <v>0</v>
      </c>
      <c r="W105" s="24">
        <f>'DS Manufacturer'!$F$3</f>
        <v>0</v>
      </c>
      <c r="X105">
        <f>'DS Manufacturer'!$D$5</f>
        <v>0</v>
      </c>
      <c r="Y105">
        <f>'DS Manufacturer'!$F$5</f>
        <v>0</v>
      </c>
      <c r="Z105">
        <f>'DS Manufacturer'!$D$6</f>
        <v>0</v>
      </c>
      <c r="AA105">
        <f>'DS Manufacturer'!$F$6</f>
        <v>0</v>
      </c>
      <c r="AB105" t="str">
        <f>'DS Manufacturer'!$D$7</f>
        <v xml:space="preserve"> </v>
      </c>
      <c r="AC105">
        <f>'DS Manufacturer'!$F$7</f>
        <v>0</v>
      </c>
      <c r="AD105" t="str">
        <f>'DS Manufacturer'!$D$8</f>
        <v xml:space="preserve">DS Manufacturer </v>
      </c>
      <c r="AE105" t="str">
        <f>'DS Manufacturer'!$F$8</f>
        <v>Select</v>
      </c>
      <c r="AF105">
        <f>'DS Manufacturer'!$D$9</f>
        <v>0</v>
      </c>
      <c r="AG105">
        <f>'DS Manufacturer'!$F$9</f>
        <v>0</v>
      </c>
      <c r="AH105" s="23" t="str">
        <f>'DS Manufacturer'!$D$10</f>
        <v>Auto-Populates</v>
      </c>
      <c r="AI105" t="str">
        <f>'DS Manufacturer'!$F$10</f>
        <v>Auto-Populates</v>
      </c>
      <c r="AJ105" t="str">
        <f>'DS Manufacturer'!$B$30</f>
        <v>XVI. DS Manufacturer</v>
      </c>
      <c r="AK105">
        <f>'DS Manufacturer'!B32</f>
        <v>2</v>
      </c>
      <c r="AL105" t="str">
        <f>'DS Manufacturer'!C32</f>
        <v>Did the inspector evaluate the firm's written procedures for quality control operations and ensure they are being followed properly?</v>
      </c>
      <c r="AM105">
        <f>'DS Manufacturer'!D32</f>
        <v>0</v>
      </c>
      <c r="AN105" t="str">
        <f>'DS Manufacturer'!$E$32</f>
        <v>Select</v>
      </c>
      <c r="AO105">
        <f>'DS Manufacturer'!$F$32</f>
        <v>0</v>
      </c>
      <c r="AP105">
        <f>'DS Manufacturer'!$D$49</f>
        <v>0</v>
      </c>
      <c r="AQ105" s="24">
        <f>'DS Manufacturer'!$F$49</f>
        <v>0</v>
      </c>
      <c r="AR105">
        <f>'DS Manufacturer'!$D$50</f>
        <v>0</v>
      </c>
    </row>
    <row r="106" spans="1:44" x14ac:dyDescent="0.25">
      <c r="A106" t="e">
        <f>VLOOKUP(B106,Sheet1!$A$3:$F$129,2,FALSE)</f>
        <v>#N/A</v>
      </c>
      <c r="B106" t="str">
        <f>'DS Manufacturer'!$D$4</f>
        <v>Select</v>
      </c>
      <c r="C106" s="33">
        <f>Coversheet!$D$36</f>
        <v>0</v>
      </c>
      <c r="D106" s="34" t="str">
        <f>Sheet1!$A$1</f>
        <v>Human Food Field Inspection Audit DS v 07/2025</v>
      </c>
      <c r="E106" s="96">
        <f>Coversheet!$D$35</f>
        <v>0</v>
      </c>
      <c r="F106" s="96" t="str">
        <f>Coversheet!$D$17</f>
        <v>Select</v>
      </c>
      <c r="G106" s="96" t="str">
        <f>Coversheet!$D$19</f>
        <v>Select</v>
      </c>
      <c r="H106" s="96" t="str">
        <f>Coversheet!$D$16</f>
        <v>FOOD</v>
      </c>
      <c r="I106" s="96" t="str">
        <f>Coversheet!$D$24</f>
        <v>Select</v>
      </c>
      <c r="J106" s="96" t="str">
        <f>Coversheet!$D$25</f>
        <v>Select</v>
      </c>
      <c r="K106" s="33">
        <f>Coversheet!$D$26</f>
        <v>0</v>
      </c>
      <c r="L106" s="33">
        <f>Coversheet!$D$28</f>
        <v>0</v>
      </c>
      <c r="M106" s="96">
        <f>Coversheet!$D$29</f>
        <v>0</v>
      </c>
      <c r="N106" s="33">
        <f>Coversheet!$D$30</f>
        <v>0</v>
      </c>
      <c r="O106" t="e">
        <f>VLOOKUP(B106,Sheet1!$A$3:$F$129,3,FALSE)</f>
        <v>#N/A</v>
      </c>
      <c r="P106">
        <f>'DS Manufacturer'!$F$4</f>
        <v>0</v>
      </c>
      <c r="Q106" s="34"/>
      <c r="R106" s="34"/>
      <c r="S106" s="34" t="str">
        <f>Coversheet!$D$15</f>
        <v>Select</v>
      </c>
      <c r="T106" s="34">
        <f>Coversheet!$D$21</f>
        <v>0</v>
      </c>
      <c r="U106" t="s">
        <v>552</v>
      </c>
      <c r="V106" s="24">
        <f>'DS Manufacturer'!$D$3</f>
        <v>0</v>
      </c>
      <c r="W106" s="24">
        <f>'DS Manufacturer'!$F$3</f>
        <v>0</v>
      </c>
      <c r="X106">
        <f>'DS Manufacturer'!$D$5</f>
        <v>0</v>
      </c>
      <c r="Y106">
        <f>'DS Manufacturer'!$F$5</f>
        <v>0</v>
      </c>
      <c r="Z106">
        <f>'DS Manufacturer'!$D$6</f>
        <v>0</v>
      </c>
      <c r="AA106">
        <f>'DS Manufacturer'!$F$6</f>
        <v>0</v>
      </c>
      <c r="AB106" t="str">
        <f>'DS Manufacturer'!$D$7</f>
        <v xml:space="preserve"> </v>
      </c>
      <c r="AC106">
        <f>'DS Manufacturer'!$F$7</f>
        <v>0</v>
      </c>
      <c r="AD106" t="str">
        <f>'DS Manufacturer'!$D$8</f>
        <v xml:space="preserve">DS Manufacturer </v>
      </c>
      <c r="AE106" t="str">
        <f>'DS Manufacturer'!$F$8</f>
        <v>Select</v>
      </c>
      <c r="AF106">
        <f>'DS Manufacturer'!$D$9</f>
        <v>0</v>
      </c>
      <c r="AG106">
        <f>'DS Manufacturer'!$F$9</f>
        <v>0</v>
      </c>
      <c r="AH106" s="23" t="str">
        <f>'DS Manufacturer'!$D$10</f>
        <v>Auto-Populates</v>
      </c>
      <c r="AI106" t="str">
        <f>'DS Manufacturer'!$F$10</f>
        <v>Auto-Populates</v>
      </c>
      <c r="AJ106" t="str">
        <f>'DS Manufacturer'!$B$30</f>
        <v>XVI. DS Manufacturer</v>
      </c>
      <c r="AK106">
        <f>'DS Manufacturer'!$B$33</f>
        <v>3</v>
      </c>
      <c r="AL106" t="str">
        <f>'DS Manufacturer'!C33</f>
        <v>Did the inspector assess firm’s quality control personnel operations to determine whether they conduct a material review and make a disposition decision?</v>
      </c>
      <c r="AM106">
        <f>'DS Manufacturer'!D33</f>
        <v>0</v>
      </c>
      <c r="AN106" t="str">
        <f>'DS Manufacturer'!$E$33</f>
        <v>Select</v>
      </c>
      <c r="AO106">
        <f>'DS Manufacturer'!$F$33</f>
        <v>0</v>
      </c>
      <c r="AP106">
        <f>'DS Manufacturer'!$D$49</f>
        <v>0</v>
      </c>
      <c r="AQ106" s="24">
        <f>'DS Manufacturer'!$F$49</f>
        <v>0</v>
      </c>
      <c r="AR106">
        <f>'DS Manufacturer'!$D$50</f>
        <v>0</v>
      </c>
    </row>
    <row r="107" spans="1:44" x14ac:dyDescent="0.25">
      <c r="A107" t="e">
        <f>VLOOKUP(B107,Sheet1!$A$3:$F$129,2,FALSE)</f>
        <v>#N/A</v>
      </c>
      <c r="B107" t="str">
        <f>'DS Manufacturer'!$D$4</f>
        <v>Select</v>
      </c>
      <c r="C107" s="33">
        <f>Coversheet!$D$36</f>
        <v>0</v>
      </c>
      <c r="D107" s="34" t="str">
        <f>Sheet1!$A$1</f>
        <v>Human Food Field Inspection Audit DS v 07/2025</v>
      </c>
      <c r="E107" s="96">
        <f>Coversheet!$D$35</f>
        <v>0</v>
      </c>
      <c r="F107" s="96" t="str">
        <f>Coversheet!$D$17</f>
        <v>Select</v>
      </c>
      <c r="G107" s="96" t="str">
        <f>Coversheet!$D$19</f>
        <v>Select</v>
      </c>
      <c r="H107" s="96" t="str">
        <f>Coversheet!$D$16</f>
        <v>FOOD</v>
      </c>
      <c r="I107" s="96" t="str">
        <f>Coversheet!$D$24</f>
        <v>Select</v>
      </c>
      <c r="J107" s="96" t="str">
        <f>Coversheet!$D$25</f>
        <v>Select</v>
      </c>
      <c r="K107" s="33">
        <f>Coversheet!$D$26</f>
        <v>0</v>
      </c>
      <c r="L107" s="33">
        <f>Coversheet!$D$28</f>
        <v>0</v>
      </c>
      <c r="M107" s="96">
        <f>Coversheet!$D$29</f>
        <v>0</v>
      </c>
      <c r="N107" s="33">
        <f>Coversheet!$D$30</f>
        <v>0</v>
      </c>
      <c r="O107" t="e">
        <f>VLOOKUP(B107,Sheet1!$A$3:$F$129,3,FALSE)</f>
        <v>#N/A</v>
      </c>
      <c r="P107">
        <f>'DS Manufacturer'!$F$4</f>
        <v>0</v>
      </c>
      <c r="Q107" s="34"/>
      <c r="R107" s="34"/>
      <c r="S107" s="34" t="str">
        <f>Coversheet!$D$15</f>
        <v>Select</v>
      </c>
      <c r="T107" s="34">
        <f>Coversheet!$D$21</f>
        <v>0</v>
      </c>
      <c r="U107" t="s">
        <v>552</v>
      </c>
      <c r="V107" s="24">
        <f>'DS Manufacturer'!$D$3</f>
        <v>0</v>
      </c>
      <c r="W107" s="24">
        <f>'DS Manufacturer'!$F$3</f>
        <v>0</v>
      </c>
      <c r="X107">
        <f>'DS Manufacturer'!$D$5</f>
        <v>0</v>
      </c>
      <c r="Y107">
        <f>'DS Manufacturer'!$F$5</f>
        <v>0</v>
      </c>
      <c r="Z107">
        <f>'DS Manufacturer'!$D$6</f>
        <v>0</v>
      </c>
      <c r="AA107">
        <f>'DS Manufacturer'!$F$6</f>
        <v>0</v>
      </c>
      <c r="AB107" t="str">
        <f>'DS Manufacturer'!$D$7</f>
        <v xml:space="preserve"> </v>
      </c>
      <c r="AC107">
        <f>'DS Manufacturer'!$F$7</f>
        <v>0</v>
      </c>
      <c r="AD107" t="str">
        <f>'DS Manufacturer'!$D$8</f>
        <v xml:space="preserve">DS Manufacturer </v>
      </c>
      <c r="AE107" t="str">
        <f>'DS Manufacturer'!$F$8</f>
        <v>Select</v>
      </c>
      <c r="AF107">
        <f>'DS Manufacturer'!$D$9</f>
        <v>0</v>
      </c>
      <c r="AG107">
        <f>'DS Manufacturer'!$F$9</f>
        <v>0</v>
      </c>
      <c r="AH107" s="23" t="str">
        <f>'DS Manufacturer'!$D$10</f>
        <v>Auto-Populates</v>
      </c>
      <c r="AI107" t="str">
        <f>'DS Manufacturer'!$F$10</f>
        <v>Auto-Populates</v>
      </c>
      <c r="AJ107" t="str">
        <f>'DS Manufacturer'!$B$30</f>
        <v>XVI. DS Manufacturer</v>
      </c>
      <c r="AK107">
        <f>'DS Manufacturer'!B34</f>
        <v>4</v>
      </c>
      <c r="AL107" t="str">
        <f>'DS Manufacturer'!C34</f>
        <v>Did the inspector review firm's manufacturing, sanitation, and calibration written procedures?</v>
      </c>
      <c r="AM107">
        <f>'DS Manufacturer'!D34</f>
        <v>0</v>
      </c>
      <c r="AN107" t="str">
        <f>'DS Manufacturer'!$E$34</f>
        <v>Select</v>
      </c>
      <c r="AO107">
        <f>'DS Manufacturer'!$F$34</f>
        <v>0</v>
      </c>
      <c r="AP107">
        <f>'DS Manufacturer'!$D$49</f>
        <v>0</v>
      </c>
      <c r="AQ107" s="24">
        <f>'DS Manufacturer'!$F$49</f>
        <v>0</v>
      </c>
      <c r="AR107">
        <f>'DS Manufacturer'!$D$50</f>
        <v>0</v>
      </c>
    </row>
    <row r="108" spans="1:44" x14ac:dyDescent="0.25">
      <c r="A108" t="e">
        <f>VLOOKUP(B108,Sheet1!$A$3:$F$129,2,FALSE)</f>
        <v>#N/A</v>
      </c>
      <c r="B108" t="str">
        <f>'DS Manufacturer'!$D$4</f>
        <v>Select</v>
      </c>
      <c r="C108" s="33">
        <f>Coversheet!$D$36</f>
        <v>0</v>
      </c>
      <c r="D108" s="34" t="str">
        <f>Sheet1!$A$1</f>
        <v>Human Food Field Inspection Audit DS v 07/2025</v>
      </c>
      <c r="E108" s="96">
        <f>Coversheet!$D$35</f>
        <v>0</v>
      </c>
      <c r="F108" s="96" t="str">
        <f>Coversheet!$D$17</f>
        <v>Select</v>
      </c>
      <c r="G108" s="96" t="str">
        <f>Coversheet!$D$19</f>
        <v>Select</v>
      </c>
      <c r="H108" s="96" t="str">
        <f>Coversheet!$D$16</f>
        <v>FOOD</v>
      </c>
      <c r="I108" s="96" t="str">
        <f>Coversheet!$D$24</f>
        <v>Select</v>
      </c>
      <c r="J108" s="96" t="str">
        <f>Coversheet!$D$25</f>
        <v>Select</v>
      </c>
      <c r="K108" s="33">
        <f>Coversheet!$D$26</f>
        <v>0</v>
      </c>
      <c r="L108" s="33">
        <f>Coversheet!$D$28</f>
        <v>0</v>
      </c>
      <c r="M108" s="96">
        <f>Coversheet!$D$29</f>
        <v>0</v>
      </c>
      <c r="N108" s="33">
        <f>Coversheet!$D$30</f>
        <v>0</v>
      </c>
      <c r="O108" t="e">
        <f>VLOOKUP(B108,Sheet1!$A$3:$F$129,3,FALSE)</f>
        <v>#N/A</v>
      </c>
      <c r="P108">
        <f>'DS Manufacturer'!$F$4</f>
        <v>0</v>
      </c>
      <c r="Q108" s="34"/>
      <c r="R108" s="34"/>
      <c r="S108" s="34" t="str">
        <f>Coversheet!$D$15</f>
        <v>Select</v>
      </c>
      <c r="T108" s="34">
        <f>Coversheet!$D$21</f>
        <v>0</v>
      </c>
      <c r="U108" t="s">
        <v>552</v>
      </c>
      <c r="V108" s="24">
        <f>'DS Manufacturer'!$D$3</f>
        <v>0</v>
      </c>
      <c r="W108" s="24">
        <f>'DS Manufacturer'!$F$3</f>
        <v>0</v>
      </c>
      <c r="X108">
        <f>'DS Manufacturer'!$D$5</f>
        <v>0</v>
      </c>
      <c r="Y108">
        <f>'DS Manufacturer'!$F$5</f>
        <v>0</v>
      </c>
      <c r="Z108">
        <f>'DS Manufacturer'!$D$6</f>
        <v>0</v>
      </c>
      <c r="AA108">
        <f>'DS Manufacturer'!$F$6</f>
        <v>0</v>
      </c>
      <c r="AB108" t="str">
        <f>'DS Manufacturer'!$D$7</f>
        <v xml:space="preserve"> </v>
      </c>
      <c r="AC108">
        <f>'DS Manufacturer'!$F$7</f>
        <v>0</v>
      </c>
      <c r="AD108" t="str">
        <f>'DS Manufacturer'!$D$8</f>
        <v xml:space="preserve">DS Manufacturer </v>
      </c>
      <c r="AE108" t="str">
        <f>'DS Manufacturer'!$F$8</f>
        <v>Select</v>
      </c>
      <c r="AF108">
        <f>'DS Manufacturer'!$D$9</f>
        <v>0</v>
      </c>
      <c r="AG108">
        <f>'DS Manufacturer'!$F$9</f>
        <v>0</v>
      </c>
      <c r="AH108" s="23" t="str">
        <f>'DS Manufacturer'!$D$10</f>
        <v>Auto-Populates</v>
      </c>
      <c r="AI108" t="str">
        <f>'DS Manufacturer'!$F$10</f>
        <v>Auto-Populates</v>
      </c>
      <c r="AJ108" t="str">
        <f>'DS Manufacturer'!$B$30</f>
        <v>XVI. DS Manufacturer</v>
      </c>
      <c r="AK108">
        <f>'DS Manufacturer'!B35</f>
        <v>5</v>
      </c>
      <c r="AL108" t="str">
        <f>'DS Manufacturer'!C35</f>
        <v>Did the inspector review firm's master manufacturing record(s)?</v>
      </c>
      <c r="AM108">
        <f>'DS Manufacturer'!D35</f>
        <v>0</v>
      </c>
      <c r="AN108" t="str">
        <f>'DS Manufacturer'!$E$35</f>
        <v>Select</v>
      </c>
      <c r="AO108">
        <f>'DS Manufacturer'!$F$35</f>
        <v>0</v>
      </c>
      <c r="AP108">
        <f>'DS Manufacturer'!$D$49</f>
        <v>0</v>
      </c>
      <c r="AQ108" s="24">
        <f>'DS Manufacturer'!$F$49</f>
        <v>0</v>
      </c>
      <c r="AR108">
        <f>'DS Manufacturer'!$D$50</f>
        <v>0</v>
      </c>
    </row>
    <row r="109" spans="1:44" x14ac:dyDescent="0.25">
      <c r="A109" t="e">
        <f>VLOOKUP(B109,Sheet1!$A$3:$F$129,2,FALSE)</f>
        <v>#N/A</v>
      </c>
      <c r="B109" t="str">
        <f>'DS Manufacturer'!$D$4</f>
        <v>Select</v>
      </c>
      <c r="C109" s="33">
        <f>Coversheet!$D$36</f>
        <v>0</v>
      </c>
      <c r="D109" s="34" t="str">
        <f>Sheet1!$A$1</f>
        <v>Human Food Field Inspection Audit DS v 07/2025</v>
      </c>
      <c r="E109" s="96">
        <f>Coversheet!$D$35</f>
        <v>0</v>
      </c>
      <c r="F109" s="96" t="str">
        <f>Coversheet!$D$17</f>
        <v>Select</v>
      </c>
      <c r="G109" s="96" t="str">
        <f>Coversheet!$D$19</f>
        <v>Select</v>
      </c>
      <c r="H109" s="96" t="str">
        <f>Coversheet!$D$16</f>
        <v>FOOD</v>
      </c>
      <c r="I109" s="96" t="str">
        <f>Coversheet!$D$24</f>
        <v>Select</v>
      </c>
      <c r="J109" s="96" t="str">
        <f>Coversheet!$D$25</f>
        <v>Select</v>
      </c>
      <c r="K109" s="33">
        <f>Coversheet!$D$26</f>
        <v>0</v>
      </c>
      <c r="L109" s="33">
        <f>Coversheet!$D$28</f>
        <v>0</v>
      </c>
      <c r="M109" s="96">
        <f>Coversheet!$D$29</f>
        <v>0</v>
      </c>
      <c r="N109" s="33">
        <f>Coversheet!$D$30</f>
        <v>0</v>
      </c>
      <c r="O109" t="e">
        <f>VLOOKUP(B109,Sheet1!$A$3:$F$129,3,FALSE)</f>
        <v>#N/A</v>
      </c>
      <c r="P109">
        <f>'DS Manufacturer'!$F$4</f>
        <v>0</v>
      </c>
      <c r="Q109" s="34"/>
      <c r="R109" s="34"/>
      <c r="S109" s="34" t="str">
        <f>Coversheet!$D$15</f>
        <v>Select</v>
      </c>
      <c r="T109" s="34">
        <f>Coversheet!$D$21</f>
        <v>0</v>
      </c>
      <c r="U109" t="s">
        <v>552</v>
      </c>
      <c r="V109" s="24">
        <f>'DS Manufacturer'!$D$3</f>
        <v>0</v>
      </c>
      <c r="W109" s="24">
        <f>'DS Manufacturer'!$F$3</f>
        <v>0</v>
      </c>
      <c r="X109">
        <f>'DS Manufacturer'!$D$5</f>
        <v>0</v>
      </c>
      <c r="Y109">
        <f>'DS Manufacturer'!$F$5</f>
        <v>0</v>
      </c>
      <c r="Z109">
        <f>'DS Manufacturer'!$D$6</f>
        <v>0</v>
      </c>
      <c r="AA109">
        <f>'DS Manufacturer'!$F$6</f>
        <v>0</v>
      </c>
      <c r="AB109" t="str">
        <f>'DS Manufacturer'!$D$7</f>
        <v xml:space="preserve"> </v>
      </c>
      <c r="AC109">
        <f>'DS Manufacturer'!$F$7</f>
        <v>0</v>
      </c>
      <c r="AD109" t="str">
        <f>'DS Manufacturer'!$D$8</f>
        <v xml:space="preserve">DS Manufacturer </v>
      </c>
      <c r="AE109" t="str">
        <f>'DS Manufacturer'!$F$8</f>
        <v>Select</v>
      </c>
      <c r="AF109">
        <f>'DS Manufacturer'!$D$9</f>
        <v>0</v>
      </c>
      <c r="AG109">
        <f>'DS Manufacturer'!$F$9</f>
        <v>0</v>
      </c>
      <c r="AH109" s="23" t="str">
        <f>'DS Manufacturer'!$D$10</f>
        <v>Auto-Populates</v>
      </c>
      <c r="AI109" t="str">
        <f>'DS Manufacturer'!$F$10</f>
        <v>Auto-Populates</v>
      </c>
      <c r="AJ109" t="str">
        <f>'DS Manufacturer'!$B$30</f>
        <v>XVI. DS Manufacturer</v>
      </c>
      <c r="AK109">
        <f>'DS Manufacturer'!B36</f>
        <v>6</v>
      </c>
      <c r="AL109" t="str">
        <f>'DS Manufacturer'!C36</f>
        <v>Did the inspector review firm's completed batch production record(s)?</v>
      </c>
      <c r="AM109">
        <f>'DS Manufacturer'!D36</f>
        <v>0</v>
      </c>
      <c r="AN109" t="str">
        <f>'DS Manufacturer'!$E$36</f>
        <v>Select</v>
      </c>
      <c r="AO109">
        <f>'DS Manufacturer'!$F$36</f>
        <v>0</v>
      </c>
      <c r="AP109">
        <f>'DS Manufacturer'!$D$49</f>
        <v>0</v>
      </c>
      <c r="AQ109" s="24">
        <f>'DS Manufacturer'!$F$49</f>
        <v>0</v>
      </c>
      <c r="AR109">
        <f>'DS Manufacturer'!$D$50</f>
        <v>0</v>
      </c>
    </row>
    <row r="110" spans="1:44" x14ac:dyDescent="0.25">
      <c r="A110" t="e">
        <f>VLOOKUP(B110,Sheet1!$A$3:$F$129,2,FALSE)</f>
        <v>#N/A</v>
      </c>
      <c r="B110" t="str">
        <f>'DS Manufacturer'!$D$4</f>
        <v>Select</v>
      </c>
      <c r="C110" s="33">
        <f>Coversheet!$D$36</f>
        <v>0</v>
      </c>
      <c r="D110" s="34" t="str">
        <f>Sheet1!$A$1</f>
        <v>Human Food Field Inspection Audit DS v 07/2025</v>
      </c>
      <c r="E110" s="96">
        <f>Coversheet!$D$35</f>
        <v>0</v>
      </c>
      <c r="F110" s="96" t="str">
        <f>Coversheet!$D$17</f>
        <v>Select</v>
      </c>
      <c r="G110" s="96" t="str">
        <f>Coversheet!$D$19</f>
        <v>Select</v>
      </c>
      <c r="H110" s="96" t="str">
        <f>Coversheet!$D$16</f>
        <v>FOOD</v>
      </c>
      <c r="I110" s="96" t="str">
        <f>Coversheet!$D$24</f>
        <v>Select</v>
      </c>
      <c r="J110" s="96" t="str">
        <f>Coversheet!$D$25</f>
        <v>Select</v>
      </c>
      <c r="K110" s="33">
        <f>Coversheet!$D$26</f>
        <v>0</v>
      </c>
      <c r="L110" s="33">
        <f>Coversheet!$D$28</f>
        <v>0</v>
      </c>
      <c r="M110" s="96">
        <f>Coversheet!$D$29</f>
        <v>0</v>
      </c>
      <c r="N110" s="33">
        <f>Coversheet!$D$30</f>
        <v>0</v>
      </c>
      <c r="O110" t="e">
        <f>VLOOKUP(B110,Sheet1!$A$3:$F$129,3,FALSE)</f>
        <v>#N/A</v>
      </c>
      <c r="P110">
        <f>'DS Manufacturer'!$F$4</f>
        <v>0</v>
      </c>
      <c r="Q110" s="34"/>
      <c r="R110" s="34"/>
      <c r="S110" s="34" t="str">
        <f>Coversheet!$D$15</f>
        <v>Select</v>
      </c>
      <c r="T110" s="34">
        <f>Coversheet!$D$21</f>
        <v>0</v>
      </c>
      <c r="U110" t="s">
        <v>552</v>
      </c>
      <c r="V110" s="24">
        <f>'DS Manufacturer'!$D$3</f>
        <v>0</v>
      </c>
      <c r="W110" s="24">
        <f>'DS Manufacturer'!$F$3</f>
        <v>0</v>
      </c>
      <c r="X110">
        <f>'DS Manufacturer'!$D$5</f>
        <v>0</v>
      </c>
      <c r="Y110">
        <f>'DS Manufacturer'!$F$5</f>
        <v>0</v>
      </c>
      <c r="Z110">
        <f>'DS Manufacturer'!$D$6</f>
        <v>0</v>
      </c>
      <c r="AA110">
        <f>'DS Manufacturer'!$F$6</f>
        <v>0</v>
      </c>
      <c r="AB110" t="str">
        <f>'DS Manufacturer'!$D$7</f>
        <v xml:space="preserve"> </v>
      </c>
      <c r="AC110">
        <f>'DS Manufacturer'!$F$7</f>
        <v>0</v>
      </c>
      <c r="AD110" t="str">
        <f>'DS Manufacturer'!$D$8</f>
        <v xml:space="preserve">DS Manufacturer </v>
      </c>
      <c r="AE110" t="str">
        <f>'DS Manufacturer'!$F$8</f>
        <v>Select</v>
      </c>
      <c r="AF110">
        <f>'DS Manufacturer'!$D$9</f>
        <v>0</v>
      </c>
      <c r="AG110">
        <f>'DS Manufacturer'!$F$9</f>
        <v>0</v>
      </c>
      <c r="AH110" s="23" t="str">
        <f>'DS Manufacturer'!$D$10</f>
        <v>Auto-Populates</v>
      </c>
      <c r="AI110" t="str">
        <f>'DS Manufacturer'!$F$10</f>
        <v>Auto-Populates</v>
      </c>
      <c r="AJ110" t="str">
        <f>'DS Manufacturer'!$B$30</f>
        <v>XVI. DS Manufacturer</v>
      </c>
      <c r="AK110">
        <f>'DS Manufacturer'!$B$37</f>
        <v>7</v>
      </c>
      <c r="AL110" t="str">
        <f>'DS Manufacturer'!C37</f>
        <v>Did the inspector review specifications for dietary ingredients, components, and finished products?</v>
      </c>
      <c r="AM110">
        <f>'DS Manufacturer'!D37</f>
        <v>0</v>
      </c>
      <c r="AN110" t="str">
        <f>'DS Manufacturer'!$E$37</f>
        <v>Select</v>
      </c>
      <c r="AO110">
        <f>'DS Manufacturer'!$F$37</f>
        <v>0</v>
      </c>
      <c r="AP110">
        <f>'DS Manufacturer'!$D$49</f>
        <v>0</v>
      </c>
      <c r="AQ110" s="24">
        <f>'DS Manufacturer'!$F$49</f>
        <v>0</v>
      </c>
      <c r="AR110">
        <f>'DS Manufacturer'!$D$50</f>
        <v>0</v>
      </c>
    </row>
    <row r="111" spans="1:44" x14ac:dyDescent="0.25">
      <c r="A111" t="e">
        <f>VLOOKUP(B111,Sheet1!$A$3:$F$129,2,FALSE)</f>
        <v>#N/A</v>
      </c>
      <c r="B111" t="str">
        <f>'DS Manufacturer'!$D$4</f>
        <v>Select</v>
      </c>
      <c r="C111" s="33">
        <f>Coversheet!$D$36</f>
        <v>0</v>
      </c>
      <c r="D111" s="34" t="str">
        <f>Sheet1!$A$1</f>
        <v>Human Food Field Inspection Audit DS v 07/2025</v>
      </c>
      <c r="E111" s="96">
        <f>Coversheet!$D$35</f>
        <v>0</v>
      </c>
      <c r="F111" s="96" t="str">
        <f>Coversheet!$D$17</f>
        <v>Select</v>
      </c>
      <c r="G111" s="96" t="str">
        <f>Coversheet!$D$19</f>
        <v>Select</v>
      </c>
      <c r="H111" s="96" t="str">
        <f>Coversheet!$D$16</f>
        <v>FOOD</v>
      </c>
      <c r="I111" s="96" t="str">
        <f>Coversheet!$D$24</f>
        <v>Select</v>
      </c>
      <c r="J111" s="96" t="str">
        <f>Coversheet!$D$25</f>
        <v>Select</v>
      </c>
      <c r="K111" s="33">
        <f>Coversheet!$D$26</f>
        <v>0</v>
      </c>
      <c r="L111" s="33">
        <f>Coversheet!$D$28</f>
        <v>0</v>
      </c>
      <c r="M111" s="96">
        <f>Coversheet!$D$29</f>
        <v>0</v>
      </c>
      <c r="N111" s="33">
        <f>Coversheet!$D$30</f>
        <v>0</v>
      </c>
      <c r="O111" t="e">
        <f>VLOOKUP(B111,Sheet1!$A$3:$F$129,3,FALSE)</f>
        <v>#N/A</v>
      </c>
      <c r="P111">
        <f>'DS Manufacturer'!$F$4</f>
        <v>0</v>
      </c>
      <c r="Q111" s="34"/>
      <c r="R111" s="34"/>
      <c r="S111" s="34" t="str">
        <f>Coversheet!$D$15</f>
        <v>Select</v>
      </c>
      <c r="T111" s="34">
        <f>Coversheet!$D$21</f>
        <v>0</v>
      </c>
      <c r="U111" t="s">
        <v>552</v>
      </c>
      <c r="V111" s="24">
        <f>'DS Manufacturer'!$D$3</f>
        <v>0</v>
      </c>
      <c r="W111" s="24">
        <f>'DS Manufacturer'!$F$3</f>
        <v>0</v>
      </c>
      <c r="X111">
        <f>'DS Manufacturer'!$D$5</f>
        <v>0</v>
      </c>
      <c r="Y111">
        <f>'DS Manufacturer'!$F$5</f>
        <v>0</v>
      </c>
      <c r="Z111">
        <f>'DS Manufacturer'!$D$6</f>
        <v>0</v>
      </c>
      <c r="AA111">
        <f>'DS Manufacturer'!$F$6</f>
        <v>0</v>
      </c>
      <c r="AB111" t="str">
        <f>'DS Manufacturer'!$D$7</f>
        <v xml:space="preserve"> </v>
      </c>
      <c r="AC111">
        <f>'DS Manufacturer'!$F$7</f>
        <v>0</v>
      </c>
      <c r="AD111" t="str">
        <f>'DS Manufacturer'!$D$8</f>
        <v xml:space="preserve">DS Manufacturer </v>
      </c>
      <c r="AE111" t="str">
        <f>'DS Manufacturer'!$F$8</f>
        <v>Select</v>
      </c>
      <c r="AF111">
        <f>'DS Manufacturer'!$D$9</f>
        <v>0</v>
      </c>
      <c r="AG111">
        <f>'DS Manufacturer'!$F$9</f>
        <v>0</v>
      </c>
      <c r="AH111" s="23" t="str">
        <f>'DS Manufacturer'!$D$10</f>
        <v>Auto-Populates</v>
      </c>
      <c r="AI111" t="str">
        <f>'DS Manufacturer'!$F$10</f>
        <v>Auto-Populates</v>
      </c>
      <c r="AJ111" t="str">
        <f>'DS Manufacturer'!$B$30</f>
        <v>XVI. DS Manufacturer</v>
      </c>
      <c r="AK111">
        <f>'DS Manufacturer'!B38</f>
        <v>8</v>
      </c>
      <c r="AL111" t="str">
        <f>'DS Manufacturer'!C38</f>
        <v xml:space="preserve">Did the inspector review the firm's component and finished product testing records? </v>
      </c>
      <c r="AM111">
        <f>'DS Manufacturer'!D38</f>
        <v>0</v>
      </c>
      <c r="AN111" t="str">
        <f>'DS Manufacturer'!$E$38</f>
        <v>Select</v>
      </c>
      <c r="AO111">
        <f>'DS Manufacturer'!$F$38</f>
        <v>0</v>
      </c>
      <c r="AP111">
        <f>'DS Manufacturer'!$D$49</f>
        <v>0</v>
      </c>
      <c r="AQ111" s="24">
        <f>'DS Manufacturer'!$F$49</f>
        <v>0</v>
      </c>
      <c r="AR111">
        <f>'DS Manufacturer'!$D$50</f>
        <v>0</v>
      </c>
    </row>
    <row r="112" spans="1:44" x14ac:dyDescent="0.25">
      <c r="A112" t="e">
        <f>VLOOKUP(B112,Sheet1!$A$3:$F$129,2,FALSE)</f>
        <v>#N/A</v>
      </c>
      <c r="B112" t="str">
        <f>'DS Manufacturer'!$D$4</f>
        <v>Select</v>
      </c>
      <c r="C112" s="33">
        <f>Coversheet!$D$36</f>
        <v>0</v>
      </c>
      <c r="D112" s="34" t="str">
        <f>Sheet1!$A$1</f>
        <v>Human Food Field Inspection Audit DS v 07/2025</v>
      </c>
      <c r="E112" s="96">
        <f>Coversheet!$D$35</f>
        <v>0</v>
      </c>
      <c r="F112" s="96" t="str">
        <f>Coversheet!$D$17</f>
        <v>Select</v>
      </c>
      <c r="G112" s="96" t="str">
        <f>Coversheet!$D$19</f>
        <v>Select</v>
      </c>
      <c r="H112" s="96" t="str">
        <f>Coversheet!$D$16</f>
        <v>FOOD</v>
      </c>
      <c r="I112" s="96" t="str">
        <f>Coversheet!$D$24</f>
        <v>Select</v>
      </c>
      <c r="J112" s="96" t="str">
        <f>Coversheet!$D$25</f>
        <v>Select</v>
      </c>
      <c r="K112" s="33">
        <f>Coversheet!$D$26</f>
        <v>0</v>
      </c>
      <c r="L112" s="33">
        <f>Coversheet!$D$28</f>
        <v>0</v>
      </c>
      <c r="M112" s="96">
        <f>Coversheet!$D$29</f>
        <v>0</v>
      </c>
      <c r="N112" s="33">
        <f>Coversheet!$D$30</f>
        <v>0</v>
      </c>
      <c r="O112" t="e">
        <f>VLOOKUP(B112,Sheet1!$A$3:$F$129,3,FALSE)</f>
        <v>#N/A</v>
      </c>
      <c r="P112">
        <f>'DS Manufacturer'!$F$4</f>
        <v>0</v>
      </c>
      <c r="Q112" s="34"/>
      <c r="R112" s="34"/>
      <c r="S112" s="34" t="str">
        <f>Coversheet!$D$15</f>
        <v>Select</v>
      </c>
      <c r="T112" s="34">
        <f>Coversheet!$D$21</f>
        <v>0</v>
      </c>
      <c r="U112" t="s">
        <v>552</v>
      </c>
      <c r="V112" s="24">
        <f>'DS Manufacturer'!$D$3</f>
        <v>0</v>
      </c>
      <c r="W112" s="24">
        <f>'DS Manufacturer'!$F$3</f>
        <v>0</v>
      </c>
      <c r="X112">
        <f>'DS Manufacturer'!$D$5</f>
        <v>0</v>
      </c>
      <c r="Y112">
        <f>'DS Manufacturer'!$F$5</f>
        <v>0</v>
      </c>
      <c r="Z112">
        <f>'DS Manufacturer'!$D$6</f>
        <v>0</v>
      </c>
      <c r="AA112">
        <f>'DS Manufacturer'!$F$6</f>
        <v>0</v>
      </c>
      <c r="AB112" t="str">
        <f>'DS Manufacturer'!$D$7</f>
        <v xml:space="preserve"> </v>
      </c>
      <c r="AC112">
        <f>'DS Manufacturer'!$F$7</f>
        <v>0</v>
      </c>
      <c r="AD112" t="str">
        <f>'DS Manufacturer'!$D$8</f>
        <v xml:space="preserve">DS Manufacturer </v>
      </c>
      <c r="AE112" t="str">
        <f>'DS Manufacturer'!$F$8</f>
        <v>Select</v>
      </c>
      <c r="AF112">
        <f>'DS Manufacturer'!$D$9</f>
        <v>0</v>
      </c>
      <c r="AG112">
        <f>'DS Manufacturer'!$F$9</f>
        <v>0</v>
      </c>
      <c r="AH112" s="23" t="str">
        <f>'DS Manufacturer'!$D$10</f>
        <v>Auto-Populates</v>
      </c>
      <c r="AI112" t="str">
        <f>'DS Manufacturer'!$F$10</f>
        <v>Auto-Populates</v>
      </c>
      <c r="AJ112" t="str">
        <f>'DS Manufacturer'!$B$30</f>
        <v>XVI. DS Manufacturer</v>
      </c>
      <c r="AK112">
        <f>'DS Manufacturer'!B39</f>
        <v>9</v>
      </c>
      <c r="AL112" t="str">
        <f>'DS Manufacturer'!C39</f>
        <v xml:space="preserve">Did the inspector review the firm's quarantine operations (raw materials and finished product)? </v>
      </c>
      <c r="AM112">
        <f>'DS Manufacturer'!D39</f>
        <v>0</v>
      </c>
      <c r="AN112" t="str">
        <f>'DS Manufacturer'!$E$39</f>
        <v>Select</v>
      </c>
      <c r="AO112">
        <f>'DS Manufacturer'!$F$39</f>
        <v>0</v>
      </c>
      <c r="AP112">
        <f>'DS Manufacturer'!$D$49</f>
        <v>0</v>
      </c>
      <c r="AQ112" s="24">
        <f>'DS Manufacturer'!$F$49</f>
        <v>0</v>
      </c>
      <c r="AR112">
        <f>'DS Manufacturer'!$D$50</f>
        <v>0</v>
      </c>
    </row>
    <row r="113" spans="1:249" x14ac:dyDescent="0.25">
      <c r="A113" t="e">
        <f>VLOOKUP(B113,Sheet1!$A$3:$F$129,2,FALSE)</f>
        <v>#N/A</v>
      </c>
      <c r="B113" t="str">
        <f>'DS Manufacturer'!$D$4</f>
        <v>Select</v>
      </c>
      <c r="C113" s="33">
        <f>Coversheet!$D$36</f>
        <v>0</v>
      </c>
      <c r="D113" s="34" t="str">
        <f>Sheet1!$A$1</f>
        <v>Human Food Field Inspection Audit DS v 07/2025</v>
      </c>
      <c r="E113" s="96">
        <f>Coversheet!$D$35</f>
        <v>0</v>
      </c>
      <c r="F113" s="96" t="str">
        <f>Coversheet!$D$17</f>
        <v>Select</v>
      </c>
      <c r="G113" s="96" t="str">
        <f>Coversheet!$D$19</f>
        <v>Select</v>
      </c>
      <c r="H113" s="96" t="str">
        <f>Coversheet!$D$16</f>
        <v>FOOD</v>
      </c>
      <c r="I113" s="96" t="str">
        <f>Coversheet!$D$24</f>
        <v>Select</v>
      </c>
      <c r="J113" s="96" t="str">
        <f>Coversheet!$D$25</f>
        <v>Select</v>
      </c>
      <c r="K113" s="33">
        <f>Coversheet!$D$26</f>
        <v>0</v>
      </c>
      <c r="L113" s="33">
        <f>Coversheet!$D$28</f>
        <v>0</v>
      </c>
      <c r="M113" s="96">
        <f>Coversheet!$D$29</f>
        <v>0</v>
      </c>
      <c r="N113" s="33">
        <f>Coversheet!$D$30</f>
        <v>0</v>
      </c>
      <c r="O113" t="e">
        <f>VLOOKUP(B113,Sheet1!$A$3:$F$129,3,FALSE)</f>
        <v>#N/A</v>
      </c>
      <c r="P113">
        <f>'DS Manufacturer'!$F$4</f>
        <v>0</v>
      </c>
      <c r="Q113" s="34"/>
      <c r="R113" s="34"/>
      <c r="S113" s="34" t="str">
        <f>Coversheet!$D$15</f>
        <v>Select</v>
      </c>
      <c r="T113" s="34">
        <f>Coversheet!$D$21</f>
        <v>0</v>
      </c>
      <c r="U113" t="s">
        <v>552</v>
      </c>
      <c r="V113" s="24">
        <f>'DS Manufacturer'!$D$3</f>
        <v>0</v>
      </c>
      <c r="W113" s="24">
        <f>'DS Manufacturer'!$F$3</f>
        <v>0</v>
      </c>
      <c r="X113">
        <f>'DS Manufacturer'!$D$5</f>
        <v>0</v>
      </c>
      <c r="Y113">
        <f>'DS Manufacturer'!$F$5</f>
        <v>0</v>
      </c>
      <c r="Z113">
        <f>'DS Manufacturer'!$D$6</f>
        <v>0</v>
      </c>
      <c r="AA113">
        <f>'DS Manufacturer'!$F$6</f>
        <v>0</v>
      </c>
      <c r="AB113" t="str">
        <f>'DS Manufacturer'!$D$7</f>
        <v xml:space="preserve"> </v>
      </c>
      <c r="AC113">
        <f>'DS Manufacturer'!$F$7</f>
        <v>0</v>
      </c>
      <c r="AD113" t="str">
        <f>'DS Manufacturer'!$D$8</f>
        <v xml:space="preserve">DS Manufacturer </v>
      </c>
      <c r="AE113" t="str">
        <f>'DS Manufacturer'!$F$8</f>
        <v>Select</v>
      </c>
      <c r="AF113">
        <f>'DS Manufacturer'!$D$9</f>
        <v>0</v>
      </c>
      <c r="AG113">
        <f>'DS Manufacturer'!$F$9</f>
        <v>0</v>
      </c>
      <c r="AH113" s="23" t="str">
        <f>'DS Manufacturer'!$D$10</f>
        <v>Auto-Populates</v>
      </c>
      <c r="AI113" t="str">
        <f>'DS Manufacturer'!$F$10</f>
        <v>Auto-Populates</v>
      </c>
      <c r="AJ113" t="str">
        <f>'DS Manufacturer'!$B$30</f>
        <v>XVI. DS Manufacturer</v>
      </c>
      <c r="AK113">
        <f>'DS Manufacturer'!B40</f>
        <v>10</v>
      </c>
      <c r="AL113" t="str">
        <f>'DS Manufacturer'!C40</f>
        <v xml:space="preserve">Did the inspector assess firm's written procedures for packaging and labeling? </v>
      </c>
      <c r="AM113">
        <f>'DS Manufacturer'!D40</f>
        <v>0</v>
      </c>
      <c r="AN113" t="str">
        <f>'DS Manufacturer'!$E$40</f>
        <v>Select</v>
      </c>
      <c r="AO113">
        <f>'DS Manufacturer'!$F$40</f>
        <v>0</v>
      </c>
      <c r="AP113">
        <f>'DS Manufacturer'!$D$49</f>
        <v>0</v>
      </c>
      <c r="AQ113" s="24">
        <f>'DS Manufacturer'!$F$49</f>
        <v>0</v>
      </c>
      <c r="AR113">
        <f>'DS Manufacturer'!$D$50</f>
        <v>0</v>
      </c>
    </row>
    <row r="114" spans="1:249" x14ac:dyDescent="0.25">
      <c r="A114" t="e">
        <f>VLOOKUP(B114,Sheet1!$A$3:$F$129,2,FALSE)</f>
        <v>#N/A</v>
      </c>
      <c r="B114" t="str">
        <f>'DS Manufacturer'!$D$4</f>
        <v>Select</v>
      </c>
      <c r="C114" s="33">
        <f>Coversheet!$D$36</f>
        <v>0</v>
      </c>
      <c r="D114" s="34" t="str">
        <f>Sheet1!$A$1</f>
        <v>Human Food Field Inspection Audit DS v 07/2025</v>
      </c>
      <c r="E114" s="96">
        <f>Coversheet!$D$35</f>
        <v>0</v>
      </c>
      <c r="F114" s="96" t="str">
        <f>Coversheet!$D$17</f>
        <v>Select</v>
      </c>
      <c r="G114" s="96" t="str">
        <f>Coversheet!$D$19</f>
        <v>Select</v>
      </c>
      <c r="H114" s="96" t="str">
        <f>Coversheet!$D$16</f>
        <v>FOOD</v>
      </c>
      <c r="I114" s="96" t="str">
        <f>Coversheet!$D$24</f>
        <v>Select</v>
      </c>
      <c r="J114" s="96" t="str">
        <f>Coversheet!$D$25</f>
        <v>Select</v>
      </c>
      <c r="K114" s="33">
        <f>Coversheet!$D$26</f>
        <v>0</v>
      </c>
      <c r="L114" s="33">
        <f>Coversheet!$D$28</f>
        <v>0</v>
      </c>
      <c r="M114" s="96">
        <f>Coversheet!$D$29</f>
        <v>0</v>
      </c>
      <c r="N114" s="33">
        <f>Coversheet!$D$30</f>
        <v>0</v>
      </c>
      <c r="O114" t="e">
        <f>VLOOKUP(B114,Sheet1!$A$3:$F$129,3,FALSE)</f>
        <v>#N/A</v>
      </c>
      <c r="P114">
        <f>'DS Manufacturer'!$F$4</f>
        <v>0</v>
      </c>
      <c r="Q114" s="34"/>
      <c r="R114" s="34"/>
      <c r="S114" s="34" t="str">
        <f>Coversheet!$D$15</f>
        <v>Select</v>
      </c>
      <c r="T114" s="34">
        <f>Coversheet!$D$21</f>
        <v>0</v>
      </c>
      <c r="U114" t="s">
        <v>552</v>
      </c>
      <c r="V114" s="24">
        <f>'DS Manufacturer'!$D$3</f>
        <v>0</v>
      </c>
      <c r="W114" s="24">
        <f>'DS Manufacturer'!$F$3</f>
        <v>0</v>
      </c>
      <c r="X114">
        <f>'DS Manufacturer'!$D$5</f>
        <v>0</v>
      </c>
      <c r="Y114">
        <f>'DS Manufacturer'!$F$5</f>
        <v>0</v>
      </c>
      <c r="Z114">
        <f>'DS Manufacturer'!$D$6</f>
        <v>0</v>
      </c>
      <c r="AA114">
        <f>'DS Manufacturer'!$F$6</f>
        <v>0</v>
      </c>
      <c r="AB114" t="str">
        <f>'DS Manufacturer'!$D$7</f>
        <v xml:space="preserve"> </v>
      </c>
      <c r="AC114">
        <f>'DS Manufacturer'!$F$7</f>
        <v>0</v>
      </c>
      <c r="AD114" t="str">
        <f>'DS Manufacturer'!$D$8</f>
        <v xml:space="preserve">DS Manufacturer </v>
      </c>
      <c r="AE114" t="str">
        <f>'DS Manufacturer'!$F$8</f>
        <v>Select</v>
      </c>
      <c r="AF114">
        <f>'DS Manufacturer'!$D$9</f>
        <v>0</v>
      </c>
      <c r="AG114">
        <f>'DS Manufacturer'!$F$9</f>
        <v>0</v>
      </c>
      <c r="AH114" s="23" t="str">
        <f>'DS Manufacturer'!$D$10</f>
        <v>Auto-Populates</v>
      </c>
      <c r="AI114" t="str">
        <f>'DS Manufacturer'!$F$10</f>
        <v>Auto-Populates</v>
      </c>
      <c r="AJ114" t="str">
        <f>'DS Manufacturer'!$B$30</f>
        <v>XVI. DS Manufacturer</v>
      </c>
      <c r="AK114">
        <f>'DS Manufacturer'!B41</f>
        <v>11</v>
      </c>
      <c r="AL114" t="str">
        <f>'DS Manufacturer'!C41</f>
        <v>Did the inspector assess firm's in-house laboratory operations and written procedures for methodologies related to testing and examination, if applicable?</v>
      </c>
      <c r="AM114">
        <f>'DS Manufacturer'!D41</f>
        <v>0</v>
      </c>
      <c r="AN114" t="str">
        <f>'DS Manufacturer'!$E$41</f>
        <v>Select</v>
      </c>
      <c r="AO114">
        <f>'DS Manufacturer'!$F$41</f>
        <v>0</v>
      </c>
      <c r="AP114">
        <f>'DS Manufacturer'!$D$49</f>
        <v>0</v>
      </c>
      <c r="AQ114" s="24">
        <f>'DS Manufacturer'!$F$49</f>
        <v>0</v>
      </c>
      <c r="AR114">
        <f>'DS Manufacturer'!$D$50</f>
        <v>0</v>
      </c>
    </row>
    <row r="115" spans="1:249" x14ac:dyDescent="0.25">
      <c r="A115" t="e">
        <f>VLOOKUP(B115,Sheet1!$A$3:$F$129,2,FALSE)</f>
        <v>#N/A</v>
      </c>
      <c r="B115" t="str">
        <f>'DS Manufacturer'!$D$4</f>
        <v>Select</v>
      </c>
      <c r="C115" s="33">
        <f>Coversheet!$D$36</f>
        <v>0</v>
      </c>
      <c r="D115" s="34" t="str">
        <f>Sheet1!$A$1</f>
        <v>Human Food Field Inspection Audit DS v 07/2025</v>
      </c>
      <c r="E115" s="96">
        <f>Coversheet!$D$35</f>
        <v>0</v>
      </c>
      <c r="F115" s="96" t="str">
        <f>Coversheet!$D$17</f>
        <v>Select</v>
      </c>
      <c r="G115" s="96" t="str">
        <f>Coversheet!$D$19</f>
        <v>Select</v>
      </c>
      <c r="H115" s="96" t="str">
        <f>Coversheet!$D$16</f>
        <v>FOOD</v>
      </c>
      <c r="I115" s="96" t="str">
        <f>Coversheet!$D$24</f>
        <v>Select</v>
      </c>
      <c r="J115" s="96" t="str">
        <f>Coversheet!$D$25</f>
        <v>Select</v>
      </c>
      <c r="K115" s="33">
        <f>Coversheet!$D$26</f>
        <v>0</v>
      </c>
      <c r="L115" s="33">
        <f>Coversheet!$D$28</f>
        <v>0</v>
      </c>
      <c r="M115" s="96">
        <f>Coversheet!$D$29</f>
        <v>0</v>
      </c>
      <c r="N115" s="33">
        <f>Coversheet!$D$30</f>
        <v>0</v>
      </c>
      <c r="O115" t="e">
        <f>VLOOKUP(B115,Sheet1!$A$3:$F$129,3,FALSE)</f>
        <v>#N/A</v>
      </c>
      <c r="P115">
        <f>'DS Manufacturer'!$F$4</f>
        <v>0</v>
      </c>
      <c r="Q115" s="34"/>
      <c r="R115" s="34"/>
      <c r="S115" s="34" t="str">
        <f>Coversheet!$D$15</f>
        <v>Select</v>
      </c>
      <c r="T115" s="34">
        <f>Coversheet!$D$21</f>
        <v>0</v>
      </c>
      <c r="U115" t="s">
        <v>552</v>
      </c>
      <c r="V115" s="24">
        <f>'DS Manufacturer'!$D$3</f>
        <v>0</v>
      </c>
      <c r="W115" s="24">
        <f>'DS Manufacturer'!$F$3</f>
        <v>0</v>
      </c>
      <c r="X115">
        <f>'DS Manufacturer'!$D$5</f>
        <v>0</v>
      </c>
      <c r="Y115">
        <f>'DS Manufacturer'!$F$5</f>
        <v>0</v>
      </c>
      <c r="Z115">
        <f>'DS Manufacturer'!$D$6</f>
        <v>0</v>
      </c>
      <c r="AA115">
        <f>'DS Manufacturer'!$F$6</f>
        <v>0</v>
      </c>
      <c r="AB115" t="str">
        <f>'DS Manufacturer'!$D$7</f>
        <v xml:space="preserve"> </v>
      </c>
      <c r="AC115">
        <f>'DS Manufacturer'!$F$7</f>
        <v>0</v>
      </c>
      <c r="AD115" t="str">
        <f>'DS Manufacturer'!$D$8</f>
        <v xml:space="preserve">DS Manufacturer </v>
      </c>
      <c r="AE115" t="str">
        <f>'DS Manufacturer'!$F$8</f>
        <v>Select</v>
      </c>
      <c r="AF115">
        <f>'DS Manufacturer'!$D$9</f>
        <v>0</v>
      </c>
      <c r="AG115">
        <f>'DS Manufacturer'!$F$9</f>
        <v>0</v>
      </c>
      <c r="AH115" s="23" t="str">
        <f>'DS Manufacturer'!$D$10</f>
        <v>Auto-Populates</v>
      </c>
      <c r="AI115" t="str">
        <f>'DS Manufacturer'!$F$10</f>
        <v>Auto-Populates</v>
      </c>
      <c r="AJ115" t="str">
        <f>'DS Manufacturer'!$B$30</f>
        <v>XVI. DS Manufacturer</v>
      </c>
      <c r="AK115">
        <f>'DS Manufacturer'!B42</f>
        <v>12</v>
      </c>
      <c r="AL115" t="str">
        <f>'DS Manufacturer'!C42</f>
        <v>Did the inspector evaluate firm’s complaint procedures?</v>
      </c>
      <c r="AM115">
        <f>'DS Manufacturer'!D42</f>
        <v>0</v>
      </c>
      <c r="AN115" t="str">
        <f>'DS Manufacturer'!$E$42</f>
        <v>Select</v>
      </c>
      <c r="AO115">
        <f>'DS Manufacturer'!$F$42</f>
        <v>0</v>
      </c>
      <c r="AP115">
        <f>'DS Manufacturer'!$D$49</f>
        <v>0</v>
      </c>
      <c r="AQ115" s="24">
        <f>'DS Manufacturer'!$F$49</f>
        <v>0</v>
      </c>
      <c r="AR115">
        <f>'DS Manufacturer'!$D$50</f>
        <v>0</v>
      </c>
    </row>
    <row r="116" spans="1:249" x14ac:dyDescent="0.25">
      <c r="A116" t="e">
        <f>VLOOKUP(B116,Sheet1!$A$3:$F$129,2,FALSE)</f>
        <v>#N/A</v>
      </c>
      <c r="B116" t="str">
        <f>'DS Manufacturer'!$D$4</f>
        <v>Select</v>
      </c>
      <c r="C116" s="33">
        <f>Coversheet!$D$36</f>
        <v>0</v>
      </c>
      <c r="D116" s="34" t="str">
        <f>Sheet1!$A$1</f>
        <v>Human Food Field Inspection Audit DS v 07/2025</v>
      </c>
      <c r="E116" s="96">
        <f>Coversheet!$D$35</f>
        <v>0</v>
      </c>
      <c r="F116" s="96" t="str">
        <f>Coversheet!$D$17</f>
        <v>Select</v>
      </c>
      <c r="G116" s="96" t="str">
        <f>Coversheet!$D$19</f>
        <v>Select</v>
      </c>
      <c r="H116" s="96" t="str">
        <f>Coversheet!$D$16</f>
        <v>FOOD</v>
      </c>
      <c r="I116" s="96" t="str">
        <f>Coversheet!$D$24</f>
        <v>Select</v>
      </c>
      <c r="J116" s="96" t="str">
        <f>Coversheet!$D$25</f>
        <v>Select</v>
      </c>
      <c r="K116" s="33">
        <f>Coversheet!$D$26</f>
        <v>0</v>
      </c>
      <c r="L116" s="33">
        <f>Coversheet!$D$28</f>
        <v>0</v>
      </c>
      <c r="M116" s="96">
        <f>Coversheet!$D$29</f>
        <v>0</v>
      </c>
      <c r="N116" s="33">
        <f>Coversheet!$D$30</f>
        <v>0</v>
      </c>
      <c r="O116" t="e">
        <f>VLOOKUP(B116,Sheet1!$A$3:$F$129,3,FALSE)</f>
        <v>#N/A</v>
      </c>
      <c r="P116">
        <f>'DS Manufacturer'!$F$4</f>
        <v>0</v>
      </c>
      <c r="Q116" s="34"/>
      <c r="R116" s="34"/>
      <c r="S116" s="34" t="str">
        <f>Coversheet!$D$15</f>
        <v>Select</v>
      </c>
      <c r="T116" s="34">
        <f>Coversheet!$D$21</f>
        <v>0</v>
      </c>
      <c r="U116" t="s">
        <v>552</v>
      </c>
      <c r="V116" s="24">
        <f>'DS Manufacturer'!$D$3</f>
        <v>0</v>
      </c>
      <c r="W116" s="24">
        <f>'DS Manufacturer'!$F$3</f>
        <v>0</v>
      </c>
      <c r="X116">
        <f>'DS Manufacturer'!$D$5</f>
        <v>0</v>
      </c>
      <c r="Y116">
        <f>'DS Manufacturer'!$F$5</f>
        <v>0</v>
      </c>
      <c r="Z116">
        <f>'DS Manufacturer'!$D$6</f>
        <v>0</v>
      </c>
      <c r="AA116">
        <f>'DS Manufacturer'!$F$6</f>
        <v>0</v>
      </c>
      <c r="AB116" t="str">
        <f>'DS Manufacturer'!$D$7</f>
        <v xml:space="preserve"> </v>
      </c>
      <c r="AC116">
        <f>'DS Manufacturer'!$F$7</f>
        <v>0</v>
      </c>
      <c r="AD116" t="str">
        <f>'DS Manufacturer'!$D$8</f>
        <v xml:space="preserve">DS Manufacturer </v>
      </c>
      <c r="AE116" t="str">
        <f>'DS Manufacturer'!$F$8</f>
        <v>Select</v>
      </c>
      <c r="AF116">
        <f>'DS Manufacturer'!$D$9</f>
        <v>0</v>
      </c>
      <c r="AG116">
        <f>'DS Manufacturer'!$F$9</f>
        <v>0</v>
      </c>
      <c r="AH116" s="23" t="str">
        <f>'DS Manufacturer'!$D$10</f>
        <v>Auto-Populates</v>
      </c>
      <c r="AI116" t="str">
        <f>'DS Manufacturer'!$F$10</f>
        <v>Auto-Populates</v>
      </c>
      <c r="AJ116" t="str">
        <f>'DS Manufacturer'!$B$43</f>
        <v>XI. Observation Documentation</v>
      </c>
      <c r="AK116" t="str">
        <f>'DS Manufacturer'!B43</f>
        <v>XI. Observation Documentation</v>
      </c>
      <c r="AP116">
        <f>'DS Manufacturer'!$D$49</f>
        <v>0</v>
      </c>
      <c r="AQ116" s="24">
        <f>'DS Manufacturer'!$F$49</f>
        <v>0</v>
      </c>
      <c r="AR116">
        <f>'DS Manufacturer'!$D$50</f>
        <v>0</v>
      </c>
    </row>
    <row r="117" spans="1:249" x14ac:dyDescent="0.25">
      <c r="A117" t="e">
        <f>VLOOKUP(B117,Sheet1!$A$3:$F$129,2,FALSE)</f>
        <v>#N/A</v>
      </c>
      <c r="B117" t="str">
        <f>'DS Manufacturer'!$D$4</f>
        <v>Select</v>
      </c>
      <c r="C117" s="33">
        <f>Coversheet!$D$36</f>
        <v>0</v>
      </c>
      <c r="D117" s="34" t="str">
        <f>Sheet1!$A$1</f>
        <v>Human Food Field Inspection Audit DS v 07/2025</v>
      </c>
      <c r="E117" s="96">
        <f>Coversheet!$D$35</f>
        <v>0</v>
      </c>
      <c r="F117" s="96" t="str">
        <f>Coversheet!$D$17</f>
        <v>Select</v>
      </c>
      <c r="G117" s="96" t="str">
        <f>Coversheet!$D$19</f>
        <v>Select</v>
      </c>
      <c r="H117" s="96" t="str">
        <f>Coversheet!$D$16</f>
        <v>FOOD</v>
      </c>
      <c r="I117" s="96" t="str">
        <f>Coversheet!$D$24</f>
        <v>Select</v>
      </c>
      <c r="J117" s="96" t="str">
        <f>Coversheet!$D$25</f>
        <v>Select</v>
      </c>
      <c r="K117" s="33">
        <f>Coversheet!$D$26</f>
        <v>0</v>
      </c>
      <c r="L117" s="33">
        <f>Coversheet!$D$28</f>
        <v>0</v>
      </c>
      <c r="M117" s="96">
        <f>Coversheet!$D$29</f>
        <v>0</v>
      </c>
      <c r="N117" s="33">
        <f>Coversheet!$D$30</f>
        <v>0</v>
      </c>
      <c r="O117" t="e">
        <f>VLOOKUP(B117,Sheet1!$A$3:$F$129,3,FALSE)</f>
        <v>#N/A</v>
      </c>
      <c r="P117">
        <f>'DS Manufacturer'!$F$4</f>
        <v>0</v>
      </c>
      <c r="Q117" s="34"/>
      <c r="R117" s="34"/>
      <c r="S117" s="34" t="str">
        <f>Coversheet!$D$15</f>
        <v>Select</v>
      </c>
      <c r="T117" s="34">
        <f>Coversheet!$D$21</f>
        <v>0</v>
      </c>
      <c r="U117" t="s">
        <v>552</v>
      </c>
      <c r="V117" s="24">
        <f>'DS Manufacturer'!$D$3</f>
        <v>0</v>
      </c>
      <c r="W117" s="24">
        <f>'DS Manufacturer'!$F$3</f>
        <v>0</v>
      </c>
      <c r="X117">
        <f>'DS Manufacturer'!$D$5</f>
        <v>0</v>
      </c>
      <c r="Y117">
        <f>'DS Manufacturer'!$F$5</f>
        <v>0</v>
      </c>
      <c r="Z117">
        <f>'DS Manufacturer'!$D$6</f>
        <v>0</v>
      </c>
      <c r="AA117">
        <f>'DS Manufacturer'!$F$6</f>
        <v>0</v>
      </c>
      <c r="AB117" t="str">
        <f>'DS Manufacturer'!$D$7</f>
        <v xml:space="preserve"> </v>
      </c>
      <c r="AC117">
        <f>'DS Manufacturer'!$F$7</f>
        <v>0</v>
      </c>
      <c r="AD117" t="str">
        <f>'DS Manufacturer'!$D$8</f>
        <v xml:space="preserve">DS Manufacturer </v>
      </c>
      <c r="AE117" t="str">
        <f>'DS Manufacturer'!$F$8</f>
        <v>Select</v>
      </c>
      <c r="AF117">
        <f>'DS Manufacturer'!$D$9</f>
        <v>0</v>
      </c>
      <c r="AG117">
        <f>'DS Manufacturer'!$F$9</f>
        <v>0</v>
      </c>
      <c r="AH117" s="23" t="str">
        <f>'DS Manufacturer'!$D$10</f>
        <v>Auto-Populates</v>
      </c>
      <c r="AI117" t="str">
        <f>'DS Manufacturer'!$F$10</f>
        <v>Auto-Populates</v>
      </c>
      <c r="AJ117" t="str">
        <f>'DS Manufacturer'!$B$43</f>
        <v>XI. Observation Documentation</v>
      </c>
      <c r="AK117">
        <f>'DS Manufacturer'!B44</f>
        <v>1</v>
      </c>
      <c r="AL117" t="str">
        <f>'DS Manufacturer'!C44</f>
        <v xml:space="preserve">Did the inspector determine the significance of the observation (written or discussed) and document them appropriately? </v>
      </c>
      <c r="AM117">
        <f>'DS Manufacturer'!D44</f>
        <v>0</v>
      </c>
      <c r="AN117" t="str">
        <f>'DS Manufacturer'!$E$44</f>
        <v>Select</v>
      </c>
      <c r="AO117">
        <f>'DS Manufacturer'!$F$44</f>
        <v>0</v>
      </c>
      <c r="AP117">
        <f>'DS Manufacturer'!$D$49</f>
        <v>0</v>
      </c>
      <c r="AQ117" s="24">
        <f>'DS Manufacturer'!$F$49</f>
        <v>0</v>
      </c>
      <c r="AR117">
        <f>'DS Manufacturer'!$D$50</f>
        <v>0</v>
      </c>
    </row>
    <row r="118" spans="1:249" x14ac:dyDescent="0.25">
      <c r="A118" t="e">
        <f>VLOOKUP(B118,Sheet1!$A$3:$F$129,2,FALSE)</f>
        <v>#N/A</v>
      </c>
      <c r="B118" t="str">
        <f>'DS Manufacturer'!$D$4</f>
        <v>Select</v>
      </c>
      <c r="C118" s="33">
        <f>Coversheet!$D$36</f>
        <v>0</v>
      </c>
      <c r="D118" s="34" t="str">
        <f>Sheet1!$A$1</f>
        <v>Human Food Field Inspection Audit DS v 07/2025</v>
      </c>
      <c r="E118" s="96">
        <f>Coversheet!$D$35</f>
        <v>0</v>
      </c>
      <c r="F118" s="96" t="str">
        <f>Coversheet!$D$17</f>
        <v>Select</v>
      </c>
      <c r="G118" s="96" t="str">
        <f>Coversheet!$D$19</f>
        <v>Select</v>
      </c>
      <c r="H118" s="96" t="str">
        <f>Coversheet!$D$16</f>
        <v>FOOD</v>
      </c>
      <c r="I118" s="96" t="str">
        <f>Coversheet!$D$24</f>
        <v>Select</v>
      </c>
      <c r="J118" s="96" t="str">
        <f>Coversheet!$D$25</f>
        <v>Select</v>
      </c>
      <c r="K118" s="33">
        <f>Coversheet!$D$26</f>
        <v>0</v>
      </c>
      <c r="L118" s="33">
        <f>Coversheet!$D$28</f>
        <v>0</v>
      </c>
      <c r="M118" s="96">
        <f>Coversheet!$D$29</f>
        <v>0</v>
      </c>
      <c r="N118" s="33">
        <f>Coversheet!$D$30</f>
        <v>0</v>
      </c>
      <c r="O118" t="e">
        <f>VLOOKUP(B118,Sheet1!$A$3:$F$129,3,FALSE)</f>
        <v>#N/A</v>
      </c>
      <c r="P118">
        <f>'DS Manufacturer'!$F$4</f>
        <v>0</v>
      </c>
      <c r="Q118" s="34"/>
      <c r="R118" s="34"/>
      <c r="S118" s="34" t="str">
        <f>Coversheet!$D$15</f>
        <v>Select</v>
      </c>
      <c r="T118" s="34">
        <f>Coversheet!$D$21</f>
        <v>0</v>
      </c>
      <c r="U118" t="s">
        <v>552</v>
      </c>
      <c r="V118" s="24">
        <f>'DS Manufacturer'!$D$3</f>
        <v>0</v>
      </c>
      <c r="W118" s="24">
        <f>'DS Manufacturer'!$F$3</f>
        <v>0</v>
      </c>
      <c r="X118">
        <f>'DS Manufacturer'!$D$5</f>
        <v>0</v>
      </c>
      <c r="Y118">
        <f>'DS Manufacturer'!$F$5</f>
        <v>0</v>
      </c>
      <c r="Z118">
        <f>'DS Manufacturer'!$D$6</f>
        <v>0</v>
      </c>
      <c r="AA118">
        <f>'DS Manufacturer'!$F$6</f>
        <v>0</v>
      </c>
      <c r="AB118" t="str">
        <f>'DS Manufacturer'!$D$7</f>
        <v xml:space="preserve"> </v>
      </c>
      <c r="AC118">
        <f>'DS Manufacturer'!$F$7</f>
        <v>0</v>
      </c>
      <c r="AD118" t="str">
        <f>'DS Manufacturer'!$D$8</f>
        <v xml:space="preserve">DS Manufacturer </v>
      </c>
      <c r="AE118" t="str">
        <f>'DS Manufacturer'!$F$8</f>
        <v>Select</v>
      </c>
      <c r="AF118">
        <f>'DS Manufacturer'!$D$9</f>
        <v>0</v>
      </c>
      <c r="AG118">
        <f>'DS Manufacturer'!$F$9</f>
        <v>0</v>
      </c>
      <c r="AH118" s="23" t="str">
        <f>'DS Manufacturer'!$D$10</f>
        <v>Auto-Populates</v>
      </c>
      <c r="AI118" t="str">
        <f>'DS Manufacturer'!$F$10</f>
        <v>Auto-Populates</v>
      </c>
      <c r="AJ118" t="str">
        <f>'DS Manufacturer'!$B$45</f>
        <v>XII. Overall Feedback</v>
      </c>
      <c r="AK118" t="str">
        <f>'DS Manufacturer'!B45</f>
        <v>XII. Overall Feedback</v>
      </c>
      <c r="AP118">
        <f>'DS Manufacturer'!$D$49</f>
        <v>0</v>
      </c>
      <c r="AQ118" s="24">
        <f>'DS Manufacturer'!$F$49</f>
        <v>0</v>
      </c>
      <c r="AR118">
        <f>'DS Manufacturer'!$D$50</f>
        <v>0</v>
      </c>
    </row>
    <row r="119" spans="1:249" x14ac:dyDescent="0.25">
      <c r="A119" t="e">
        <f>VLOOKUP(B119,Sheet1!$A$3:$F$129,2,FALSE)</f>
        <v>#N/A</v>
      </c>
      <c r="B119" t="str">
        <f>'DS Manufacturer'!$D$4</f>
        <v>Select</v>
      </c>
      <c r="C119" s="33">
        <f>Coversheet!$D$36</f>
        <v>0</v>
      </c>
      <c r="D119" s="34" t="str">
        <f>Sheet1!$A$1</f>
        <v>Human Food Field Inspection Audit DS v 07/2025</v>
      </c>
      <c r="E119" s="96">
        <f>Coversheet!$D$35</f>
        <v>0</v>
      </c>
      <c r="F119" s="96" t="str">
        <f>Coversheet!$D$17</f>
        <v>Select</v>
      </c>
      <c r="G119" s="96" t="str">
        <f>Coversheet!$D$19</f>
        <v>Select</v>
      </c>
      <c r="H119" s="96" t="str">
        <f>Coversheet!$D$16</f>
        <v>FOOD</v>
      </c>
      <c r="I119" s="96" t="str">
        <f>Coversheet!$D$24</f>
        <v>Select</v>
      </c>
      <c r="J119" s="96" t="str">
        <f>Coversheet!$D$25</f>
        <v>Select</v>
      </c>
      <c r="K119" s="33">
        <f>Coversheet!$D$26</f>
        <v>0</v>
      </c>
      <c r="L119" s="33">
        <f>Coversheet!$D$28</f>
        <v>0</v>
      </c>
      <c r="M119" s="96">
        <f>Coversheet!$D$29</f>
        <v>0</v>
      </c>
      <c r="N119" s="33">
        <f>Coversheet!$D$30</f>
        <v>0</v>
      </c>
      <c r="O119" t="e">
        <f>VLOOKUP(B119,Sheet1!$A$3:$F$129,3,FALSE)</f>
        <v>#N/A</v>
      </c>
      <c r="P119">
        <f>'DS Manufacturer'!$F$4</f>
        <v>0</v>
      </c>
      <c r="Q119" s="34"/>
      <c r="R119" s="34"/>
      <c r="S119" s="34" t="str">
        <f>Coversheet!$D$15</f>
        <v>Select</v>
      </c>
      <c r="T119" s="34">
        <f>Coversheet!$D$21</f>
        <v>0</v>
      </c>
      <c r="U119" t="s">
        <v>552</v>
      </c>
      <c r="V119" s="24">
        <f>'DS Manufacturer'!$D$3</f>
        <v>0</v>
      </c>
      <c r="W119" s="24">
        <f>'DS Manufacturer'!$F$3</f>
        <v>0</v>
      </c>
      <c r="X119">
        <f>'DS Manufacturer'!$D$5</f>
        <v>0</v>
      </c>
      <c r="Y119">
        <f>'DS Manufacturer'!$F$5</f>
        <v>0</v>
      </c>
      <c r="Z119">
        <f>'DS Manufacturer'!$D$6</f>
        <v>0</v>
      </c>
      <c r="AA119">
        <f>'DS Manufacturer'!$F$6</f>
        <v>0</v>
      </c>
      <c r="AB119" t="str">
        <f>'DS Manufacturer'!$D$7</f>
        <v xml:space="preserve"> </v>
      </c>
      <c r="AC119">
        <f>'DS Manufacturer'!$F$7</f>
        <v>0</v>
      </c>
      <c r="AD119" t="str">
        <f>'DS Manufacturer'!$D$8</f>
        <v xml:space="preserve">DS Manufacturer </v>
      </c>
      <c r="AE119" t="str">
        <f>'DS Manufacturer'!$F$8</f>
        <v>Select</v>
      </c>
      <c r="AF119">
        <f>'DS Manufacturer'!$D$9</f>
        <v>0</v>
      </c>
      <c r="AG119">
        <f>'DS Manufacturer'!$F$9</f>
        <v>0</v>
      </c>
      <c r="AH119" s="23" t="str">
        <f>'DS Manufacturer'!$D$10</f>
        <v>Auto-Populates</v>
      </c>
      <c r="AI119" t="str">
        <f>'DS Manufacturer'!$F$10</f>
        <v>Auto-Populates</v>
      </c>
      <c r="AJ119" t="str">
        <f>'DS Manufacturer'!$B$45</f>
        <v>XII. Overall Feedback</v>
      </c>
      <c r="AO119">
        <f>'DS Manufacturer'!$B$46</f>
        <v>0</v>
      </c>
      <c r="AP119">
        <f>'DS Manufacturer'!$D$49</f>
        <v>0</v>
      </c>
      <c r="AQ119" s="24">
        <f>'DS Manufacturer'!$F$49</f>
        <v>0</v>
      </c>
      <c r="AR119">
        <f>'DS Manufacturer'!$D$50</f>
        <v>0</v>
      </c>
    </row>
    <row r="120" spans="1:249" x14ac:dyDescent="0.25">
      <c r="A120" t="e">
        <f>VLOOKUP(B120,Sheet1!$A$3:$F$129,2,FALSE)</f>
        <v>#N/A</v>
      </c>
      <c r="B120" t="str">
        <f>'DS MFG.A'!$D$4</f>
        <v>Select</v>
      </c>
      <c r="C120" s="33">
        <f>Coversheet!$D$36</f>
        <v>0</v>
      </c>
      <c r="D120" s="34" t="str">
        <f>Sheet1!$A$1</f>
        <v>Human Food Field Inspection Audit DS v 07/2025</v>
      </c>
      <c r="E120" s="96">
        <f>Coversheet!$D$35</f>
        <v>0</v>
      </c>
      <c r="F120" s="96" t="str">
        <f>Coversheet!$D$17</f>
        <v>Select</v>
      </c>
      <c r="G120" s="96" t="str">
        <f>Coversheet!$D$19</f>
        <v>Select</v>
      </c>
      <c r="H120" s="96" t="str">
        <f>Coversheet!$D$16</f>
        <v>FOOD</v>
      </c>
      <c r="I120" s="96" t="str">
        <f>Coversheet!$D$24</f>
        <v>Select</v>
      </c>
      <c r="J120" s="96" t="str">
        <f>Coversheet!$D$25</f>
        <v>Select</v>
      </c>
      <c r="K120" s="33">
        <f>Coversheet!$D$26</f>
        <v>0</v>
      </c>
      <c r="L120" s="33">
        <f>Coversheet!$D$28</f>
        <v>0</v>
      </c>
      <c r="M120" s="96">
        <f>Coversheet!$D$29</f>
        <v>0</v>
      </c>
      <c r="N120" s="33">
        <f>Coversheet!$D$30</f>
        <v>0</v>
      </c>
      <c r="O120" t="e">
        <f>VLOOKUP(B120,Sheet1!$A$3:$F$129,3,FALSE)</f>
        <v>#N/A</v>
      </c>
      <c r="P120">
        <f>'DS MFG.A'!$F$4</f>
        <v>0</v>
      </c>
      <c r="Q120" s="34"/>
      <c r="R120" s="34"/>
      <c r="S120" s="34" t="str">
        <f>Coversheet!$D$15</f>
        <v>Select</v>
      </c>
      <c r="T120" s="34">
        <f>Coversheet!$D$21</f>
        <v>0</v>
      </c>
      <c r="U120" t="s">
        <v>601</v>
      </c>
      <c r="V120" s="24">
        <f>'DS MFG.A'!$D$3</f>
        <v>0</v>
      </c>
      <c r="W120" s="24">
        <f>'DS MFG.A'!$F$3</f>
        <v>0</v>
      </c>
      <c r="X120">
        <f>'DS MFG.A'!$D$5</f>
        <v>0</v>
      </c>
      <c r="Y120">
        <f>'DS MFG.A'!$F$5</f>
        <v>0</v>
      </c>
      <c r="Z120">
        <f>'DS MFG.A'!$D$6</f>
        <v>0</v>
      </c>
      <c r="AA120">
        <f>'DS MFG.A'!$F$6</f>
        <v>0</v>
      </c>
      <c r="AB120" t="str">
        <f>'DS MFG.A'!$D$7</f>
        <v xml:space="preserve"> </v>
      </c>
      <c r="AC120">
        <f>'DS MFG.A'!$F$7</f>
        <v>0</v>
      </c>
      <c r="AD120" t="str">
        <f>'DS MFG.A'!$D$8</f>
        <v>Select</v>
      </c>
      <c r="AE120" t="str">
        <f>'DS MFG.A'!$F$8</f>
        <v>Select</v>
      </c>
      <c r="AF120">
        <f>'DS MFG.A'!$D$9</f>
        <v>0</v>
      </c>
      <c r="AG120">
        <f>'DS MFG.A'!$F$9</f>
        <v>0</v>
      </c>
      <c r="AH120" s="23" t="str">
        <f>'DS MFG.A'!$D$10</f>
        <v>Auto-Populates</v>
      </c>
      <c r="AI120" t="str">
        <f>'DS MFG.A'!$F$10</f>
        <v>Auto-Populates</v>
      </c>
      <c r="AJ120" s="33" t="s">
        <v>129</v>
      </c>
      <c r="AK120" s="33" t="s">
        <v>129</v>
      </c>
      <c r="AL120" s="33" t="s">
        <v>129</v>
      </c>
      <c r="AM120" s="34"/>
      <c r="AN120" s="33" t="s">
        <v>129</v>
      </c>
      <c r="AO120" s="33" t="s">
        <v>129</v>
      </c>
      <c r="AP120">
        <f>'DS MFG.A'!$D$58</f>
        <v>0</v>
      </c>
      <c r="AQ120" s="24">
        <f>'DS MFG.A'!$F$58</f>
        <v>0</v>
      </c>
      <c r="AR120">
        <f>'DS MFG.A'!$D$59</f>
        <v>0</v>
      </c>
      <c r="AS120" t="str">
        <f>AN122</f>
        <v>Select</v>
      </c>
      <c r="AT120">
        <f>AO122</f>
        <v>0</v>
      </c>
      <c r="AU120" t="str">
        <f>AN123</f>
        <v>Select</v>
      </c>
      <c r="AV120">
        <f>AO123</f>
        <v>0</v>
      </c>
      <c r="AW120" t="str">
        <f>AN124</f>
        <v>Select</v>
      </c>
      <c r="AX120">
        <f>AO124</f>
        <v>0</v>
      </c>
      <c r="AY120" t="str">
        <f>AN125</f>
        <v>Select</v>
      </c>
      <c r="AZ120">
        <f>AO125</f>
        <v>0</v>
      </c>
      <c r="BA120" t="str">
        <f>AN126</f>
        <v>Select</v>
      </c>
      <c r="BB120">
        <f>AO126</f>
        <v>0</v>
      </c>
      <c r="BC120" t="str">
        <f>AN127</f>
        <v>Select</v>
      </c>
      <c r="BD120">
        <f>AO127</f>
        <v>0</v>
      </c>
      <c r="BE120" t="str">
        <f>AN128</f>
        <v>Select</v>
      </c>
      <c r="BF120">
        <f>AO128</f>
        <v>0</v>
      </c>
      <c r="BG120" t="str">
        <f>AN129</f>
        <v>N/A</v>
      </c>
      <c r="BH120">
        <f>AO129</f>
        <v>0</v>
      </c>
      <c r="BI120" t="str">
        <f>AN130</f>
        <v>Select</v>
      </c>
      <c r="BJ120">
        <f>AO130</f>
        <v>0</v>
      </c>
      <c r="CY120" t="str">
        <f>AN152</f>
        <v>Select</v>
      </c>
      <c r="CZ120">
        <f>AO152</f>
        <v>0</v>
      </c>
      <c r="DA120" t="str">
        <f>AN153</f>
        <v>Select</v>
      </c>
      <c r="DB120">
        <f>AO153</f>
        <v>0</v>
      </c>
      <c r="DC120" t="str">
        <f>AN154</f>
        <v>Select</v>
      </c>
      <c r="DD120">
        <f>AO154</f>
        <v>0</v>
      </c>
      <c r="DE120" t="str">
        <f>AN155</f>
        <v>Select</v>
      </c>
      <c r="DF120">
        <f>AO155</f>
        <v>0</v>
      </c>
      <c r="DG120" t="str">
        <f>AN156</f>
        <v>Select</v>
      </c>
      <c r="DH120">
        <f>AO156</f>
        <v>0</v>
      </c>
      <c r="DI120" t="str">
        <f>AN157</f>
        <v>Select</v>
      </c>
      <c r="DJ120">
        <f>AO157</f>
        <v>0</v>
      </c>
      <c r="DK120" t="str">
        <f>AN158</f>
        <v>Select</v>
      </c>
      <c r="DL120">
        <f>AO158</f>
        <v>0</v>
      </c>
      <c r="DM120" t="str">
        <f>AN159</f>
        <v>Select</v>
      </c>
      <c r="DN120">
        <f>AO159</f>
        <v>0</v>
      </c>
      <c r="FQ120" t="str">
        <f>AN161</f>
        <v>Select</v>
      </c>
      <c r="FR120">
        <f>AO161</f>
        <v>0</v>
      </c>
      <c r="FS120">
        <f>AO163</f>
        <v>0</v>
      </c>
      <c r="FT120" t="str">
        <f>AN132</f>
        <v>Select</v>
      </c>
      <c r="FU120">
        <f>AO132</f>
        <v>0</v>
      </c>
      <c r="FV120" t="str">
        <f>AN133</f>
        <v>Select</v>
      </c>
      <c r="FW120">
        <f>AO133</f>
        <v>0</v>
      </c>
      <c r="FX120" t="str">
        <f>AN134</f>
        <v>Select</v>
      </c>
      <c r="FY120">
        <f>AO134</f>
        <v>0</v>
      </c>
      <c r="FZ120" t="str">
        <f>AN135</f>
        <v>Select</v>
      </c>
      <c r="GA120">
        <f>AO135</f>
        <v>0</v>
      </c>
      <c r="GB120" t="str">
        <f>AN136</f>
        <v>Select</v>
      </c>
      <c r="GC120">
        <f>AO136</f>
        <v>0</v>
      </c>
      <c r="GD120" t="str">
        <f>AN137</f>
        <v>Select</v>
      </c>
      <c r="GE120">
        <f>AO137</f>
        <v>0</v>
      </c>
      <c r="HR120" s="141" t="str">
        <f>AN139</f>
        <v>Select</v>
      </c>
      <c r="HS120" s="141">
        <f>AO139</f>
        <v>0</v>
      </c>
      <c r="HT120" s="141" t="str">
        <f>AN140</f>
        <v>Select</v>
      </c>
      <c r="HU120" s="141">
        <f>AO140</f>
        <v>0</v>
      </c>
      <c r="HV120" s="141" t="str">
        <f>AN141</f>
        <v>Select</v>
      </c>
      <c r="HW120" s="141">
        <f>AO141</f>
        <v>0</v>
      </c>
      <c r="HX120" s="141" t="str">
        <f>AN142</f>
        <v>Select</v>
      </c>
      <c r="HY120" s="141">
        <f>AO142</f>
        <v>0</v>
      </c>
      <c r="HZ120" s="141" t="str">
        <f>AN143</f>
        <v>Select</v>
      </c>
      <c r="IA120" s="141">
        <f>AO143</f>
        <v>0</v>
      </c>
      <c r="IB120" s="141" t="str">
        <f>AN144</f>
        <v>Select</v>
      </c>
      <c r="IC120" s="141">
        <f>AO144</f>
        <v>0</v>
      </c>
      <c r="ID120" s="141" t="str">
        <f>AN145</f>
        <v>Select</v>
      </c>
      <c r="IE120" s="141">
        <f>AO145</f>
        <v>0</v>
      </c>
      <c r="IF120" s="141" t="str">
        <f>AN146</f>
        <v>Select</v>
      </c>
      <c r="IG120" s="141">
        <f>AO146</f>
        <v>0</v>
      </c>
      <c r="IH120" s="141" t="str">
        <f>AN147</f>
        <v>Select</v>
      </c>
      <c r="II120" s="141">
        <f>AO147</f>
        <v>0</v>
      </c>
      <c r="IJ120" s="141" t="str">
        <f>AN148</f>
        <v>Select</v>
      </c>
      <c r="IK120" s="141">
        <f>AO148</f>
        <v>0</v>
      </c>
      <c r="IL120" s="141" t="str">
        <f>AN149</f>
        <v>Select</v>
      </c>
      <c r="IM120" s="141">
        <f>AO149</f>
        <v>0</v>
      </c>
      <c r="IN120" s="141" t="str">
        <f>AN150</f>
        <v>Select</v>
      </c>
      <c r="IO120" s="146">
        <f>AO150</f>
        <v>0</v>
      </c>
    </row>
    <row r="121" spans="1:249" x14ac:dyDescent="0.25">
      <c r="A121" t="e">
        <f>VLOOKUP(B121,Sheet1!$A$3:$F$129,2,FALSE)</f>
        <v>#N/A</v>
      </c>
      <c r="B121" t="str">
        <f>'DS MFG.A'!$D$4</f>
        <v>Select</v>
      </c>
      <c r="C121" s="33">
        <f>Coversheet!$D$36</f>
        <v>0</v>
      </c>
      <c r="D121" s="34" t="str">
        <f>Sheet1!$A$1</f>
        <v>Human Food Field Inspection Audit DS v 07/2025</v>
      </c>
      <c r="E121" s="96">
        <f>Coversheet!$D$35</f>
        <v>0</v>
      </c>
      <c r="F121" s="96" t="str">
        <f>Coversheet!$D$17</f>
        <v>Select</v>
      </c>
      <c r="G121" s="96" t="str">
        <f>Coversheet!$D$19</f>
        <v>Select</v>
      </c>
      <c r="H121" s="96" t="str">
        <f>Coversheet!$D$16</f>
        <v>FOOD</v>
      </c>
      <c r="I121" s="96" t="str">
        <f>Coversheet!$D$24</f>
        <v>Select</v>
      </c>
      <c r="J121" s="96" t="str">
        <f>Coversheet!$D$25</f>
        <v>Select</v>
      </c>
      <c r="K121" s="33">
        <f>Coversheet!$D$26</f>
        <v>0</v>
      </c>
      <c r="L121" s="33">
        <f>Coversheet!$D$28</f>
        <v>0</v>
      </c>
      <c r="M121" s="96">
        <f>Coversheet!$D$29</f>
        <v>0</v>
      </c>
      <c r="N121" s="33">
        <f>Coversheet!$D$30</f>
        <v>0</v>
      </c>
      <c r="O121" t="e">
        <f>VLOOKUP(B121,Sheet1!$A$3:$F$129,3,FALSE)</f>
        <v>#N/A</v>
      </c>
      <c r="P121">
        <f>'DS MFG.A'!$F$4</f>
        <v>0</v>
      </c>
      <c r="Q121" s="34"/>
      <c r="R121" s="34"/>
      <c r="S121" s="34" t="str">
        <f>Coversheet!$D$15</f>
        <v>Select</v>
      </c>
      <c r="T121" s="34">
        <f>Coversheet!$D$21</f>
        <v>0</v>
      </c>
      <c r="U121" t="s">
        <v>601</v>
      </c>
      <c r="V121" s="24">
        <f>'DS MFG.A'!$D$3</f>
        <v>0</v>
      </c>
      <c r="W121" s="24">
        <f>'DS MFG.A'!$F$3</f>
        <v>0</v>
      </c>
      <c r="X121">
        <f>'DS MFG.A'!$D$5</f>
        <v>0</v>
      </c>
      <c r="Y121">
        <f>'DS MFG.A'!$F$5</f>
        <v>0</v>
      </c>
      <c r="Z121">
        <f>'DS MFG.A'!$D$6</f>
        <v>0</v>
      </c>
      <c r="AA121">
        <f>'DS MFG.A'!$F$6</f>
        <v>0</v>
      </c>
      <c r="AB121" t="str">
        <f>'DS MFG.A'!$D$7</f>
        <v xml:space="preserve"> </v>
      </c>
      <c r="AC121">
        <f>'DS MFG.A'!$F$7</f>
        <v>0</v>
      </c>
      <c r="AD121" t="str">
        <f>'DS MFG.A'!$D$8</f>
        <v>Select</v>
      </c>
      <c r="AE121" t="str">
        <f>'DS MFG.A'!$F$8</f>
        <v>Select</v>
      </c>
      <c r="AF121">
        <f>'DS MFG.A'!$D$9</f>
        <v>0</v>
      </c>
      <c r="AG121">
        <f>'DS MFG.A'!$F$9</f>
        <v>0</v>
      </c>
      <c r="AH121" s="23" t="str">
        <f>'DS MFG.A'!$D$10</f>
        <v>Auto-Populates</v>
      </c>
      <c r="AI121" t="str">
        <f>'DS MFG.A'!$F$10</f>
        <v>Auto-Populates</v>
      </c>
      <c r="AJ121" t="str">
        <f>'DS MFG.A'!$B$13</f>
        <v>I. General</v>
      </c>
      <c r="AK121" t="str">
        <f>'DS MFG.A'!$B$13</f>
        <v>I. General</v>
      </c>
      <c r="AP121">
        <f>'DS MFG.A'!$D$58</f>
        <v>0</v>
      </c>
      <c r="AQ121" s="24">
        <f>'DS MFG.A'!$F$58</f>
        <v>0</v>
      </c>
      <c r="AR121">
        <f>'DS MFG.A'!$D$59</f>
        <v>0</v>
      </c>
    </row>
    <row r="122" spans="1:249" x14ac:dyDescent="0.25">
      <c r="A122" t="e">
        <f>VLOOKUP(B122,Sheet1!$A$3:$F$129,2,FALSE)</f>
        <v>#N/A</v>
      </c>
      <c r="B122" t="str">
        <f>'DS MFG.A'!$D$4</f>
        <v>Select</v>
      </c>
      <c r="C122" s="33">
        <f>Coversheet!$D$36</f>
        <v>0</v>
      </c>
      <c r="D122" s="34" t="str">
        <f>Sheet1!$A$1</f>
        <v>Human Food Field Inspection Audit DS v 07/2025</v>
      </c>
      <c r="E122" s="96">
        <f>Coversheet!$D$35</f>
        <v>0</v>
      </c>
      <c r="F122" s="96" t="str">
        <f>Coversheet!$D$17</f>
        <v>Select</v>
      </c>
      <c r="G122" s="96" t="str">
        <f>Coversheet!$D$19</f>
        <v>Select</v>
      </c>
      <c r="H122" s="96" t="str">
        <f>Coversheet!$D$16</f>
        <v>FOOD</v>
      </c>
      <c r="I122" s="96" t="str">
        <f>Coversheet!$D$24</f>
        <v>Select</v>
      </c>
      <c r="J122" s="96" t="str">
        <f>Coversheet!$D$25</f>
        <v>Select</v>
      </c>
      <c r="K122" s="33">
        <f>Coversheet!$D$26</f>
        <v>0</v>
      </c>
      <c r="L122" s="33">
        <f>Coversheet!$D$28</f>
        <v>0</v>
      </c>
      <c r="M122" s="96">
        <f>Coversheet!$D$29</f>
        <v>0</v>
      </c>
      <c r="N122" s="33">
        <f>Coversheet!$D$30</f>
        <v>0</v>
      </c>
      <c r="O122" t="e">
        <f>VLOOKUP(B122,Sheet1!$A$3:$F$129,3,FALSE)</f>
        <v>#N/A</v>
      </c>
      <c r="P122">
        <f>'DS MFG.A'!$F$4</f>
        <v>0</v>
      </c>
      <c r="Q122" s="34"/>
      <c r="R122" s="34"/>
      <c r="S122" s="34" t="str">
        <f>Coversheet!$D$15</f>
        <v>Select</v>
      </c>
      <c r="T122" s="34">
        <f>Coversheet!$D$21</f>
        <v>0</v>
      </c>
      <c r="U122" t="s">
        <v>601</v>
      </c>
      <c r="V122" s="24">
        <f>'DS MFG.A'!$D$3</f>
        <v>0</v>
      </c>
      <c r="W122" s="24">
        <f>'DS MFG.A'!$F$3</f>
        <v>0</v>
      </c>
      <c r="X122">
        <f>'DS MFG.A'!$D$5</f>
        <v>0</v>
      </c>
      <c r="Y122">
        <f>'DS MFG.A'!$F$5</f>
        <v>0</v>
      </c>
      <c r="Z122">
        <f>'DS MFG.A'!$D$6</f>
        <v>0</v>
      </c>
      <c r="AA122">
        <f>'DS MFG.A'!$F$6</f>
        <v>0</v>
      </c>
      <c r="AB122" t="str">
        <f>'DS MFG.A'!$D$7</f>
        <v xml:space="preserve"> </v>
      </c>
      <c r="AC122">
        <f>'DS MFG.A'!$F$7</f>
        <v>0</v>
      </c>
      <c r="AD122" t="str">
        <f>'DS MFG.A'!$D$8</f>
        <v>Select</v>
      </c>
      <c r="AE122" t="str">
        <f>'DS MFG.A'!$F$8</f>
        <v>Select</v>
      </c>
      <c r="AF122">
        <f>'DS MFG.A'!$D$9</f>
        <v>0</v>
      </c>
      <c r="AG122">
        <f>'DS MFG.A'!$F$9</f>
        <v>0</v>
      </c>
      <c r="AH122" s="23" t="str">
        <f>'DS MFG.A'!$D$10</f>
        <v>Auto-Populates</v>
      </c>
      <c r="AI122" t="str">
        <f>'DS MFG.A'!$F$10</f>
        <v>Auto-Populates</v>
      </c>
      <c r="AJ122" t="str">
        <f>'DS MFG.A'!$B$13</f>
        <v>I. General</v>
      </c>
      <c r="AK122">
        <f>'DS MFG.A'!B14</f>
        <v>1</v>
      </c>
      <c r="AL122" t="str">
        <f>'DS MFG.A'!C14</f>
        <v>Did the inspector initiate the inspection appropriately?</v>
      </c>
      <c r="AM122">
        <f>'DS MFG.A'!D14</f>
        <v>0</v>
      </c>
      <c r="AN122" t="str">
        <f>'DS MFG.A'!$E$14</f>
        <v>Select</v>
      </c>
      <c r="AO122">
        <f>'DS MFG.A'!$F$14</f>
        <v>0</v>
      </c>
      <c r="AP122">
        <f>'DS MFG.A'!$D$58</f>
        <v>0</v>
      </c>
      <c r="AQ122" s="24">
        <f>'DS MFG.A'!$F$58</f>
        <v>0</v>
      </c>
      <c r="AR122">
        <f>'DS MFG.A'!$D$59</f>
        <v>0</v>
      </c>
    </row>
    <row r="123" spans="1:249" x14ac:dyDescent="0.25">
      <c r="A123" t="e">
        <f>VLOOKUP(B123,Sheet1!$A$3:$F$129,2,FALSE)</f>
        <v>#N/A</v>
      </c>
      <c r="B123" t="str">
        <f>'DS MFG.A'!$D$4</f>
        <v>Select</v>
      </c>
      <c r="C123" s="33">
        <f>Coversheet!$D$36</f>
        <v>0</v>
      </c>
      <c r="D123" s="34" t="str">
        <f>Sheet1!$A$1</f>
        <v>Human Food Field Inspection Audit DS v 07/2025</v>
      </c>
      <c r="E123" s="96">
        <f>Coversheet!$D$35</f>
        <v>0</v>
      </c>
      <c r="F123" s="96" t="str">
        <f>Coversheet!$D$17</f>
        <v>Select</v>
      </c>
      <c r="G123" s="96" t="str">
        <f>Coversheet!$D$19</f>
        <v>Select</v>
      </c>
      <c r="H123" s="96" t="str">
        <f>Coversheet!$D$16</f>
        <v>FOOD</v>
      </c>
      <c r="I123" s="96" t="str">
        <f>Coversheet!$D$24</f>
        <v>Select</v>
      </c>
      <c r="J123" s="96" t="str">
        <f>Coversheet!$D$25</f>
        <v>Select</v>
      </c>
      <c r="K123" s="33">
        <f>Coversheet!$D$26</f>
        <v>0</v>
      </c>
      <c r="L123" s="33">
        <f>Coversheet!$D$28</f>
        <v>0</v>
      </c>
      <c r="M123" s="96">
        <f>Coversheet!$D$29</f>
        <v>0</v>
      </c>
      <c r="N123" s="33">
        <f>Coversheet!$D$30</f>
        <v>0</v>
      </c>
      <c r="O123" t="e">
        <f>VLOOKUP(B123,Sheet1!$A$3:$F$129,3,FALSE)</f>
        <v>#N/A</v>
      </c>
      <c r="P123">
        <f>'DS MFG.A'!$F$4</f>
        <v>0</v>
      </c>
      <c r="Q123" s="34"/>
      <c r="R123" s="34"/>
      <c r="S123" s="34" t="str">
        <f>Coversheet!$D$15</f>
        <v>Select</v>
      </c>
      <c r="T123" s="34">
        <f>Coversheet!$D$21</f>
        <v>0</v>
      </c>
      <c r="U123" t="s">
        <v>601</v>
      </c>
      <c r="V123" s="24">
        <f>'DS MFG.A'!$D$3</f>
        <v>0</v>
      </c>
      <c r="W123" s="24">
        <f>'DS MFG.A'!$F$3</f>
        <v>0</v>
      </c>
      <c r="X123">
        <f>'DS MFG.A'!$D$5</f>
        <v>0</v>
      </c>
      <c r="Y123">
        <f>'DS MFG.A'!$F$5</f>
        <v>0</v>
      </c>
      <c r="Z123">
        <f>'DS MFG.A'!$D$6</f>
        <v>0</v>
      </c>
      <c r="AA123">
        <f>'DS MFG.A'!$F$6</f>
        <v>0</v>
      </c>
      <c r="AB123" t="str">
        <f>'DS MFG.A'!$D$7</f>
        <v xml:space="preserve"> </v>
      </c>
      <c r="AC123">
        <f>'DS MFG.A'!$F$7</f>
        <v>0</v>
      </c>
      <c r="AD123" t="str">
        <f>'DS MFG.A'!$D$8</f>
        <v>Select</v>
      </c>
      <c r="AE123" t="str">
        <f>'DS MFG.A'!$F$8</f>
        <v>Select</v>
      </c>
      <c r="AF123">
        <f>'DS MFG.A'!$D$9</f>
        <v>0</v>
      </c>
      <c r="AG123">
        <f>'DS MFG.A'!$F$9</f>
        <v>0</v>
      </c>
      <c r="AH123" s="23" t="str">
        <f>'DS MFG.A'!$D$10</f>
        <v>Auto-Populates</v>
      </c>
      <c r="AI123" t="str">
        <f>'DS MFG.A'!$F$10</f>
        <v>Auto-Populates</v>
      </c>
      <c r="AJ123" t="str">
        <f>'DS MFG.A'!$B$13</f>
        <v>I. General</v>
      </c>
      <c r="AK123">
        <f>'DS MFG.A'!B15</f>
        <v>2</v>
      </c>
      <c r="AL123" t="str">
        <f>'DS MFG.A'!C15</f>
        <v>Did the inspector determine the scope of the inspection and obtain necessary information to conduct the inspection?</v>
      </c>
      <c r="AM123">
        <f>'DS MFG.A'!D15</f>
        <v>0</v>
      </c>
      <c r="AN123" t="str">
        <f>'DS MFG.A'!$E$15</f>
        <v>Select</v>
      </c>
      <c r="AO123">
        <f>'DS MFG.A'!$F$15</f>
        <v>0</v>
      </c>
      <c r="AP123">
        <f>'DS MFG.A'!$D$58</f>
        <v>0</v>
      </c>
      <c r="AQ123" s="24">
        <f>'DS MFG.A'!$F$58</f>
        <v>0</v>
      </c>
      <c r="AR123">
        <f>'DS MFG.A'!$D$59</f>
        <v>0</v>
      </c>
    </row>
    <row r="124" spans="1:249" x14ac:dyDescent="0.25">
      <c r="A124" t="e">
        <f>VLOOKUP(B124,Sheet1!$A$3:$F$129,2,FALSE)</f>
        <v>#N/A</v>
      </c>
      <c r="B124" t="str">
        <f>'DS MFG.A'!$D$4</f>
        <v>Select</v>
      </c>
      <c r="C124" s="33">
        <f>Coversheet!$D$36</f>
        <v>0</v>
      </c>
      <c r="D124" s="34" t="str">
        <f>Sheet1!$A$1</f>
        <v>Human Food Field Inspection Audit DS v 07/2025</v>
      </c>
      <c r="E124" s="96">
        <f>Coversheet!$D$35</f>
        <v>0</v>
      </c>
      <c r="F124" s="96" t="str">
        <f>Coversheet!$D$17</f>
        <v>Select</v>
      </c>
      <c r="G124" s="96" t="str">
        <f>Coversheet!$D$19</f>
        <v>Select</v>
      </c>
      <c r="H124" s="96" t="str">
        <f>Coversheet!$D$16</f>
        <v>FOOD</v>
      </c>
      <c r="I124" s="96" t="str">
        <f>Coversheet!$D$24</f>
        <v>Select</v>
      </c>
      <c r="J124" s="96" t="str">
        <f>Coversheet!$D$25</f>
        <v>Select</v>
      </c>
      <c r="K124" s="33">
        <f>Coversheet!$D$26</f>
        <v>0</v>
      </c>
      <c r="L124" s="33">
        <f>Coversheet!$D$28</f>
        <v>0</v>
      </c>
      <c r="M124" s="96">
        <f>Coversheet!$D$29</f>
        <v>0</v>
      </c>
      <c r="N124" s="33">
        <f>Coversheet!$D$30</f>
        <v>0</v>
      </c>
      <c r="O124" t="e">
        <f>VLOOKUP(B124,Sheet1!$A$3:$F$129,3,FALSE)</f>
        <v>#N/A</v>
      </c>
      <c r="P124">
        <f>'DS MFG.A'!$F$4</f>
        <v>0</v>
      </c>
      <c r="Q124" s="34"/>
      <c r="R124" s="34"/>
      <c r="S124" s="34" t="str">
        <f>Coversheet!$D$15</f>
        <v>Select</v>
      </c>
      <c r="T124" s="34">
        <f>Coversheet!$D$21</f>
        <v>0</v>
      </c>
      <c r="U124" t="s">
        <v>601</v>
      </c>
      <c r="V124" s="24">
        <f>'DS MFG.A'!$D$3</f>
        <v>0</v>
      </c>
      <c r="W124" s="24">
        <f>'DS MFG.A'!$F$3</f>
        <v>0</v>
      </c>
      <c r="X124">
        <f>'DS MFG.A'!$D$5</f>
        <v>0</v>
      </c>
      <c r="Y124">
        <f>'DS MFG.A'!$F$5</f>
        <v>0</v>
      </c>
      <c r="Z124">
        <f>'DS MFG.A'!$D$6</f>
        <v>0</v>
      </c>
      <c r="AA124">
        <f>'DS MFG.A'!$F$6</f>
        <v>0</v>
      </c>
      <c r="AB124" t="str">
        <f>'DS MFG.A'!$D$7</f>
        <v xml:space="preserve"> </v>
      </c>
      <c r="AC124">
        <f>'DS MFG.A'!$F$7</f>
        <v>0</v>
      </c>
      <c r="AD124" t="str">
        <f>'DS MFG.A'!$D$8</f>
        <v>Select</v>
      </c>
      <c r="AE124" t="str">
        <f>'DS MFG.A'!$F$8</f>
        <v>Select</v>
      </c>
      <c r="AF124">
        <f>'DS MFG.A'!$D$9</f>
        <v>0</v>
      </c>
      <c r="AG124">
        <f>'DS MFG.A'!$F$9</f>
        <v>0</v>
      </c>
      <c r="AH124" s="23" t="str">
        <f>'DS MFG.A'!$D$10</f>
        <v>Auto-Populates</v>
      </c>
      <c r="AI124" t="str">
        <f>'DS MFG.A'!$F$10</f>
        <v>Auto-Populates</v>
      </c>
      <c r="AJ124" t="str">
        <f>'DS MFG.A'!$B$13</f>
        <v>I. General</v>
      </c>
      <c r="AK124">
        <f>'DS MFG.A'!B16</f>
        <v>3</v>
      </c>
      <c r="AL124" t="str">
        <f>'DS MFG.A'!C16</f>
        <v>Did the inspector review and follow-up on FDA/State reported consumer complaint(s) and product recalls (if applicable)?</v>
      </c>
      <c r="AM124">
        <f>'DS MFG.A'!D16</f>
        <v>0</v>
      </c>
      <c r="AN124" t="str">
        <f>'DS MFG.A'!$E$16</f>
        <v>Select</v>
      </c>
      <c r="AO124">
        <f>'DS MFG.A'!$F$16</f>
        <v>0</v>
      </c>
      <c r="AP124">
        <f>'DS MFG.A'!$D$58</f>
        <v>0</v>
      </c>
      <c r="AQ124" s="24">
        <f>'DS MFG.A'!$F$58</f>
        <v>0</v>
      </c>
      <c r="AR124">
        <f>'DS MFG.A'!$D$59</f>
        <v>0</v>
      </c>
    </row>
    <row r="125" spans="1:249" x14ac:dyDescent="0.25">
      <c r="A125" t="e">
        <f>VLOOKUP(B125,Sheet1!$A$3:$F$129,2,FALSE)</f>
        <v>#N/A</v>
      </c>
      <c r="B125" t="str">
        <f>'DS MFG.A'!$D$4</f>
        <v>Select</v>
      </c>
      <c r="C125" s="33">
        <f>Coversheet!$D$36</f>
        <v>0</v>
      </c>
      <c r="D125" s="34" t="str">
        <f>Sheet1!$A$1</f>
        <v>Human Food Field Inspection Audit DS v 07/2025</v>
      </c>
      <c r="E125" s="96">
        <f>Coversheet!$D$35</f>
        <v>0</v>
      </c>
      <c r="F125" s="96" t="str">
        <f>Coversheet!$D$17</f>
        <v>Select</v>
      </c>
      <c r="G125" s="96" t="str">
        <f>Coversheet!$D$19</f>
        <v>Select</v>
      </c>
      <c r="H125" s="96" t="str">
        <f>Coversheet!$D$16</f>
        <v>FOOD</v>
      </c>
      <c r="I125" s="96" t="str">
        <f>Coversheet!$D$24</f>
        <v>Select</v>
      </c>
      <c r="J125" s="96" t="str">
        <f>Coversheet!$D$25</f>
        <v>Select</v>
      </c>
      <c r="K125" s="33">
        <f>Coversheet!$D$26</f>
        <v>0</v>
      </c>
      <c r="L125" s="33">
        <f>Coversheet!$D$28</f>
        <v>0</v>
      </c>
      <c r="M125" s="96">
        <f>Coversheet!$D$29</f>
        <v>0</v>
      </c>
      <c r="N125" s="33">
        <f>Coversheet!$D$30</f>
        <v>0</v>
      </c>
      <c r="O125" t="e">
        <f>VLOOKUP(B125,Sheet1!$A$3:$F$129,3,FALSE)</f>
        <v>#N/A</v>
      </c>
      <c r="P125">
        <f>'DS MFG.A'!$F$4</f>
        <v>0</v>
      </c>
      <c r="Q125" s="34"/>
      <c r="R125" s="34"/>
      <c r="S125" s="34" t="str">
        <f>Coversheet!$D$15</f>
        <v>Select</v>
      </c>
      <c r="T125" s="34">
        <f>Coversheet!$D$21</f>
        <v>0</v>
      </c>
      <c r="U125" t="s">
        <v>601</v>
      </c>
      <c r="V125" s="24">
        <f>'DS MFG.A'!$D$3</f>
        <v>0</v>
      </c>
      <c r="W125" s="24">
        <f>'DS MFG.A'!$F$3</f>
        <v>0</v>
      </c>
      <c r="X125">
        <f>'DS MFG.A'!$D$5</f>
        <v>0</v>
      </c>
      <c r="Y125">
        <f>'DS MFG.A'!$F$5</f>
        <v>0</v>
      </c>
      <c r="Z125">
        <f>'DS MFG.A'!$D$6</f>
        <v>0</v>
      </c>
      <c r="AA125">
        <f>'DS MFG.A'!$F$6</f>
        <v>0</v>
      </c>
      <c r="AB125" t="str">
        <f>'DS MFG.A'!$D$7</f>
        <v xml:space="preserve"> </v>
      </c>
      <c r="AC125">
        <f>'DS MFG.A'!$F$7</f>
        <v>0</v>
      </c>
      <c r="AD125" t="str">
        <f>'DS MFG.A'!$D$8</f>
        <v>Select</v>
      </c>
      <c r="AE125" t="str">
        <f>'DS MFG.A'!$F$8</f>
        <v>Select</v>
      </c>
      <c r="AF125">
        <f>'DS MFG.A'!$D$9</f>
        <v>0</v>
      </c>
      <c r="AG125">
        <f>'DS MFG.A'!$F$9</f>
        <v>0</v>
      </c>
      <c r="AH125" s="23" t="str">
        <f>'DS MFG.A'!$D$10</f>
        <v>Auto-Populates</v>
      </c>
      <c r="AI125" t="str">
        <f>'DS MFG.A'!$F$10</f>
        <v>Auto-Populates</v>
      </c>
      <c r="AJ125" t="str">
        <f>'DS MFG.A'!$B$13</f>
        <v>I. General</v>
      </c>
      <c r="AK125">
        <f>'DS MFG.A'!B17</f>
        <v>4</v>
      </c>
      <c r="AL125" t="str">
        <f>'DS MFG.A'!C17</f>
        <v>Did the inspector verify correction of observations identified during the previous FDA and/or state inspection (if applicable)?</v>
      </c>
      <c r="AM125">
        <f>'DS MFG.A'!D17</f>
        <v>0</v>
      </c>
      <c r="AN125" t="str">
        <f>'DS MFG.A'!$E$17</f>
        <v>Select</v>
      </c>
      <c r="AO125">
        <f>'DS MFG.A'!$F$17</f>
        <v>0</v>
      </c>
      <c r="AP125">
        <f>'DS MFG.A'!$D$58</f>
        <v>0</v>
      </c>
      <c r="AQ125" s="24">
        <f>'DS MFG.A'!$F$58</f>
        <v>0</v>
      </c>
      <c r="AR125">
        <f>'DS MFG.A'!$D$59</f>
        <v>0</v>
      </c>
    </row>
    <row r="126" spans="1:249" x14ac:dyDescent="0.25">
      <c r="A126" t="e">
        <f>VLOOKUP(B126,Sheet1!$A$3:$F$129,2,FALSE)</f>
        <v>#N/A</v>
      </c>
      <c r="B126" t="str">
        <f>'DS MFG.A'!$D$4</f>
        <v>Select</v>
      </c>
      <c r="C126" s="33">
        <f>Coversheet!$D$36</f>
        <v>0</v>
      </c>
      <c r="D126" s="34" t="str">
        <f>Sheet1!$A$1</f>
        <v>Human Food Field Inspection Audit DS v 07/2025</v>
      </c>
      <c r="E126" s="96">
        <f>Coversheet!$D$35</f>
        <v>0</v>
      </c>
      <c r="F126" s="96" t="str">
        <f>Coversheet!$D$17</f>
        <v>Select</v>
      </c>
      <c r="G126" s="96" t="str">
        <f>Coversheet!$D$19</f>
        <v>Select</v>
      </c>
      <c r="H126" s="96" t="str">
        <f>Coversheet!$D$16</f>
        <v>FOOD</v>
      </c>
      <c r="I126" s="96" t="str">
        <f>Coversheet!$D$24</f>
        <v>Select</v>
      </c>
      <c r="J126" s="96" t="str">
        <f>Coversheet!$D$25</f>
        <v>Select</v>
      </c>
      <c r="K126" s="33">
        <f>Coversheet!$D$26</f>
        <v>0</v>
      </c>
      <c r="L126" s="33">
        <f>Coversheet!$D$28</f>
        <v>0</v>
      </c>
      <c r="M126" s="96">
        <f>Coversheet!$D$29</f>
        <v>0</v>
      </c>
      <c r="N126" s="33">
        <f>Coversheet!$D$30</f>
        <v>0</v>
      </c>
      <c r="O126" t="e">
        <f>VLOOKUP(B126,Sheet1!$A$3:$F$129,3,FALSE)</f>
        <v>#N/A</v>
      </c>
      <c r="P126">
        <f>'DS MFG.A'!$F$4</f>
        <v>0</v>
      </c>
      <c r="Q126" s="34"/>
      <c r="R126" s="34"/>
      <c r="S126" s="34" t="str">
        <f>Coversheet!$D$15</f>
        <v>Select</v>
      </c>
      <c r="T126" s="34">
        <f>Coversheet!$D$21</f>
        <v>0</v>
      </c>
      <c r="U126" t="s">
        <v>601</v>
      </c>
      <c r="V126" s="24">
        <f>'DS MFG.A'!$D$3</f>
        <v>0</v>
      </c>
      <c r="W126" s="24">
        <f>'DS MFG.A'!$F$3</f>
        <v>0</v>
      </c>
      <c r="X126">
        <f>'DS MFG.A'!$D$5</f>
        <v>0</v>
      </c>
      <c r="Y126">
        <f>'DS MFG.A'!$F$5</f>
        <v>0</v>
      </c>
      <c r="Z126">
        <f>'DS MFG.A'!$D$6</f>
        <v>0</v>
      </c>
      <c r="AA126">
        <f>'DS MFG.A'!$F$6</f>
        <v>0</v>
      </c>
      <c r="AB126" t="str">
        <f>'DS MFG.A'!$D$7</f>
        <v xml:space="preserve"> </v>
      </c>
      <c r="AC126">
        <f>'DS MFG.A'!$F$7</f>
        <v>0</v>
      </c>
      <c r="AD126" t="str">
        <f>'DS MFG.A'!$D$8</f>
        <v>Select</v>
      </c>
      <c r="AE126" t="str">
        <f>'DS MFG.A'!$F$8</f>
        <v>Select</v>
      </c>
      <c r="AF126">
        <f>'DS MFG.A'!$D$9</f>
        <v>0</v>
      </c>
      <c r="AG126">
        <f>'DS MFG.A'!$F$9</f>
        <v>0</v>
      </c>
      <c r="AH126" s="23" t="str">
        <f>'DS MFG.A'!$D$10</f>
        <v>Auto-Populates</v>
      </c>
      <c r="AI126" t="str">
        <f>'DS MFG.A'!$F$10</f>
        <v>Auto-Populates</v>
      </c>
      <c r="AJ126" t="str">
        <f>'DS MFG.A'!$B$13</f>
        <v>I. General</v>
      </c>
      <c r="AK126">
        <f>'DS MFG.A'!B18</f>
        <v>5</v>
      </c>
      <c r="AL126" t="str">
        <f>'DS MFG.A'!C18</f>
        <v>Did the inspector discuss observations with the firm during the inspection?</v>
      </c>
      <c r="AM126">
        <f>'DS MFG.A'!D18</f>
        <v>0</v>
      </c>
      <c r="AN126" t="str">
        <f>'DS MFG.A'!$E$18</f>
        <v>Select</v>
      </c>
      <c r="AO126">
        <f>'DS MFG.A'!$F$18</f>
        <v>0</v>
      </c>
      <c r="AP126">
        <f>'DS MFG.A'!$D$58</f>
        <v>0</v>
      </c>
      <c r="AQ126" s="24">
        <f>'DS MFG.A'!$F$58</f>
        <v>0</v>
      </c>
      <c r="AR126">
        <f>'DS MFG.A'!$D$59</f>
        <v>0</v>
      </c>
    </row>
    <row r="127" spans="1:249" x14ac:dyDescent="0.25">
      <c r="A127" t="e">
        <f>VLOOKUP(B127,Sheet1!$A$3:$F$129,2,FALSE)</f>
        <v>#N/A</v>
      </c>
      <c r="B127" t="str">
        <f>'DS MFG.A'!$D$4</f>
        <v>Select</v>
      </c>
      <c r="C127" s="33">
        <f>Coversheet!$D$36</f>
        <v>0</v>
      </c>
      <c r="D127" s="34" t="str">
        <f>Sheet1!$A$1</f>
        <v>Human Food Field Inspection Audit DS v 07/2025</v>
      </c>
      <c r="E127" s="96">
        <f>Coversheet!$D$35</f>
        <v>0</v>
      </c>
      <c r="F127" s="96" t="str">
        <f>Coversheet!$D$17</f>
        <v>Select</v>
      </c>
      <c r="G127" s="96" t="str">
        <f>Coversheet!$D$19</f>
        <v>Select</v>
      </c>
      <c r="H127" s="96" t="str">
        <f>Coversheet!$D$16</f>
        <v>FOOD</v>
      </c>
      <c r="I127" s="96" t="str">
        <f>Coversheet!$D$24</f>
        <v>Select</v>
      </c>
      <c r="J127" s="96" t="str">
        <f>Coversheet!$D$25</f>
        <v>Select</v>
      </c>
      <c r="K127" s="33">
        <f>Coversheet!$D$26</f>
        <v>0</v>
      </c>
      <c r="L127" s="33">
        <f>Coversheet!$D$28</f>
        <v>0</v>
      </c>
      <c r="M127" s="96">
        <f>Coversheet!$D$29</f>
        <v>0</v>
      </c>
      <c r="N127" s="33">
        <f>Coversheet!$D$30</f>
        <v>0</v>
      </c>
      <c r="O127" t="e">
        <f>VLOOKUP(B127,Sheet1!$A$3:$F$129,3,FALSE)</f>
        <v>#N/A</v>
      </c>
      <c r="P127">
        <f>'DS MFG.A'!$F$4</f>
        <v>0</v>
      </c>
      <c r="Q127" s="34"/>
      <c r="R127" s="34"/>
      <c r="S127" s="34" t="str">
        <f>Coversheet!$D$15</f>
        <v>Select</v>
      </c>
      <c r="T127" s="34">
        <f>Coversheet!$D$21</f>
        <v>0</v>
      </c>
      <c r="U127" t="s">
        <v>601</v>
      </c>
      <c r="V127" s="24">
        <f>'DS MFG.A'!$D$3</f>
        <v>0</v>
      </c>
      <c r="W127" s="24">
        <f>'DS MFG.A'!$F$3</f>
        <v>0</v>
      </c>
      <c r="X127">
        <f>'DS MFG.A'!$D$5</f>
        <v>0</v>
      </c>
      <c r="Y127">
        <f>'DS MFG.A'!$F$5</f>
        <v>0</v>
      </c>
      <c r="Z127">
        <f>'DS MFG.A'!$D$6</f>
        <v>0</v>
      </c>
      <c r="AA127">
        <f>'DS MFG.A'!$F$6</f>
        <v>0</v>
      </c>
      <c r="AB127" t="str">
        <f>'DS MFG.A'!$D$7</f>
        <v xml:space="preserve"> </v>
      </c>
      <c r="AC127">
        <f>'DS MFG.A'!$F$7</f>
        <v>0</v>
      </c>
      <c r="AD127" t="str">
        <f>'DS MFG.A'!$D$8</f>
        <v>Select</v>
      </c>
      <c r="AE127" t="str">
        <f>'DS MFG.A'!$F$8</f>
        <v>Select</v>
      </c>
      <c r="AF127">
        <f>'DS MFG.A'!$D$9</f>
        <v>0</v>
      </c>
      <c r="AG127">
        <f>'DS MFG.A'!$F$9</f>
        <v>0</v>
      </c>
      <c r="AH127" s="23" t="str">
        <f>'DS MFG.A'!$D$10</f>
        <v>Auto-Populates</v>
      </c>
      <c r="AI127" t="str">
        <f>'DS MFG.A'!$F$10</f>
        <v>Auto-Populates</v>
      </c>
      <c r="AJ127" t="str">
        <f>'DS MFG.A'!$B$13</f>
        <v>I. General</v>
      </c>
      <c r="AK127">
        <f>'DS MFG.A'!B19</f>
        <v>6</v>
      </c>
      <c r="AL127" t="str">
        <f>'DS MFG.A'!C19</f>
        <v>Did the inspector conduct the inspection in a professional manner?</v>
      </c>
      <c r="AM127">
        <f>'DS MFG.A'!D19</f>
        <v>0</v>
      </c>
      <c r="AN127" t="str">
        <f>'DS MFG.A'!$E$19</f>
        <v>Select</v>
      </c>
      <c r="AO127">
        <f>'DS MFG.A'!$F$19</f>
        <v>0</v>
      </c>
      <c r="AP127">
        <f>'DS MFG.A'!$D$58</f>
        <v>0</v>
      </c>
      <c r="AQ127" s="24">
        <f>'DS MFG.A'!$F$58</f>
        <v>0</v>
      </c>
      <c r="AR127">
        <f>'DS MFG.A'!$D$59</f>
        <v>0</v>
      </c>
    </row>
    <row r="128" spans="1:249" x14ac:dyDescent="0.25">
      <c r="A128" t="e">
        <f>VLOOKUP(B128,Sheet1!$A$3:$F$129,2,FALSE)</f>
        <v>#N/A</v>
      </c>
      <c r="B128" t="str">
        <f>'DS MFG.A'!$D$4</f>
        <v>Select</v>
      </c>
      <c r="C128" s="33">
        <f>Coversheet!$D$36</f>
        <v>0</v>
      </c>
      <c r="D128" s="34" t="str">
        <f>Sheet1!$A$1</f>
        <v>Human Food Field Inspection Audit DS v 07/2025</v>
      </c>
      <c r="E128" s="96">
        <f>Coversheet!$D$35</f>
        <v>0</v>
      </c>
      <c r="F128" s="96" t="str">
        <f>Coversheet!$D$17</f>
        <v>Select</v>
      </c>
      <c r="G128" s="96" t="str">
        <f>Coversheet!$D$19</f>
        <v>Select</v>
      </c>
      <c r="H128" s="96" t="str">
        <f>Coversheet!$D$16</f>
        <v>FOOD</v>
      </c>
      <c r="I128" s="96" t="str">
        <f>Coversheet!$D$24</f>
        <v>Select</v>
      </c>
      <c r="J128" s="96" t="str">
        <f>Coversheet!$D$25</f>
        <v>Select</v>
      </c>
      <c r="K128" s="33">
        <f>Coversheet!$D$26</f>
        <v>0</v>
      </c>
      <c r="L128" s="33">
        <f>Coversheet!$D$28</f>
        <v>0</v>
      </c>
      <c r="M128" s="96">
        <f>Coversheet!$D$29</f>
        <v>0</v>
      </c>
      <c r="N128" s="33">
        <f>Coversheet!$D$30</f>
        <v>0</v>
      </c>
      <c r="O128" t="e">
        <f>VLOOKUP(B128,Sheet1!$A$3:$F$129,3,FALSE)</f>
        <v>#N/A</v>
      </c>
      <c r="P128">
        <f>'DS MFG.A'!$F$4</f>
        <v>0</v>
      </c>
      <c r="Q128" s="34"/>
      <c r="R128" s="34"/>
      <c r="S128" s="34" t="str">
        <f>Coversheet!$D$15</f>
        <v>Select</v>
      </c>
      <c r="T128" s="34">
        <f>Coversheet!$D$21</f>
        <v>0</v>
      </c>
      <c r="U128" t="s">
        <v>601</v>
      </c>
      <c r="V128" s="24">
        <f>'DS MFG.A'!$D$3</f>
        <v>0</v>
      </c>
      <c r="W128" s="24">
        <f>'DS MFG.A'!$F$3</f>
        <v>0</v>
      </c>
      <c r="X128">
        <f>'DS MFG.A'!$D$5</f>
        <v>0</v>
      </c>
      <c r="Y128">
        <f>'DS MFG.A'!$F$5</f>
        <v>0</v>
      </c>
      <c r="Z128">
        <f>'DS MFG.A'!$D$6</f>
        <v>0</v>
      </c>
      <c r="AA128">
        <f>'DS MFG.A'!$F$6</f>
        <v>0</v>
      </c>
      <c r="AB128" t="str">
        <f>'DS MFG.A'!$D$7</f>
        <v xml:space="preserve"> </v>
      </c>
      <c r="AC128">
        <f>'DS MFG.A'!$F$7</f>
        <v>0</v>
      </c>
      <c r="AD128" t="str">
        <f>'DS MFG.A'!$D$8</f>
        <v>Select</v>
      </c>
      <c r="AE128" t="str">
        <f>'DS MFG.A'!$F$8</f>
        <v>Select</v>
      </c>
      <c r="AF128">
        <f>'DS MFG.A'!$D$9</f>
        <v>0</v>
      </c>
      <c r="AG128">
        <f>'DS MFG.A'!$F$9</f>
        <v>0</v>
      </c>
      <c r="AH128" s="23" t="str">
        <f>'DS MFG.A'!$D$10</f>
        <v>Auto-Populates</v>
      </c>
      <c r="AI128" t="str">
        <f>'DS MFG.A'!$F$10</f>
        <v>Auto-Populates</v>
      </c>
      <c r="AJ128" t="str">
        <f>'DS MFG.A'!$B$13</f>
        <v>I. General</v>
      </c>
      <c r="AK128">
        <f>'DS MFG.A'!B20</f>
        <v>7</v>
      </c>
      <c r="AL128" t="str">
        <f>'DS MFG.A'!C20</f>
        <v>Did the inspector assess whether employees are qualified to perform their assigned duties?</v>
      </c>
      <c r="AM128">
        <f>'DS MFG.A'!D20</f>
        <v>0</v>
      </c>
      <c r="AN128" t="str">
        <f>'DS MFG.A'!$E$20</f>
        <v>Select</v>
      </c>
      <c r="AO128">
        <f>'DS MFG.A'!$F$20</f>
        <v>0</v>
      </c>
      <c r="AP128">
        <f>'DS MFG.A'!$D$58</f>
        <v>0</v>
      </c>
      <c r="AQ128" s="24">
        <f>'DS MFG.A'!$F$58</f>
        <v>0</v>
      </c>
      <c r="AR128">
        <f>'DS MFG.A'!$D$59</f>
        <v>0</v>
      </c>
    </row>
    <row r="129" spans="1:44" x14ac:dyDescent="0.25">
      <c r="A129" t="e">
        <f>VLOOKUP(B129,Sheet1!$A$3:$F$129,2,FALSE)</f>
        <v>#N/A</v>
      </c>
      <c r="B129" t="str">
        <f>'DS MFG.A'!$D$4</f>
        <v>Select</v>
      </c>
      <c r="C129" s="33">
        <f>Coversheet!$D$36</f>
        <v>0</v>
      </c>
      <c r="D129" s="34" t="str">
        <f>Sheet1!$A$1</f>
        <v>Human Food Field Inspection Audit DS v 07/2025</v>
      </c>
      <c r="E129" s="96">
        <f>Coversheet!$D$35</f>
        <v>0</v>
      </c>
      <c r="F129" s="96" t="str">
        <f>Coversheet!$D$17</f>
        <v>Select</v>
      </c>
      <c r="G129" s="96" t="str">
        <f>Coversheet!$D$19</f>
        <v>Select</v>
      </c>
      <c r="H129" s="96" t="str">
        <f>Coversheet!$D$16</f>
        <v>FOOD</v>
      </c>
      <c r="I129" s="96" t="str">
        <f>Coversheet!$D$24</f>
        <v>Select</v>
      </c>
      <c r="J129" s="96" t="str">
        <f>Coversheet!$D$25</f>
        <v>Select</v>
      </c>
      <c r="K129" s="33">
        <f>Coversheet!$D$26</f>
        <v>0</v>
      </c>
      <c r="L129" s="33">
        <f>Coversheet!$D$28</f>
        <v>0</v>
      </c>
      <c r="M129" s="96">
        <f>Coversheet!$D$29</f>
        <v>0</v>
      </c>
      <c r="N129" s="33">
        <f>Coversheet!$D$30</f>
        <v>0</v>
      </c>
      <c r="O129" t="e">
        <f>VLOOKUP(B129,Sheet1!$A$3:$F$129,3,FALSE)</f>
        <v>#N/A</v>
      </c>
      <c r="P129">
        <f>'DS MFG.A'!$F$4</f>
        <v>0</v>
      </c>
      <c r="Q129" s="34"/>
      <c r="R129" s="34"/>
      <c r="S129" s="34" t="str">
        <f>Coversheet!$D$15</f>
        <v>Select</v>
      </c>
      <c r="T129" s="34">
        <f>Coversheet!$D$21</f>
        <v>0</v>
      </c>
      <c r="U129" t="s">
        <v>601</v>
      </c>
      <c r="V129" s="24">
        <f>'DS MFG.A'!$D$3</f>
        <v>0</v>
      </c>
      <c r="W129" s="24">
        <f>'DS MFG.A'!$F$3</f>
        <v>0</v>
      </c>
      <c r="X129">
        <f>'DS MFG.A'!$D$5</f>
        <v>0</v>
      </c>
      <c r="Y129">
        <f>'DS MFG.A'!$F$5</f>
        <v>0</v>
      </c>
      <c r="Z129">
        <f>'DS MFG.A'!$D$6</f>
        <v>0</v>
      </c>
      <c r="AA129">
        <f>'DS MFG.A'!$F$6</f>
        <v>0</v>
      </c>
      <c r="AB129" t="str">
        <f>'DS MFG.A'!$D$7</f>
        <v xml:space="preserve"> </v>
      </c>
      <c r="AC129">
        <f>'DS MFG.A'!$F$7</f>
        <v>0</v>
      </c>
      <c r="AD129" t="str">
        <f>'DS MFG.A'!$D$8</f>
        <v>Select</v>
      </c>
      <c r="AE129" t="str">
        <f>'DS MFG.A'!$F$8</f>
        <v>Select</v>
      </c>
      <c r="AF129">
        <f>'DS MFG.A'!$D$9</f>
        <v>0</v>
      </c>
      <c r="AG129">
        <f>'DS MFG.A'!$F$9</f>
        <v>0</v>
      </c>
      <c r="AH129" s="23" t="str">
        <f>'DS MFG.A'!$D$10</f>
        <v>Auto-Populates</v>
      </c>
      <c r="AI129" t="str">
        <f>'DS MFG.A'!$F$10</f>
        <v>Auto-Populates</v>
      </c>
      <c r="AJ129" t="str">
        <f>'DS MFG.A'!$B$13</f>
        <v>I. General</v>
      </c>
      <c r="AK129">
        <f>'DS MFG.A'!B21</f>
        <v>8</v>
      </c>
      <c r="AL129" t="str">
        <f>'DS MFG.A'!C21</f>
        <v>Did the inspector demonstrate the ability to identify significant hazards specific to the products or processes?</v>
      </c>
      <c r="AM129">
        <f>'DS MFG.A'!D21</f>
        <v>0</v>
      </c>
      <c r="AN129" t="str">
        <f>'DS MFG.A'!$E$21</f>
        <v>N/A</v>
      </c>
      <c r="AO129">
        <f>'DS MFG.A'!$F$21</f>
        <v>0</v>
      </c>
      <c r="AP129">
        <f>'DS MFG.A'!$D$58</f>
        <v>0</v>
      </c>
      <c r="AQ129" s="24">
        <f>'DS MFG.A'!$F$58</f>
        <v>0</v>
      </c>
      <c r="AR129">
        <f>'DS MFG.A'!$D$59</f>
        <v>0</v>
      </c>
    </row>
    <row r="130" spans="1:44" x14ac:dyDescent="0.25">
      <c r="A130" t="e">
        <f>VLOOKUP(B130,Sheet1!$A$3:$F$129,2,FALSE)</f>
        <v>#N/A</v>
      </c>
      <c r="B130" t="str">
        <f>'DS MFG.A'!$D$4</f>
        <v>Select</v>
      </c>
      <c r="C130" s="33">
        <f>Coversheet!$D$36</f>
        <v>0</v>
      </c>
      <c r="D130" s="34" t="str">
        <f>Sheet1!$A$1</f>
        <v>Human Food Field Inspection Audit DS v 07/2025</v>
      </c>
      <c r="E130" s="96">
        <f>Coversheet!$D$35</f>
        <v>0</v>
      </c>
      <c r="F130" s="96" t="str">
        <f>Coversheet!$D$17</f>
        <v>Select</v>
      </c>
      <c r="G130" s="96" t="str">
        <f>Coversheet!$D$19</f>
        <v>Select</v>
      </c>
      <c r="H130" s="96" t="str">
        <f>Coversheet!$D$16</f>
        <v>FOOD</v>
      </c>
      <c r="I130" s="96" t="str">
        <f>Coversheet!$D$24</f>
        <v>Select</v>
      </c>
      <c r="J130" s="96" t="str">
        <f>Coversheet!$D$25</f>
        <v>Select</v>
      </c>
      <c r="K130" s="33">
        <f>Coversheet!$D$26</f>
        <v>0</v>
      </c>
      <c r="L130" s="33">
        <f>Coversheet!$D$28</f>
        <v>0</v>
      </c>
      <c r="M130" s="96">
        <f>Coversheet!$D$29</f>
        <v>0</v>
      </c>
      <c r="N130" s="33">
        <f>Coversheet!$D$30</f>
        <v>0</v>
      </c>
      <c r="O130" t="e">
        <f>VLOOKUP(B130,Sheet1!$A$3:$F$129,3,FALSE)</f>
        <v>#N/A</v>
      </c>
      <c r="P130">
        <f>'DS MFG.A'!$F$4</f>
        <v>0</v>
      </c>
      <c r="Q130" s="34"/>
      <c r="R130" s="34"/>
      <c r="S130" s="34" t="str">
        <f>Coversheet!$D$15</f>
        <v>Select</v>
      </c>
      <c r="T130" s="34">
        <f>Coversheet!$D$21</f>
        <v>0</v>
      </c>
      <c r="U130" t="s">
        <v>601</v>
      </c>
      <c r="V130" s="24">
        <f>'DS MFG.A'!$D$3</f>
        <v>0</v>
      </c>
      <c r="W130" s="24">
        <f>'DS MFG.A'!$F$3</f>
        <v>0</v>
      </c>
      <c r="X130">
        <f>'DS MFG.A'!$D$5</f>
        <v>0</v>
      </c>
      <c r="Y130">
        <f>'DS MFG.A'!$F$5</f>
        <v>0</v>
      </c>
      <c r="Z130">
        <f>'DS MFG.A'!$D$6</f>
        <v>0</v>
      </c>
      <c r="AA130">
        <f>'DS MFG.A'!$F$6</f>
        <v>0</v>
      </c>
      <c r="AB130" t="str">
        <f>'DS MFG.A'!$D$7</f>
        <v xml:space="preserve"> </v>
      </c>
      <c r="AC130">
        <f>'DS MFG.A'!$F$7</f>
        <v>0</v>
      </c>
      <c r="AD130" t="str">
        <f>'DS MFG.A'!$D$8</f>
        <v>Select</v>
      </c>
      <c r="AE130" t="str">
        <f>'DS MFG.A'!$F$8</f>
        <v>Select</v>
      </c>
      <c r="AF130">
        <f>'DS MFG.A'!$D$9</f>
        <v>0</v>
      </c>
      <c r="AG130">
        <f>'DS MFG.A'!$F$9</f>
        <v>0</v>
      </c>
      <c r="AH130" s="23" t="str">
        <f>'DS MFG.A'!$D$10</f>
        <v>Auto-Populates</v>
      </c>
      <c r="AI130" t="str">
        <f>'DS MFG.A'!$F$10</f>
        <v>Auto-Populates</v>
      </c>
      <c r="AJ130" t="str">
        <f>'DS MFG.A'!$B$13</f>
        <v>I. General</v>
      </c>
      <c r="AK130">
        <f>'DS MFG.A'!B22</f>
        <v>9</v>
      </c>
      <c r="AL130" t="str">
        <f>'DS MFG.A'!C22</f>
        <v>Did the inspector review and assess product labeling?</v>
      </c>
      <c r="AM130">
        <f>'DS MFG.A'!D22</f>
        <v>0</v>
      </c>
      <c r="AN130" t="str">
        <f>'DS MFG.A'!$E$22</f>
        <v>Select</v>
      </c>
      <c r="AO130">
        <f>'DS MFG.A'!$F$22</f>
        <v>0</v>
      </c>
      <c r="AP130">
        <f>'DS MFG.A'!$D$58</f>
        <v>0</v>
      </c>
      <c r="AQ130" s="24">
        <f>'DS MFG.A'!$F$58</f>
        <v>0</v>
      </c>
      <c r="AR130">
        <f>'DS MFG.A'!$D$59</f>
        <v>0</v>
      </c>
    </row>
    <row r="131" spans="1:44" x14ac:dyDescent="0.25">
      <c r="A131" t="e">
        <f>VLOOKUP(B131,Sheet1!$A$3:$F$129,2,FALSE)</f>
        <v>#N/A</v>
      </c>
      <c r="B131" t="str">
        <f>'DS MFG.A'!$D$4</f>
        <v>Select</v>
      </c>
      <c r="C131" s="33">
        <f>Coversheet!$D$36</f>
        <v>0</v>
      </c>
      <c r="D131" s="34" t="str">
        <f>Sheet1!$A$1</f>
        <v>Human Food Field Inspection Audit DS v 07/2025</v>
      </c>
      <c r="E131" s="96">
        <f>Coversheet!$D$35</f>
        <v>0</v>
      </c>
      <c r="F131" s="96" t="str">
        <f>Coversheet!$D$17</f>
        <v>Select</v>
      </c>
      <c r="G131" s="96" t="str">
        <f>Coversheet!$D$19</f>
        <v>Select</v>
      </c>
      <c r="H131" s="96" t="str">
        <f>Coversheet!$D$16</f>
        <v>FOOD</v>
      </c>
      <c r="I131" s="96" t="str">
        <f>Coversheet!$D$24</f>
        <v>Select</v>
      </c>
      <c r="J131" s="96" t="str">
        <f>Coversheet!$D$25</f>
        <v>Select</v>
      </c>
      <c r="K131" s="33">
        <f>Coversheet!$D$26</f>
        <v>0</v>
      </c>
      <c r="L131" s="33">
        <f>Coversheet!$D$28</f>
        <v>0</v>
      </c>
      <c r="M131" s="96">
        <f>Coversheet!$D$29</f>
        <v>0</v>
      </c>
      <c r="N131" s="33">
        <f>Coversheet!$D$30</f>
        <v>0</v>
      </c>
      <c r="O131" t="e">
        <f>VLOOKUP(B131,Sheet1!$A$3:$F$129,3,FALSE)</f>
        <v>#N/A</v>
      </c>
      <c r="P131">
        <f>'DS MFG.A'!$F$4</f>
        <v>0</v>
      </c>
      <c r="Q131" s="34"/>
      <c r="R131" s="34"/>
      <c r="S131" s="34" t="str">
        <f>Coversheet!$D$15</f>
        <v>Select</v>
      </c>
      <c r="T131" s="34">
        <f>Coversheet!$D$21</f>
        <v>0</v>
      </c>
      <c r="U131" t="s">
        <v>601</v>
      </c>
      <c r="V131" s="24">
        <f>'DS MFG.A'!$D$3</f>
        <v>0</v>
      </c>
      <c r="W131" s="24">
        <f>'DS MFG.A'!$F$3</f>
        <v>0</v>
      </c>
      <c r="X131">
        <f>'DS MFG.A'!$D$5</f>
        <v>0</v>
      </c>
      <c r="Y131">
        <f>'DS MFG.A'!$F$5</f>
        <v>0</v>
      </c>
      <c r="Z131">
        <f>'DS MFG.A'!$D$6</f>
        <v>0</v>
      </c>
      <c r="AA131">
        <f>'DS MFG.A'!$F$6</f>
        <v>0</v>
      </c>
      <c r="AB131" t="str">
        <f>'DS MFG.A'!$D$7</f>
        <v xml:space="preserve"> </v>
      </c>
      <c r="AC131">
        <f>'DS MFG.A'!$F$7</f>
        <v>0</v>
      </c>
      <c r="AD131" t="str">
        <f>'DS MFG.A'!$D$8</f>
        <v>Select</v>
      </c>
      <c r="AE131" t="str">
        <f>'DS MFG.A'!$F$8</f>
        <v>Select</v>
      </c>
      <c r="AF131">
        <f>'DS MFG.A'!$D$9</f>
        <v>0</v>
      </c>
      <c r="AG131">
        <f>'DS MFG.A'!$F$9</f>
        <v>0</v>
      </c>
      <c r="AH131" s="23" t="str">
        <f>'DS MFG.A'!$D$10</f>
        <v>Auto-Populates</v>
      </c>
      <c r="AI131" t="str">
        <f>'DS MFG.A'!$F$10</f>
        <v>Auto-Populates</v>
      </c>
      <c r="AJ131" t="str">
        <f>'DS MFG.A'!$B$23</f>
        <v xml:space="preserve">XIII. DS CGMP </v>
      </c>
      <c r="AK131" t="str">
        <f>'DS MFG.A'!$B$23</f>
        <v xml:space="preserve">XIII. DS CGMP </v>
      </c>
      <c r="AP131">
        <f>'DS MFG.A'!$D$58</f>
        <v>0</v>
      </c>
      <c r="AQ131" s="24">
        <f>'DS MFG.A'!$F$58</f>
        <v>0</v>
      </c>
      <c r="AR131">
        <f>'DS MFG.A'!$D$59</f>
        <v>0</v>
      </c>
    </row>
    <row r="132" spans="1:44" x14ac:dyDescent="0.25">
      <c r="A132" t="e">
        <f>VLOOKUP(B132,Sheet1!$A$3:$F$129,2,FALSE)</f>
        <v>#N/A</v>
      </c>
      <c r="B132" t="str">
        <f>'DS MFG.A'!$D$4</f>
        <v>Select</v>
      </c>
      <c r="C132" s="33">
        <f>Coversheet!$D$36</f>
        <v>0</v>
      </c>
      <c r="D132" s="34" t="str">
        <f>Sheet1!$A$1</f>
        <v>Human Food Field Inspection Audit DS v 07/2025</v>
      </c>
      <c r="E132" s="96">
        <f>Coversheet!$D$35</f>
        <v>0</v>
      </c>
      <c r="F132" s="96" t="str">
        <f>Coversheet!$D$17</f>
        <v>Select</v>
      </c>
      <c r="G132" s="96" t="str">
        <f>Coversheet!$D$19</f>
        <v>Select</v>
      </c>
      <c r="H132" s="96" t="str">
        <f>Coversheet!$D$16</f>
        <v>FOOD</v>
      </c>
      <c r="I132" s="96" t="str">
        <f>Coversheet!$D$24</f>
        <v>Select</v>
      </c>
      <c r="J132" s="96" t="str">
        <f>Coversheet!$D$25</f>
        <v>Select</v>
      </c>
      <c r="K132" s="33">
        <f>Coversheet!$D$26</f>
        <v>0</v>
      </c>
      <c r="L132" s="33">
        <f>Coversheet!$D$28</f>
        <v>0</v>
      </c>
      <c r="M132" s="96">
        <f>Coversheet!$D$29</f>
        <v>0</v>
      </c>
      <c r="N132" s="33">
        <f>Coversheet!$D$30</f>
        <v>0</v>
      </c>
      <c r="O132" t="e">
        <f>VLOOKUP(B132,Sheet1!$A$3:$F$129,3,FALSE)</f>
        <v>#N/A</v>
      </c>
      <c r="P132">
        <f>'DS MFG.A'!$F$4</f>
        <v>0</v>
      </c>
      <c r="Q132" s="34"/>
      <c r="R132" s="34"/>
      <c r="S132" s="34" t="str">
        <f>Coversheet!$D$15</f>
        <v>Select</v>
      </c>
      <c r="T132" s="34">
        <f>Coversheet!$D$21</f>
        <v>0</v>
      </c>
      <c r="U132" t="s">
        <v>601</v>
      </c>
      <c r="V132" s="24">
        <f>'DS MFG.A'!$D$3</f>
        <v>0</v>
      </c>
      <c r="W132" s="24">
        <f>'DS MFG.A'!$F$3</f>
        <v>0</v>
      </c>
      <c r="X132">
        <f>'DS MFG.A'!$D$5</f>
        <v>0</v>
      </c>
      <c r="Y132">
        <f>'DS MFG.A'!$F$5</f>
        <v>0</v>
      </c>
      <c r="Z132">
        <f>'DS MFG.A'!$D$6</f>
        <v>0</v>
      </c>
      <c r="AA132">
        <f>'DS MFG.A'!$F$6</f>
        <v>0</v>
      </c>
      <c r="AB132" t="str">
        <f>'DS MFG.A'!$D$7</f>
        <v xml:space="preserve"> </v>
      </c>
      <c r="AC132">
        <f>'DS MFG.A'!$F$7</f>
        <v>0</v>
      </c>
      <c r="AD132" t="str">
        <f>'DS MFG.A'!$D$8</f>
        <v>Select</v>
      </c>
      <c r="AE132" t="str">
        <f>'DS MFG.A'!$F$8</f>
        <v>Select</v>
      </c>
      <c r="AF132">
        <f>'DS MFG.A'!$D$9</f>
        <v>0</v>
      </c>
      <c r="AG132">
        <f>'DS MFG.A'!$F$9</f>
        <v>0</v>
      </c>
      <c r="AH132" s="23" t="str">
        <f>'DS MFG.A'!$D$10</f>
        <v>Auto-Populates</v>
      </c>
      <c r="AI132" t="str">
        <f>'DS MFG.A'!$F$10</f>
        <v>Auto-Populates</v>
      </c>
      <c r="AJ132" t="str">
        <f>'DS MFG.A'!$B$23</f>
        <v xml:space="preserve">XIII. DS CGMP </v>
      </c>
      <c r="AK132">
        <f>'DS MFG.A'!B24</f>
        <v>1</v>
      </c>
      <c r="AL132" t="str">
        <f>'DS MFG.A'!C24</f>
        <v>Did the inspector assess the plants and grounds around the firm to ensure that they do not constitute a source of contamination or harborage?</v>
      </c>
      <c r="AM132">
        <f>'DS MFG.A'!D24</f>
        <v>0</v>
      </c>
      <c r="AN132" t="str">
        <f>'DS MFG.A'!$E$24</f>
        <v>Select</v>
      </c>
      <c r="AO132">
        <f>'DS MFG.A'!$F$24</f>
        <v>0</v>
      </c>
      <c r="AP132">
        <f>'DS MFG.A'!$D$58</f>
        <v>0</v>
      </c>
      <c r="AQ132" s="24">
        <f>'DS MFG.A'!$F$58</f>
        <v>0</v>
      </c>
      <c r="AR132">
        <f>'DS MFG.A'!$D$59</f>
        <v>0</v>
      </c>
    </row>
    <row r="133" spans="1:44" x14ac:dyDescent="0.25">
      <c r="A133" t="e">
        <f>VLOOKUP(B133,Sheet1!$A$3:$F$129,2,FALSE)</f>
        <v>#N/A</v>
      </c>
      <c r="B133" t="str">
        <f>'DS MFG.A'!$D$4</f>
        <v>Select</v>
      </c>
      <c r="C133" s="33">
        <f>Coversheet!$D$36</f>
        <v>0</v>
      </c>
      <c r="D133" s="34" t="str">
        <f>Sheet1!$A$1</f>
        <v>Human Food Field Inspection Audit DS v 07/2025</v>
      </c>
      <c r="E133" s="96">
        <f>Coversheet!$D$35</f>
        <v>0</v>
      </c>
      <c r="F133" s="96" t="str">
        <f>Coversheet!$D$17</f>
        <v>Select</v>
      </c>
      <c r="G133" s="96" t="str">
        <f>Coversheet!$D$19</f>
        <v>Select</v>
      </c>
      <c r="H133" s="96" t="str">
        <f>Coversheet!$D$16</f>
        <v>FOOD</v>
      </c>
      <c r="I133" s="96" t="str">
        <f>Coversheet!$D$24</f>
        <v>Select</v>
      </c>
      <c r="J133" s="96" t="str">
        <f>Coversheet!$D$25</f>
        <v>Select</v>
      </c>
      <c r="K133" s="33">
        <f>Coversheet!$D$26</f>
        <v>0</v>
      </c>
      <c r="L133" s="33">
        <f>Coversheet!$D$28</f>
        <v>0</v>
      </c>
      <c r="M133" s="96">
        <f>Coversheet!$D$29</f>
        <v>0</v>
      </c>
      <c r="N133" s="33">
        <f>Coversheet!$D$30</f>
        <v>0</v>
      </c>
      <c r="O133" t="e">
        <f>VLOOKUP(B133,Sheet1!$A$3:$F$129,3,FALSE)</f>
        <v>#N/A</v>
      </c>
      <c r="P133">
        <f>'DS MFG.A'!$F$4</f>
        <v>0</v>
      </c>
      <c r="Q133" s="34"/>
      <c r="R133" s="34"/>
      <c r="S133" s="34" t="str">
        <f>Coversheet!$D$15</f>
        <v>Select</v>
      </c>
      <c r="T133" s="34">
        <f>Coversheet!$D$21</f>
        <v>0</v>
      </c>
      <c r="U133" t="s">
        <v>601</v>
      </c>
      <c r="V133" s="24">
        <f>'DS MFG.A'!$D$3</f>
        <v>0</v>
      </c>
      <c r="W133" s="24">
        <f>'DS MFG.A'!$F$3</f>
        <v>0</v>
      </c>
      <c r="X133">
        <f>'DS MFG.A'!$D$5</f>
        <v>0</v>
      </c>
      <c r="Y133">
        <f>'DS MFG.A'!$F$5</f>
        <v>0</v>
      </c>
      <c r="Z133">
        <f>'DS MFG.A'!$D$6</f>
        <v>0</v>
      </c>
      <c r="AA133">
        <f>'DS MFG.A'!$F$6</f>
        <v>0</v>
      </c>
      <c r="AB133" t="str">
        <f>'DS MFG.A'!$D$7</f>
        <v xml:space="preserve"> </v>
      </c>
      <c r="AC133">
        <f>'DS MFG.A'!$F$7</f>
        <v>0</v>
      </c>
      <c r="AD133" t="str">
        <f>'DS MFG.A'!$D$8</f>
        <v>Select</v>
      </c>
      <c r="AE133" t="str">
        <f>'DS MFG.A'!$F$8</f>
        <v>Select</v>
      </c>
      <c r="AF133">
        <f>'DS MFG.A'!$D$9</f>
        <v>0</v>
      </c>
      <c r="AG133">
        <f>'DS MFG.A'!$F$9</f>
        <v>0</v>
      </c>
      <c r="AH133" s="23" t="str">
        <f>'DS MFG.A'!$D$10</f>
        <v>Auto-Populates</v>
      </c>
      <c r="AI133" t="str">
        <f>'DS MFG.A'!$F$10</f>
        <v>Auto-Populates</v>
      </c>
      <c r="AJ133" t="str">
        <f>'DS MFG.A'!$B$23</f>
        <v xml:space="preserve">XIII. DS CGMP </v>
      </c>
      <c r="AK133">
        <f>'DS MFG.A'!B25</f>
        <v>2</v>
      </c>
      <c r="AL133" t="str">
        <f>'DS MFG.A'!C25</f>
        <v>Did the inspector conduct a walkthrough of areas where finished dietary supplements are held and evaluate the sanitation, maintenance, and pest control of the facility?</v>
      </c>
      <c r="AM133">
        <f>'DS MFG.A'!D25</f>
        <v>0</v>
      </c>
      <c r="AN133" t="str">
        <f>'DS MFG.A'!$E$25</f>
        <v>Select</v>
      </c>
      <c r="AO133">
        <f>'DS MFG.A'!$F$25</f>
        <v>0</v>
      </c>
      <c r="AP133">
        <f>'DS MFG.A'!$D$58</f>
        <v>0</v>
      </c>
      <c r="AQ133" s="24">
        <f>'DS MFG.A'!$F$58</f>
        <v>0</v>
      </c>
      <c r="AR133">
        <f>'DS MFG.A'!$D$59</f>
        <v>0</v>
      </c>
    </row>
    <row r="134" spans="1:44" x14ac:dyDescent="0.25">
      <c r="A134" t="e">
        <f>VLOOKUP(B134,Sheet1!$A$3:$F$129,2,FALSE)</f>
        <v>#N/A</v>
      </c>
      <c r="B134" t="str">
        <f>'DS MFG.A'!$D$4</f>
        <v>Select</v>
      </c>
      <c r="C134" s="33">
        <f>Coversheet!$D$36</f>
        <v>0</v>
      </c>
      <c r="D134" s="34" t="str">
        <f>Sheet1!$A$1</f>
        <v>Human Food Field Inspection Audit DS v 07/2025</v>
      </c>
      <c r="E134" s="96">
        <f>Coversheet!$D$35</f>
        <v>0</v>
      </c>
      <c r="F134" s="96" t="str">
        <f>Coversheet!$D$17</f>
        <v>Select</v>
      </c>
      <c r="G134" s="96" t="str">
        <f>Coversheet!$D$19</f>
        <v>Select</v>
      </c>
      <c r="H134" s="96" t="str">
        <f>Coversheet!$D$16</f>
        <v>FOOD</v>
      </c>
      <c r="I134" s="96" t="str">
        <f>Coversheet!$D$24</f>
        <v>Select</v>
      </c>
      <c r="J134" s="96" t="str">
        <f>Coversheet!$D$25</f>
        <v>Select</v>
      </c>
      <c r="K134" s="33">
        <f>Coversheet!$D$26</f>
        <v>0</v>
      </c>
      <c r="L134" s="33">
        <f>Coversheet!$D$28</f>
        <v>0</v>
      </c>
      <c r="M134" s="96">
        <f>Coversheet!$D$29</f>
        <v>0</v>
      </c>
      <c r="N134" s="33">
        <f>Coversheet!$D$30</f>
        <v>0</v>
      </c>
      <c r="O134" t="e">
        <f>VLOOKUP(B134,Sheet1!$A$3:$F$129,3,FALSE)</f>
        <v>#N/A</v>
      </c>
      <c r="P134">
        <f>'DS MFG.A'!$F$4</f>
        <v>0</v>
      </c>
      <c r="Q134" s="34"/>
      <c r="R134" s="34"/>
      <c r="S134" s="34" t="str">
        <f>Coversheet!$D$15</f>
        <v>Select</v>
      </c>
      <c r="T134" s="34">
        <f>Coversheet!$D$21</f>
        <v>0</v>
      </c>
      <c r="U134" t="s">
        <v>601</v>
      </c>
      <c r="V134" s="24">
        <f>'DS MFG.A'!$D$3</f>
        <v>0</v>
      </c>
      <c r="W134" s="24">
        <f>'DS MFG.A'!$F$3</f>
        <v>0</v>
      </c>
      <c r="X134">
        <f>'DS MFG.A'!$D$5</f>
        <v>0</v>
      </c>
      <c r="Y134">
        <f>'DS MFG.A'!$F$5</f>
        <v>0</v>
      </c>
      <c r="Z134">
        <f>'DS MFG.A'!$D$6</f>
        <v>0</v>
      </c>
      <c r="AA134">
        <f>'DS MFG.A'!$F$6</f>
        <v>0</v>
      </c>
      <c r="AB134" t="str">
        <f>'DS MFG.A'!$D$7</f>
        <v xml:space="preserve"> </v>
      </c>
      <c r="AC134">
        <f>'DS MFG.A'!$F$7</f>
        <v>0</v>
      </c>
      <c r="AD134" t="str">
        <f>'DS MFG.A'!$D$8</f>
        <v>Select</v>
      </c>
      <c r="AE134" t="str">
        <f>'DS MFG.A'!$F$8</f>
        <v>Select</v>
      </c>
      <c r="AF134">
        <f>'DS MFG.A'!$D$9</f>
        <v>0</v>
      </c>
      <c r="AG134">
        <f>'DS MFG.A'!$F$9</f>
        <v>0</v>
      </c>
      <c r="AH134" s="23" t="str">
        <f>'DS MFG.A'!$D$10</f>
        <v>Auto-Populates</v>
      </c>
      <c r="AI134" t="str">
        <f>'DS MFG.A'!$F$10</f>
        <v>Auto-Populates</v>
      </c>
      <c r="AJ134" t="str">
        <f>'DS MFG.A'!$B$23</f>
        <v xml:space="preserve">XIII. DS CGMP </v>
      </c>
      <c r="AK134">
        <f>'DS MFG.A'!B26</f>
        <v>3</v>
      </c>
      <c r="AL134" t="str">
        <f>'DS MFG.A'!C26</f>
        <v>Did the inspector assess the conditions of dietary supplement products to ensure protection against contamination and deterioration during shipping/receiving?</v>
      </c>
      <c r="AM134">
        <f>'DS MFG.A'!D26</f>
        <v>0</v>
      </c>
      <c r="AN134" t="str">
        <f>'DS MFG.A'!$E$26</f>
        <v>Select</v>
      </c>
      <c r="AO134">
        <f>'DS MFG.A'!$F$26</f>
        <v>0</v>
      </c>
      <c r="AP134">
        <f>'DS MFG.A'!$D$58</f>
        <v>0</v>
      </c>
      <c r="AQ134" s="24">
        <f>'DS MFG.A'!$F$58</f>
        <v>0</v>
      </c>
      <c r="AR134">
        <f>'DS MFG.A'!$D$59</f>
        <v>0</v>
      </c>
    </row>
    <row r="135" spans="1:44" x14ac:dyDescent="0.25">
      <c r="A135" t="e">
        <f>VLOOKUP(B135,Sheet1!$A$3:$F$129,2,FALSE)</f>
        <v>#N/A</v>
      </c>
      <c r="B135" t="str">
        <f>'DS MFG.A'!$D$4</f>
        <v>Select</v>
      </c>
      <c r="C135" s="33">
        <f>Coversheet!$D$36</f>
        <v>0</v>
      </c>
      <c r="D135" s="34" t="str">
        <f>Sheet1!$A$1</f>
        <v>Human Food Field Inspection Audit DS v 07/2025</v>
      </c>
      <c r="E135" s="96">
        <f>Coversheet!$D$35</f>
        <v>0</v>
      </c>
      <c r="F135" s="96" t="str">
        <f>Coversheet!$D$17</f>
        <v>Select</v>
      </c>
      <c r="G135" s="96" t="str">
        <f>Coversheet!$D$19</f>
        <v>Select</v>
      </c>
      <c r="H135" s="96" t="str">
        <f>Coversheet!$D$16</f>
        <v>FOOD</v>
      </c>
      <c r="I135" s="96" t="str">
        <f>Coversheet!$D$24</f>
        <v>Select</v>
      </c>
      <c r="J135" s="96" t="str">
        <f>Coversheet!$D$25</f>
        <v>Select</v>
      </c>
      <c r="K135" s="33">
        <f>Coversheet!$D$26</f>
        <v>0</v>
      </c>
      <c r="L135" s="33">
        <f>Coversheet!$D$28</f>
        <v>0</v>
      </c>
      <c r="M135" s="96">
        <f>Coversheet!$D$29</f>
        <v>0</v>
      </c>
      <c r="N135" s="33">
        <f>Coversheet!$D$30</f>
        <v>0</v>
      </c>
      <c r="O135" t="e">
        <f>VLOOKUP(B135,Sheet1!$A$3:$F$129,3,FALSE)</f>
        <v>#N/A</v>
      </c>
      <c r="P135">
        <f>'DS MFG.A'!$F$4</f>
        <v>0</v>
      </c>
      <c r="Q135" s="34"/>
      <c r="R135" s="34"/>
      <c r="S135" s="34" t="str">
        <f>Coversheet!$D$15</f>
        <v>Select</v>
      </c>
      <c r="T135" s="34">
        <f>Coversheet!$D$21</f>
        <v>0</v>
      </c>
      <c r="U135" t="s">
        <v>601</v>
      </c>
      <c r="V135" s="24">
        <f>'DS MFG.A'!$D$3</f>
        <v>0</v>
      </c>
      <c r="W135" s="24">
        <f>'DS MFG.A'!$F$3</f>
        <v>0</v>
      </c>
      <c r="X135">
        <f>'DS MFG.A'!$D$5</f>
        <v>0</v>
      </c>
      <c r="Y135">
        <f>'DS MFG.A'!$F$5</f>
        <v>0</v>
      </c>
      <c r="Z135">
        <f>'DS MFG.A'!$D$6</f>
        <v>0</v>
      </c>
      <c r="AA135">
        <f>'DS MFG.A'!$F$6</f>
        <v>0</v>
      </c>
      <c r="AB135" t="str">
        <f>'DS MFG.A'!$D$7</f>
        <v xml:space="preserve"> </v>
      </c>
      <c r="AC135">
        <f>'DS MFG.A'!$F$7</f>
        <v>0</v>
      </c>
      <c r="AD135" t="str">
        <f>'DS MFG.A'!$D$8</f>
        <v>Select</v>
      </c>
      <c r="AE135" t="str">
        <f>'DS MFG.A'!$F$8</f>
        <v>Select</v>
      </c>
      <c r="AF135">
        <f>'DS MFG.A'!$D$9</f>
        <v>0</v>
      </c>
      <c r="AG135">
        <f>'DS MFG.A'!$F$9</f>
        <v>0</v>
      </c>
      <c r="AH135" s="23" t="str">
        <f>'DS MFG.A'!$D$10</f>
        <v>Auto-Populates</v>
      </c>
      <c r="AI135" t="str">
        <f>'DS MFG.A'!$F$10</f>
        <v>Auto-Populates</v>
      </c>
      <c r="AJ135" t="str">
        <f>'DS MFG.A'!$B$23</f>
        <v xml:space="preserve">XIII. DS CGMP </v>
      </c>
      <c r="AK135">
        <f>'DS MFG.A'!B27</f>
        <v>4</v>
      </c>
      <c r="AL135" t="str">
        <f>'DS MFG.A'!C27</f>
        <v xml:space="preserve">Did the inspector verify written procedures are established and followed for holding and distribution operations?  </v>
      </c>
      <c r="AM135">
        <f>'DS MFG.A'!D27</f>
        <v>0</v>
      </c>
      <c r="AN135" t="str">
        <f>'DS MFG.A'!$E$27</f>
        <v>Select</v>
      </c>
      <c r="AO135">
        <f>'DS MFG.A'!$F$27</f>
        <v>0</v>
      </c>
      <c r="AP135">
        <f>'DS MFG.A'!$D$58</f>
        <v>0</v>
      </c>
      <c r="AQ135" s="24">
        <f>'DS MFG.A'!$F$58</f>
        <v>0</v>
      </c>
      <c r="AR135">
        <f>'DS MFG.A'!$D$59</f>
        <v>0</v>
      </c>
    </row>
    <row r="136" spans="1:44" x14ac:dyDescent="0.25">
      <c r="A136" t="e">
        <f>VLOOKUP(B136,Sheet1!$A$3:$F$129,2,FALSE)</f>
        <v>#N/A</v>
      </c>
      <c r="B136" t="str">
        <f>'DS MFG.A'!$D$4</f>
        <v>Select</v>
      </c>
      <c r="C136" s="33">
        <f>Coversheet!$D$36</f>
        <v>0</v>
      </c>
      <c r="D136" s="34" t="str">
        <f>Sheet1!$A$1</f>
        <v>Human Food Field Inspection Audit DS v 07/2025</v>
      </c>
      <c r="E136" s="96">
        <f>Coversheet!$D$35</f>
        <v>0</v>
      </c>
      <c r="F136" s="96" t="str">
        <f>Coversheet!$D$17</f>
        <v>Select</v>
      </c>
      <c r="G136" s="96" t="str">
        <f>Coversheet!$D$19</f>
        <v>Select</v>
      </c>
      <c r="H136" s="96" t="str">
        <f>Coversheet!$D$16</f>
        <v>FOOD</v>
      </c>
      <c r="I136" s="96" t="str">
        <f>Coversheet!$D$24</f>
        <v>Select</v>
      </c>
      <c r="J136" s="96" t="str">
        <f>Coversheet!$D$25</f>
        <v>Select</v>
      </c>
      <c r="K136" s="33">
        <f>Coversheet!$D$26</f>
        <v>0</v>
      </c>
      <c r="L136" s="33">
        <f>Coversheet!$D$28</f>
        <v>0</v>
      </c>
      <c r="M136" s="96">
        <f>Coversheet!$D$29</f>
        <v>0</v>
      </c>
      <c r="N136" s="33">
        <f>Coversheet!$D$30</f>
        <v>0</v>
      </c>
      <c r="O136" t="e">
        <f>VLOOKUP(B136,Sheet1!$A$3:$F$129,3,FALSE)</f>
        <v>#N/A</v>
      </c>
      <c r="P136">
        <f>'DS MFG.A'!$F$4</f>
        <v>0</v>
      </c>
      <c r="Q136" s="34"/>
      <c r="R136" s="34"/>
      <c r="S136" s="34" t="str">
        <f>Coversheet!$D$15</f>
        <v>Select</v>
      </c>
      <c r="T136" s="34">
        <f>Coversheet!$D$21</f>
        <v>0</v>
      </c>
      <c r="U136" t="s">
        <v>601</v>
      </c>
      <c r="V136" s="24">
        <f>'DS MFG.A'!$D$3</f>
        <v>0</v>
      </c>
      <c r="W136" s="24">
        <f>'DS MFG.A'!$F$3</f>
        <v>0</v>
      </c>
      <c r="X136">
        <f>'DS MFG.A'!$D$5</f>
        <v>0</v>
      </c>
      <c r="Y136">
        <f>'DS MFG.A'!$F$5</f>
        <v>0</v>
      </c>
      <c r="Z136">
        <f>'DS MFG.A'!$D$6</f>
        <v>0</v>
      </c>
      <c r="AA136">
        <f>'DS MFG.A'!$F$6</f>
        <v>0</v>
      </c>
      <c r="AB136" t="str">
        <f>'DS MFG.A'!$D$7</f>
        <v xml:space="preserve"> </v>
      </c>
      <c r="AC136">
        <f>'DS MFG.A'!$F$7</f>
        <v>0</v>
      </c>
      <c r="AD136" t="str">
        <f>'DS MFG.A'!$D$8</f>
        <v>Select</v>
      </c>
      <c r="AE136" t="str">
        <f>'DS MFG.A'!$F$8</f>
        <v>Select</v>
      </c>
      <c r="AF136">
        <f>'DS MFG.A'!$D$9</f>
        <v>0</v>
      </c>
      <c r="AG136">
        <f>'DS MFG.A'!$F$9</f>
        <v>0</v>
      </c>
      <c r="AH136" s="23" t="str">
        <f>'DS MFG.A'!$D$10</f>
        <v>Auto-Populates</v>
      </c>
      <c r="AI136" t="str">
        <f>'DS MFG.A'!$F$10</f>
        <v>Auto-Populates</v>
      </c>
      <c r="AJ136" t="str">
        <f>'DS MFG.A'!$B$23</f>
        <v xml:space="preserve">XIII. DS CGMP </v>
      </c>
      <c r="AK136">
        <f>'DS MFG.A'!B28</f>
        <v>5</v>
      </c>
      <c r="AL136" t="str">
        <f>'DS MFG.A'!C28</f>
        <v>Did the inspector assess whether the firm maintained complete distribution records that ensure full traceability of dietary supplement products?</v>
      </c>
      <c r="AM136">
        <f>'DS MFG.A'!D28</f>
        <v>0</v>
      </c>
      <c r="AN136" t="str">
        <f>'DS MFG.A'!$E$28</f>
        <v>Select</v>
      </c>
      <c r="AO136">
        <f>'DS MFG.A'!$F$28</f>
        <v>0</v>
      </c>
      <c r="AP136">
        <f>'DS MFG.A'!$D$58</f>
        <v>0</v>
      </c>
      <c r="AQ136" s="24">
        <f>'DS MFG.A'!$F$58</f>
        <v>0</v>
      </c>
      <c r="AR136">
        <f>'DS MFG.A'!$D$59</f>
        <v>0</v>
      </c>
    </row>
    <row r="137" spans="1:44" x14ac:dyDescent="0.25">
      <c r="A137" t="e">
        <f>VLOOKUP(B137,Sheet1!$A$3:$F$129,2,FALSE)</f>
        <v>#N/A</v>
      </c>
      <c r="B137" t="str">
        <f>'DS MFG.A'!$D$4</f>
        <v>Select</v>
      </c>
      <c r="C137" s="33">
        <f>Coversheet!$D$36</f>
        <v>0</v>
      </c>
      <c r="D137" s="34" t="str">
        <f>Sheet1!$A$1</f>
        <v>Human Food Field Inspection Audit DS v 07/2025</v>
      </c>
      <c r="E137" s="96">
        <f>Coversheet!$D$35</f>
        <v>0</v>
      </c>
      <c r="F137" s="96" t="str">
        <f>Coversheet!$D$17</f>
        <v>Select</v>
      </c>
      <c r="G137" s="96" t="str">
        <f>Coversheet!$D$19</f>
        <v>Select</v>
      </c>
      <c r="H137" s="96" t="str">
        <f>Coversheet!$D$16</f>
        <v>FOOD</v>
      </c>
      <c r="I137" s="96" t="str">
        <f>Coversheet!$D$24</f>
        <v>Select</v>
      </c>
      <c r="J137" s="96" t="str">
        <f>Coversheet!$D$25</f>
        <v>Select</v>
      </c>
      <c r="K137" s="33">
        <f>Coversheet!$D$26</f>
        <v>0</v>
      </c>
      <c r="L137" s="33">
        <f>Coversheet!$D$28</f>
        <v>0</v>
      </c>
      <c r="M137" s="96">
        <f>Coversheet!$D$29</f>
        <v>0</v>
      </c>
      <c r="N137" s="33">
        <f>Coversheet!$D$30</f>
        <v>0</v>
      </c>
      <c r="O137" t="e">
        <f>VLOOKUP(B137,Sheet1!$A$3:$F$129,3,FALSE)</f>
        <v>#N/A</v>
      </c>
      <c r="P137">
        <f>'DS MFG.A'!$F$4</f>
        <v>0</v>
      </c>
      <c r="Q137" s="34"/>
      <c r="R137" s="34"/>
      <c r="S137" s="34" t="str">
        <f>Coversheet!$D$15</f>
        <v>Select</v>
      </c>
      <c r="T137" s="34">
        <f>Coversheet!$D$21</f>
        <v>0</v>
      </c>
      <c r="U137" t="s">
        <v>601</v>
      </c>
      <c r="V137" s="24">
        <f>'DS MFG.A'!$D$3</f>
        <v>0</v>
      </c>
      <c r="W137" s="24">
        <f>'DS MFG.A'!$F$3</f>
        <v>0</v>
      </c>
      <c r="X137">
        <f>'DS MFG.A'!$D$5</f>
        <v>0</v>
      </c>
      <c r="Y137">
        <f>'DS MFG.A'!$F$5</f>
        <v>0</v>
      </c>
      <c r="Z137">
        <f>'DS MFG.A'!$D$6</f>
        <v>0</v>
      </c>
      <c r="AA137">
        <f>'DS MFG.A'!$F$6</f>
        <v>0</v>
      </c>
      <c r="AB137" t="str">
        <f>'DS MFG.A'!$D$7</f>
        <v xml:space="preserve"> </v>
      </c>
      <c r="AC137">
        <f>'DS MFG.A'!$F$7</f>
        <v>0</v>
      </c>
      <c r="AD137" t="str">
        <f>'DS MFG.A'!$D$8</f>
        <v>Select</v>
      </c>
      <c r="AE137" t="str">
        <f>'DS MFG.A'!$F$8</f>
        <v>Select</v>
      </c>
      <c r="AF137">
        <f>'DS MFG.A'!$D$9</f>
        <v>0</v>
      </c>
      <c r="AG137">
        <f>'DS MFG.A'!$F$9</f>
        <v>0</v>
      </c>
      <c r="AH137" s="23" t="str">
        <f>'DS MFG.A'!$D$10</f>
        <v>Auto-Populates</v>
      </c>
      <c r="AI137" t="str">
        <f>'DS MFG.A'!$F$10</f>
        <v>Auto-Populates</v>
      </c>
      <c r="AJ137" t="str">
        <f>'DS MFG.A'!$B$23</f>
        <v xml:space="preserve">XIII. DS CGMP </v>
      </c>
      <c r="AK137">
        <f>'DS MFG.A'!B29</f>
        <v>6</v>
      </c>
      <c r="AL137" t="str">
        <f>'DS MFG.A'!C29</f>
        <v>Did the inspector assess firm's written procedures for returned products, if applicable?</v>
      </c>
      <c r="AM137">
        <f>'DS MFG.A'!D29</f>
        <v>0</v>
      </c>
      <c r="AN137" t="str">
        <f>'DS MFG.A'!$E$29</f>
        <v>Select</v>
      </c>
      <c r="AO137">
        <f>'DS MFG.A'!$F$29</f>
        <v>0</v>
      </c>
      <c r="AP137">
        <f>'DS MFG.A'!$D$58</f>
        <v>0</v>
      </c>
      <c r="AQ137" s="24">
        <f>'DS MFG.A'!$F$58</f>
        <v>0</v>
      </c>
      <c r="AR137">
        <f>'DS MFG.A'!$D$59</f>
        <v>0</v>
      </c>
    </row>
    <row r="138" spans="1:44" x14ac:dyDescent="0.25">
      <c r="A138" t="e">
        <f>VLOOKUP(B138,Sheet1!$A$3:$F$129,2,FALSE)</f>
        <v>#N/A</v>
      </c>
      <c r="B138" t="str">
        <f>'DS MFG.A'!$D$4</f>
        <v>Select</v>
      </c>
      <c r="C138" s="33">
        <f>Coversheet!$D$36</f>
        <v>0</v>
      </c>
      <c r="D138" s="34" t="str">
        <f>Sheet1!$A$1</f>
        <v>Human Food Field Inspection Audit DS v 07/2025</v>
      </c>
      <c r="E138" s="96">
        <f>Coversheet!$D$35</f>
        <v>0</v>
      </c>
      <c r="F138" s="96" t="str">
        <f>Coversheet!$D$17</f>
        <v>Select</v>
      </c>
      <c r="G138" s="96" t="str">
        <f>Coversheet!$D$19</f>
        <v>Select</v>
      </c>
      <c r="H138" s="96" t="str">
        <f>Coversheet!$D$16</f>
        <v>FOOD</v>
      </c>
      <c r="I138" s="96" t="str">
        <f>Coversheet!$D$24</f>
        <v>Select</v>
      </c>
      <c r="J138" s="96" t="str">
        <f>Coversheet!$D$25</f>
        <v>Select</v>
      </c>
      <c r="K138" s="33">
        <f>Coversheet!$D$26</f>
        <v>0</v>
      </c>
      <c r="L138" s="33">
        <f>Coversheet!$D$28</f>
        <v>0</v>
      </c>
      <c r="M138" s="96">
        <f>Coversheet!$D$29</f>
        <v>0</v>
      </c>
      <c r="N138" s="33">
        <f>Coversheet!$D$30</f>
        <v>0</v>
      </c>
      <c r="O138" t="e">
        <f>VLOOKUP(B138,Sheet1!$A$3:$F$129,3,FALSE)</f>
        <v>#N/A</v>
      </c>
      <c r="P138">
        <f>'DS MFG.A'!$F$4</f>
        <v>0</v>
      </c>
      <c r="Q138" s="34"/>
      <c r="R138" s="34"/>
      <c r="S138" s="34" t="str">
        <f>Coversheet!$D$15</f>
        <v>Select</v>
      </c>
      <c r="T138" s="34">
        <f>Coversheet!$D$21</f>
        <v>0</v>
      </c>
      <c r="U138" t="s">
        <v>601</v>
      </c>
      <c r="V138" s="24">
        <f>'DS MFG.A'!$D$3</f>
        <v>0</v>
      </c>
      <c r="W138" s="24">
        <f>'DS MFG.A'!$F$3</f>
        <v>0</v>
      </c>
      <c r="X138">
        <f>'DS MFG.A'!$D$5</f>
        <v>0</v>
      </c>
      <c r="Y138">
        <f>'DS MFG.A'!$F$5</f>
        <v>0</v>
      </c>
      <c r="Z138">
        <f>'DS MFG.A'!$D$6</f>
        <v>0</v>
      </c>
      <c r="AA138">
        <f>'DS MFG.A'!$F$6</f>
        <v>0</v>
      </c>
      <c r="AB138" t="str">
        <f>'DS MFG.A'!$D$7</f>
        <v xml:space="preserve"> </v>
      </c>
      <c r="AC138">
        <f>'DS MFG.A'!$F$7</f>
        <v>0</v>
      </c>
      <c r="AD138" t="str">
        <f>'DS MFG.A'!$D$8</f>
        <v>Select</v>
      </c>
      <c r="AE138" t="str">
        <f>'DS MFG.A'!$F$8</f>
        <v>Select</v>
      </c>
      <c r="AF138">
        <f>'DS MFG.A'!$D$9</f>
        <v>0</v>
      </c>
      <c r="AG138">
        <f>'DS MFG.A'!$F$9</f>
        <v>0</v>
      </c>
      <c r="AH138" s="23" t="str">
        <f>'DS MFG.A'!$D$10</f>
        <v>Auto-Populates</v>
      </c>
      <c r="AI138" t="str">
        <f>'DS MFG.A'!$F$10</f>
        <v>Auto-Populates</v>
      </c>
      <c r="AJ138" t="str">
        <f>'DS MFG.A'!$B$30</f>
        <v>XVI. DS Manufacturer</v>
      </c>
      <c r="AK138" t="str">
        <f>'DS MFG.A'!B30</f>
        <v>XVI. DS Manufacturer</v>
      </c>
      <c r="AP138">
        <f>'DS MFG.A'!$D$58</f>
        <v>0</v>
      </c>
      <c r="AQ138" s="24">
        <f>'DS MFG.A'!$F$58</f>
        <v>0</v>
      </c>
      <c r="AR138">
        <f>'DS MFG.A'!$D$59</f>
        <v>0</v>
      </c>
    </row>
    <row r="139" spans="1:44" x14ac:dyDescent="0.25">
      <c r="A139" t="e">
        <f>VLOOKUP(B139,Sheet1!$A$3:$F$129,2,FALSE)</f>
        <v>#N/A</v>
      </c>
      <c r="B139" t="str">
        <f>'DS MFG.A'!$D$4</f>
        <v>Select</v>
      </c>
      <c r="C139" s="33">
        <f>Coversheet!$D$36</f>
        <v>0</v>
      </c>
      <c r="D139" s="34" t="str">
        <f>Sheet1!$A$1</f>
        <v>Human Food Field Inspection Audit DS v 07/2025</v>
      </c>
      <c r="E139" s="96">
        <f>Coversheet!$D$35</f>
        <v>0</v>
      </c>
      <c r="F139" s="96" t="str">
        <f>Coversheet!$D$17</f>
        <v>Select</v>
      </c>
      <c r="G139" s="96" t="str">
        <f>Coversheet!$D$19</f>
        <v>Select</v>
      </c>
      <c r="H139" s="96" t="str">
        <f>Coversheet!$D$16</f>
        <v>FOOD</v>
      </c>
      <c r="I139" s="96" t="str">
        <f>Coversheet!$D$24</f>
        <v>Select</v>
      </c>
      <c r="J139" s="96" t="str">
        <f>Coversheet!$D$25</f>
        <v>Select</v>
      </c>
      <c r="K139" s="33">
        <f>Coversheet!$D$26</f>
        <v>0</v>
      </c>
      <c r="L139" s="33">
        <f>Coversheet!$D$28</f>
        <v>0</v>
      </c>
      <c r="M139" s="96">
        <f>Coversheet!$D$29</f>
        <v>0</v>
      </c>
      <c r="N139" s="33">
        <f>Coversheet!$D$30</f>
        <v>0</v>
      </c>
      <c r="O139" t="e">
        <f>VLOOKUP(B139,Sheet1!$A$3:$F$129,3,FALSE)</f>
        <v>#N/A</v>
      </c>
      <c r="P139">
        <f>'DS MFG.A'!$F$4</f>
        <v>0</v>
      </c>
      <c r="Q139" s="34"/>
      <c r="R139" s="34"/>
      <c r="S139" s="34" t="str">
        <f>Coversheet!$D$15</f>
        <v>Select</v>
      </c>
      <c r="T139" s="34">
        <f>Coversheet!$D$21</f>
        <v>0</v>
      </c>
      <c r="U139" t="s">
        <v>601</v>
      </c>
      <c r="V139" s="24">
        <f>'DS MFG.A'!$D$3</f>
        <v>0</v>
      </c>
      <c r="W139" s="24">
        <f>'DS MFG.A'!$F$3</f>
        <v>0</v>
      </c>
      <c r="X139">
        <f>'DS MFG.A'!$D$5</f>
        <v>0</v>
      </c>
      <c r="Y139">
        <f>'DS MFG.A'!$F$5</f>
        <v>0</v>
      </c>
      <c r="Z139">
        <f>'DS MFG.A'!$D$6</f>
        <v>0</v>
      </c>
      <c r="AA139">
        <f>'DS MFG.A'!$F$6</f>
        <v>0</v>
      </c>
      <c r="AB139" t="str">
        <f>'DS MFG.A'!$D$7</f>
        <v xml:space="preserve"> </v>
      </c>
      <c r="AC139">
        <f>'DS MFG.A'!$F$7</f>
        <v>0</v>
      </c>
      <c r="AD139" t="str">
        <f>'DS MFG.A'!$D$8</f>
        <v>Select</v>
      </c>
      <c r="AE139" t="str">
        <f>'DS MFG.A'!$F$8</f>
        <v>Select</v>
      </c>
      <c r="AF139">
        <f>'DS MFG.A'!$D$9</f>
        <v>0</v>
      </c>
      <c r="AG139">
        <f>'DS MFG.A'!$F$9</f>
        <v>0</v>
      </c>
      <c r="AH139" s="23" t="str">
        <f>'DS MFG.A'!$D$10</f>
        <v>Auto-Populates</v>
      </c>
      <c r="AI139" t="str">
        <f>'DS MFG.A'!$F$10</f>
        <v>Auto-Populates</v>
      </c>
      <c r="AJ139" t="str">
        <f>'DS MFG.A'!$B$30</f>
        <v>XVI. DS Manufacturer</v>
      </c>
      <c r="AK139">
        <f>'DS MFG.A'!B31</f>
        <v>1</v>
      </c>
      <c r="AL139" t="str">
        <f>'DS MFG.A'!C31</f>
        <v xml:space="preserve">Did the inspector evaluate dietary supplement product label, labeling, and online presence? </v>
      </c>
      <c r="AM139">
        <f>'DS MFG.A'!D31</f>
        <v>0</v>
      </c>
      <c r="AN139" t="str">
        <f>'DS MFG.A'!$E$31</f>
        <v>Select</v>
      </c>
      <c r="AO139">
        <f>'DS MFG.A'!$F$31</f>
        <v>0</v>
      </c>
      <c r="AP139">
        <f>'DS MFG.A'!$D$58</f>
        <v>0</v>
      </c>
      <c r="AQ139" s="24">
        <f>'DS MFG.A'!$F$58</f>
        <v>0</v>
      </c>
      <c r="AR139">
        <f>'DS MFG.A'!$D$59</f>
        <v>0</v>
      </c>
    </row>
    <row r="140" spans="1:44" x14ac:dyDescent="0.25">
      <c r="A140" t="e">
        <f>VLOOKUP(B140,Sheet1!$A$3:$F$129,2,FALSE)</f>
        <v>#N/A</v>
      </c>
      <c r="B140" t="str">
        <f>'DS MFG.A'!$D$4</f>
        <v>Select</v>
      </c>
      <c r="C140" s="33">
        <f>Coversheet!$D$36</f>
        <v>0</v>
      </c>
      <c r="D140" s="34" t="str">
        <f>Sheet1!$A$1</f>
        <v>Human Food Field Inspection Audit DS v 07/2025</v>
      </c>
      <c r="E140" s="96">
        <f>Coversheet!$D$35</f>
        <v>0</v>
      </c>
      <c r="F140" s="96" t="str">
        <f>Coversheet!$D$17</f>
        <v>Select</v>
      </c>
      <c r="G140" s="96" t="str">
        <f>Coversheet!$D$19</f>
        <v>Select</v>
      </c>
      <c r="H140" s="96" t="str">
        <f>Coversheet!$D$16</f>
        <v>FOOD</v>
      </c>
      <c r="I140" s="96" t="str">
        <f>Coversheet!$D$24</f>
        <v>Select</v>
      </c>
      <c r="J140" s="96" t="str">
        <f>Coversheet!$D$25</f>
        <v>Select</v>
      </c>
      <c r="K140" s="33">
        <f>Coversheet!$D$26</f>
        <v>0</v>
      </c>
      <c r="L140" s="33">
        <f>Coversheet!$D$28</f>
        <v>0</v>
      </c>
      <c r="M140" s="96">
        <f>Coversheet!$D$29</f>
        <v>0</v>
      </c>
      <c r="N140" s="33">
        <f>Coversheet!$D$30</f>
        <v>0</v>
      </c>
      <c r="O140" t="e">
        <f>VLOOKUP(B140,Sheet1!$A$3:$F$129,3,FALSE)</f>
        <v>#N/A</v>
      </c>
      <c r="P140">
        <f>'DS MFG.A'!$F$4</f>
        <v>0</v>
      </c>
      <c r="Q140" s="34"/>
      <c r="R140" s="34"/>
      <c r="S140" s="34" t="str">
        <f>Coversheet!$D$15</f>
        <v>Select</v>
      </c>
      <c r="T140" s="34">
        <f>Coversheet!$D$21</f>
        <v>0</v>
      </c>
      <c r="U140" t="s">
        <v>601</v>
      </c>
      <c r="V140" s="24">
        <f>'DS MFG.A'!$D$3</f>
        <v>0</v>
      </c>
      <c r="W140" s="24">
        <f>'DS MFG.A'!$F$3</f>
        <v>0</v>
      </c>
      <c r="X140">
        <f>'DS MFG.A'!$D$5</f>
        <v>0</v>
      </c>
      <c r="Y140">
        <f>'DS MFG.A'!$F$5</f>
        <v>0</v>
      </c>
      <c r="Z140">
        <f>'DS MFG.A'!$D$6</f>
        <v>0</v>
      </c>
      <c r="AA140">
        <f>'DS MFG.A'!$F$6</f>
        <v>0</v>
      </c>
      <c r="AB140" t="str">
        <f>'DS MFG.A'!$D$7</f>
        <v xml:space="preserve"> </v>
      </c>
      <c r="AC140">
        <f>'DS MFG.A'!$F$7</f>
        <v>0</v>
      </c>
      <c r="AD140" t="str">
        <f>'DS MFG.A'!$D$8</f>
        <v>Select</v>
      </c>
      <c r="AE140" t="str">
        <f>'DS MFG.A'!$F$8</f>
        <v>Select</v>
      </c>
      <c r="AF140">
        <f>'DS MFG.A'!$D$9</f>
        <v>0</v>
      </c>
      <c r="AG140">
        <f>'DS MFG.A'!$F$9</f>
        <v>0</v>
      </c>
      <c r="AH140" s="23" t="str">
        <f>'DS MFG.A'!$D$10</f>
        <v>Auto-Populates</v>
      </c>
      <c r="AI140" t="str">
        <f>'DS MFG.A'!$F$10</f>
        <v>Auto-Populates</v>
      </c>
      <c r="AJ140" t="str">
        <f>'DS MFG.A'!$B$30</f>
        <v>XVI. DS Manufacturer</v>
      </c>
      <c r="AK140">
        <f>'DS MFG.A'!B32</f>
        <v>2</v>
      </c>
      <c r="AL140" t="str">
        <f>'DS MFG.A'!C32</f>
        <v>Did the inspector evaluate the firm's written procedures for quality control operations and ensure they are being followed properly?</v>
      </c>
      <c r="AM140">
        <f>'DS MFG.A'!D32</f>
        <v>0</v>
      </c>
      <c r="AN140" t="str">
        <f>'DS MFG.A'!$E$32</f>
        <v>Select</v>
      </c>
      <c r="AO140">
        <f>'DS MFG.A'!$F$32</f>
        <v>0</v>
      </c>
      <c r="AP140">
        <f>'DS MFG.A'!$D$58</f>
        <v>0</v>
      </c>
      <c r="AQ140" s="24">
        <f>'DS MFG.A'!$F$58</f>
        <v>0</v>
      </c>
      <c r="AR140">
        <f>'DS MFG.A'!$D$59</f>
        <v>0</v>
      </c>
    </row>
    <row r="141" spans="1:44" x14ac:dyDescent="0.25">
      <c r="A141" t="e">
        <f>VLOOKUP(B141,Sheet1!$A$3:$F$129,2,FALSE)</f>
        <v>#N/A</v>
      </c>
      <c r="B141" t="str">
        <f>'DS MFG.A'!$D$4</f>
        <v>Select</v>
      </c>
      <c r="C141" s="33">
        <f>Coversheet!$D$36</f>
        <v>0</v>
      </c>
      <c r="D141" s="34" t="str">
        <f>Sheet1!$A$1</f>
        <v>Human Food Field Inspection Audit DS v 07/2025</v>
      </c>
      <c r="E141" s="96">
        <f>Coversheet!$D$35</f>
        <v>0</v>
      </c>
      <c r="F141" s="96" t="str">
        <f>Coversheet!$D$17</f>
        <v>Select</v>
      </c>
      <c r="G141" s="96" t="str">
        <f>Coversheet!$D$19</f>
        <v>Select</v>
      </c>
      <c r="H141" s="96" t="str">
        <f>Coversheet!$D$16</f>
        <v>FOOD</v>
      </c>
      <c r="I141" s="96" t="str">
        <f>Coversheet!$D$24</f>
        <v>Select</v>
      </c>
      <c r="J141" s="96" t="str">
        <f>Coversheet!$D$25</f>
        <v>Select</v>
      </c>
      <c r="K141" s="33">
        <f>Coversheet!$D$26</f>
        <v>0</v>
      </c>
      <c r="L141" s="33">
        <f>Coversheet!$D$28</f>
        <v>0</v>
      </c>
      <c r="M141" s="96">
        <f>Coversheet!$D$29</f>
        <v>0</v>
      </c>
      <c r="N141" s="33">
        <f>Coversheet!$D$30</f>
        <v>0</v>
      </c>
      <c r="O141" t="e">
        <f>VLOOKUP(B141,Sheet1!$A$3:$F$129,3,FALSE)</f>
        <v>#N/A</v>
      </c>
      <c r="P141">
        <f>'DS MFG.A'!$F$4</f>
        <v>0</v>
      </c>
      <c r="Q141" s="34"/>
      <c r="R141" s="34"/>
      <c r="S141" s="34" t="str">
        <f>Coversheet!$D$15</f>
        <v>Select</v>
      </c>
      <c r="T141" s="34">
        <f>Coversheet!$D$21</f>
        <v>0</v>
      </c>
      <c r="U141" t="s">
        <v>601</v>
      </c>
      <c r="V141" s="24">
        <f>'DS MFG.A'!$D$3</f>
        <v>0</v>
      </c>
      <c r="W141" s="24">
        <f>'DS MFG.A'!$F$3</f>
        <v>0</v>
      </c>
      <c r="X141">
        <f>'DS MFG.A'!$D$5</f>
        <v>0</v>
      </c>
      <c r="Y141">
        <f>'DS MFG.A'!$F$5</f>
        <v>0</v>
      </c>
      <c r="Z141">
        <f>'DS MFG.A'!$D$6</f>
        <v>0</v>
      </c>
      <c r="AA141">
        <f>'DS MFG.A'!$F$6</f>
        <v>0</v>
      </c>
      <c r="AB141" t="str">
        <f>'DS MFG.A'!$D$7</f>
        <v xml:space="preserve"> </v>
      </c>
      <c r="AC141">
        <f>'DS MFG.A'!$F$7</f>
        <v>0</v>
      </c>
      <c r="AD141" t="str">
        <f>'DS MFG.A'!$D$8</f>
        <v>Select</v>
      </c>
      <c r="AE141" t="str">
        <f>'DS MFG.A'!$F$8</f>
        <v>Select</v>
      </c>
      <c r="AF141">
        <f>'DS MFG.A'!$D$9</f>
        <v>0</v>
      </c>
      <c r="AG141">
        <f>'DS MFG.A'!$F$9</f>
        <v>0</v>
      </c>
      <c r="AH141" s="23" t="str">
        <f>'DS MFG.A'!$D$10</f>
        <v>Auto-Populates</v>
      </c>
      <c r="AI141" t="str">
        <f>'DS MFG.A'!$F$10</f>
        <v>Auto-Populates</v>
      </c>
      <c r="AJ141" t="str">
        <f>'DS MFG.A'!$B$30</f>
        <v>XVI. DS Manufacturer</v>
      </c>
      <c r="AK141">
        <f>'DS MFG.A'!B33</f>
        <v>3</v>
      </c>
      <c r="AL141" t="str">
        <f>'DS MFG.A'!C33</f>
        <v>Did the inspector assess firm’s quality control personnel operations to determine whether they conduct a material review and make a disposition decision?</v>
      </c>
      <c r="AM141">
        <f>'DS MFG.A'!D33</f>
        <v>0</v>
      </c>
      <c r="AN141" t="str">
        <f>'DS MFG.A'!$E$33</f>
        <v>Select</v>
      </c>
      <c r="AO141">
        <f>'DS MFG.A'!$F$33</f>
        <v>0</v>
      </c>
      <c r="AP141">
        <f>'DS MFG.A'!$D$58</f>
        <v>0</v>
      </c>
      <c r="AQ141" s="24">
        <f>'DS MFG.A'!$F$58</f>
        <v>0</v>
      </c>
      <c r="AR141">
        <f>'DS MFG.A'!$D$59</f>
        <v>0</v>
      </c>
    </row>
    <row r="142" spans="1:44" x14ac:dyDescent="0.25">
      <c r="A142" t="e">
        <f>VLOOKUP(B142,Sheet1!$A$3:$F$129,2,FALSE)</f>
        <v>#N/A</v>
      </c>
      <c r="B142" t="str">
        <f>'DS MFG.A'!$D$4</f>
        <v>Select</v>
      </c>
      <c r="C142" s="33">
        <f>Coversheet!$D$36</f>
        <v>0</v>
      </c>
      <c r="D142" s="34" t="str">
        <f>Sheet1!$A$1</f>
        <v>Human Food Field Inspection Audit DS v 07/2025</v>
      </c>
      <c r="E142" s="96">
        <f>Coversheet!$D$35</f>
        <v>0</v>
      </c>
      <c r="F142" s="96" t="str">
        <f>Coversheet!$D$17</f>
        <v>Select</v>
      </c>
      <c r="G142" s="96" t="str">
        <f>Coversheet!$D$19</f>
        <v>Select</v>
      </c>
      <c r="H142" s="96" t="str">
        <f>Coversheet!$D$16</f>
        <v>FOOD</v>
      </c>
      <c r="I142" s="96" t="str">
        <f>Coversheet!$D$24</f>
        <v>Select</v>
      </c>
      <c r="J142" s="96" t="str">
        <f>Coversheet!$D$25</f>
        <v>Select</v>
      </c>
      <c r="K142" s="33">
        <f>Coversheet!$D$26</f>
        <v>0</v>
      </c>
      <c r="L142" s="33">
        <f>Coversheet!$D$28</f>
        <v>0</v>
      </c>
      <c r="M142" s="96">
        <f>Coversheet!$D$29</f>
        <v>0</v>
      </c>
      <c r="N142" s="33">
        <f>Coversheet!$D$30</f>
        <v>0</v>
      </c>
      <c r="O142" t="e">
        <f>VLOOKUP(B142,Sheet1!$A$3:$F$129,3,FALSE)</f>
        <v>#N/A</v>
      </c>
      <c r="P142">
        <f>'DS MFG.A'!$F$4</f>
        <v>0</v>
      </c>
      <c r="Q142" s="34"/>
      <c r="R142" s="34"/>
      <c r="S142" s="34" t="str">
        <f>Coversheet!$D$15</f>
        <v>Select</v>
      </c>
      <c r="T142" s="34">
        <f>Coversheet!$D$21</f>
        <v>0</v>
      </c>
      <c r="U142" t="s">
        <v>601</v>
      </c>
      <c r="V142" s="24">
        <f>'DS MFG.A'!$D$3</f>
        <v>0</v>
      </c>
      <c r="W142" s="24">
        <f>'DS MFG.A'!$F$3</f>
        <v>0</v>
      </c>
      <c r="X142">
        <f>'DS MFG.A'!$D$5</f>
        <v>0</v>
      </c>
      <c r="Y142">
        <f>'DS MFG.A'!$F$5</f>
        <v>0</v>
      </c>
      <c r="Z142">
        <f>'DS MFG.A'!$D$6</f>
        <v>0</v>
      </c>
      <c r="AA142">
        <f>'DS MFG.A'!$F$6</f>
        <v>0</v>
      </c>
      <c r="AB142" t="str">
        <f>'DS MFG.A'!$D$7</f>
        <v xml:space="preserve"> </v>
      </c>
      <c r="AC142">
        <f>'DS MFG.A'!$F$7</f>
        <v>0</v>
      </c>
      <c r="AD142" t="str">
        <f>'DS MFG.A'!$D$8</f>
        <v>Select</v>
      </c>
      <c r="AE142" t="str">
        <f>'DS MFG.A'!$F$8</f>
        <v>Select</v>
      </c>
      <c r="AF142">
        <f>'DS MFG.A'!$D$9</f>
        <v>0</v>
      </c>
      <c r="AG142">
        <f>'DS MFG.A'!$F$9</f>
        <v>0</v>
      </c>
      <c r="AH142" s="23" t="str">
        <f>'DS MFG.A'!$D$10</f>
        <v>Auto-Populates</v>
      </c>
      <c r="AI142" t="str">
        <f>'DS MFG.A'!$F$10</f>
        <v>Auto-Populates</v>
      </c>
      <c r="AJ142" t="str">
        <f>'DS MFG.A'!$B$30</f>
        <v>XVI. DS Manufacturer</v>
      </c>
      <c r="AK142">
        <f>'DS MFG.A'!B34</f>
        <v>4</v>
      </c>
      <c r="AL142" t="str">
        <f>'DS MFG.A'!C34</f>
        <v>Did the inspector review firm's manufacturing, sanitation, and calibration written procedures?</v>
      </c>
      <c r="AM142">
        <f>'DS MFG.A'!D34</f>
        <v>0</v>
      </c>
      <c r="AN142" t="str">
        <f>'DS MFG.A'!$E$34</f>
        <v>Select</v>
      </c>
      <c r="AO142">
        <f>'DS MFG.A'!$F$34</f>
        <v>0</v>
      </c>
      <c r="AP142">
        <f>'DS MFG.A'!$D$58</f>
        <v>0</v>
      </c>
      <c r="AQ142" s="24">
        <f>'DS MFG.A'!$F$58</f>
        <v>0</v>
      </c>
      <c r="AR142">
        <f>'DS MFG.A'!$D$59</f>
        <v>0</v>
      </c>
    </row>
    <row r="143" spans="1:44" x14ac:dyDescent="0.25">
      <c r="A143" t="e">
        <f>VLOOKUP(B143,Sheet1!$A$3:$F$129,2,FALSE)</f>
        <v>#N/A</v>
      </c>
      <c r="B143" t="str">
        <f>'DS MFG.A'!$D$4</f>
        <v>Select</v>
      </c>
      <c r="C143" s="33">
        <f>Coversheet!$D$36</f>
        <v>0</v>
      </c>
      <c r="D143" s="34" t="str">
        <f>Sheet1!$A$1</f>
        <v>Human Food Field Inspection Audit DS v 07/2025</v>
      </c>
      <c r="E143" s="96">
        <f>Coversheet!$D$35</f>
        <v>0</v>
      </c>
      <c r="F143" s="96" t="str">
        <f>Coversheet!$D$17</f>
        <v>Select</v>
      </c>
      <c r="G143" s="96" t="str">
        <f>Coversheet!$D$19</f>
        <v>Select</v>
      </c>
      <c r="H143" s="96" t="str">
        <f>Coversheet!$D$16</f>
        <v>FOOD</v>
      </c>
      <c r="I143" s="96" t="str">
        <f>Coversheet!$D$24</f>
        <v>Select</v>
      </c>
      <c r="J143" s="96" t="str">
        <f>Coversheet!$D$25</f>
        <v>Select</v>
      </c>
      <c r="K143" s="33">
        <f>Coversheet!$D$26</f>
        <v>0</v>
      </c>
      <c r="L143" s="33">
        <f>Coversheet!$D$28</f>
        <v>0</v>
      </c>
      <c r="M143" s="96">
        <f>Coversheet!$D$29</f>
        <v>0</v>
      </c>
      <c r="N143" s="33">
        <f>Coversheet!$D$30</f>
        <v>0</v>
      </c>
      <c r="O143" t="e">
        <f>VLOOKUP(B143,Sheet1!$A$3:$F$129,3,FALSE)</f>
        <v>#N/A</v>
      </c>
      <c r="P143">
        <f>'DS MFG.A'!$F$4</f>
        <v>0</v>
      </c>
      <c r="Q143" s="34"/>
      <c r="R143" s="34"/>
      <c r="S143" s="34" t="str">
        <f>Coversheet!$D$15</f>
        <v>Select</v>
      </c>
      <c r="T143" s="34">
        <f>Coversheet!$D$21</f>
        <v>0</v>
      </c>
      <c r="U143" t="s">
        <v>601</v>
      </c>
      <c r="V143" s="24">
        <f>'DS MFG.A'!$D$3</f>
        <v>0</v>
      </c>
      <c r="W143" s="24">
        <f>'DS MFG.A'!$F$3</f>
        <v>0</v>
      </c>
      <c r="X143">
        <f>'DS MFG.A'!$D$5</f>
        <v>0</v>
      </c>
      <c r="Y143">
        <f>'DS MFG.A'!$F$5</f>
        <v>0</v>
      </c>
      <c r="Z143">
        <f>'DS MFG.A'!$D$6</f>
        <v>0</v>
      </c>
      <c r="AA143">
        <f>'DS MFG.A'!$F$6</f>
        <v>0</v>
      </c>
      <c r="AB143" t="str">
        <f>'DS MFG.A'!$D$7</f>
        <v xml:space="preserve"> </v>
      </c>
      <c r="AC143">
        <f>'DS MFG.A'!$F$7</f>
        <v>0</v>
      </c>
      <c r="AD143" t="str">
        <f>'DS MFG.A'!$D$8</f>
        <v>Select</v>
      </c>
      <c r="AE143" t="str">
        <f>'DS MFG.A'!$F$8</f>
        <v>Select</v>
      </c>
      <c r="AF143">
        <f>'DS MFG.A'!$D$9</f>
        <v>0</v>
      </c>
      <c r="AG143">
        <f>'DS MFG.A'!$F$9</f>
        <v>0</v>
      </c>
      <c r="AH143" s="23" t="str">
        <f>'DS MFG.A'!$D$10</f>
        <v>Auto-Populates</v>
      </c>
      <c r="AI143" t="str">
        <f>'DS MFG.A'!$F$10</f>
        <v>Auto-Populates</v>
      </c>
      <c r="AJ143" t="str">
        <f>'DS MFG.A'!$B$30</f>
        <v>XVI. DS Manufacturer</v>
      </c>
      <c r="AK143">
        <f>'DS MFG.A'!B35</f>
        <v>5</v>
      </c>
      <c r="AL143" t="str">
        <f>'DS MFG.A'!C35</f>
        <v>Did the inspector review firm's master manufacturing record(s)?</v>
      </c>
      <c r="AM143">
        <f>'DS MFG.A'!D35</f>
        <v>0</v>
      </c>
      <c r="AN143" t="str">
        <f>'DS MFG.A'!$E$35</f>
        <v>Select</v>
      </c>
      <c r="AO143">
        <f>'DS MFG.A'!$F$35</f>
        <v>0</v>
      </c>
      <c r="AP143">
        <f>'DS MFG.A'!$D$58</f>
        <v>0</v>
      </c>
      <c r="AQ143" s="24">
        <f>'DS MFG.A'!$F$58</f>
        <v>0</v>
      </c>
      <c r="AR143">
        <f>'DS MFG.A'!$D$59</f>
        <v>0</v>
      </c>
    </row>
    <row r="144" spans="1:44" x14ac:dyDescent="0.25">
      <c r="A144" t="e">
        <f>VLOOKUP(B144,Sheet1!$A$3:$F$129,2,FALSE)</f>
        <v>#N/A</v>
      </c>
      <c r="B144" t="str">
        <f>'DS MFG.A'!$D$4</f>
        <v>Select</v>
      </c>
      <c r="C144" s="33">
        <f>Coversheet!$D$36</f>
        <v>0</v>
      </c>
      <c r="D144" s="34" t="str">
        <f>Sheet1!$A$1</f>
        <v>Human Food Field Inspection Audit DS v 07/2025</v>
      </c>
      <c r="E144" s="96">
        <f>Coversheet!$D$35</f>
        <v>0</v>
      </c>
      <c r="F144" s="96" t="str">
        <f>Coversheet!$D$17</f>
        <v>Select</v>
      </c>
      <c r="G144" s="96" t="str">
        <f>Coversheet!$D$19</f>
        <v>Select</v>
      </c>
      <c r="H144" s="96" t="str">
        <f>Coversheet!$D$16</f>
        <v>FOOD</v>
      </c>
      <c r="I144" s="96" t="str">
        <f>Coversheet!$D$24</f>
        <v>Select</v>
      </c>
      <c r="J144" s="96" t="str">
        <f>Coversheet!$D$25</f>
        <v>Select</v>
      </c>
      <c r="K144" s="33">
        <f>Coversheet!$D$26</f>
        <v>0</v>
      </c>
      <c r="L144" s="33">
        <f>Coversheet!$D$28</f>
        <v>0</v>
      </c>
      <c r="M144" s="96">
        <f>Coversheet!$D$29</f>
        <v>0</v>
      </c>
      <c r="N144" s="33">
        <f>Coversheet!$D$30</f>
        <v>0</v>
      </c>
      <c r="O144" t="e">
        <f>VLOOKUP(B144,Sheet1!$A$3:$F$129,3,FALSE)</f>
        <v>#N/A</v>
      </c>
      <c r="P144">
        <f>'DS MFG.A'!$F$4</f>
        <v>0</v>
      </c>
      <c r="Q144" s="34"/>
      <c r="R144" s="34"/>
      <c r="S144" s="34" t="str">
        <f>Coversheet!$D$15</f>
        <v>Select</v>
      </c>
      <c r="T144" s="34">
        <f>Coversheet!$D$21</f>
        <v>0</v>
      </c>
      <c r="U144" t="s">
        <v>601</v>
      </c>
      <c r="V144" s="24">
        <f>'DS MFG.A'!$D$3</f>
        <v>0</v>
      </c>
      <c r="W144" s="24">
        <f>'DS MFG.A'!$F$3</f>
        <v>0</v>
      </c>
      <c r="X144">
        <f>'DS MFG.A'!$D$5</f>
        <v>0</v>
      </c>
      <c r="Y144">
        <f>'DS MFG.A'!$F$5</f>
        <v>0</v>
      </c>
      <c r="Z144">
        <f>'DS MFG.A'!$D$6</f>
        <v>0</v>
      </c>
      <c r="AA144">
        <f>'DS MFG.A'!$F$6</f>
        <v>0</v>
      </c>
      <c r="AB144" t="str">
        <f>'DS MFG.A'!$D$7</f>
        <v xml:space="preserve"> </v>
      </c>
      <c r="AC144">
        <f>'DS MFG.A'!$F$7</f>
        <v>0</v>
      </c>
      <c r="AD144" t="str">
        <f>'DS MFG.A'!$D$8</f>
        <v>Select</v>
      </c>
      <c r="AE144" t="str">
        <f>'DS MFG.A'!$F$8</f>
        <v>Select</v>
      </c>
      <c r="AF144">
        <f>'DS MFG.A'!$D$9</f>
        <v>0</v>
      </c>
      <c r="AG144">
        <f>'DS MFG.A'!$F$9</f>
        <v>0</v>
      </c>
      <c r="AH144" s="23" t="str">
        <f>'DS MFG.A'!$D$10</f>
        <v>Auto-Populates</v>
      </c>
      <c r="AI144" t="str">
        <f>'DS MFG.A'!$F$10</f>
        <v>Auto-Populates</v>
      </c>
      <c r="AJ144" t="str">
        <f>'DS MFG.A'!$B$30</f>
        <v>XVI. DS Manufacturer</v>
      </c>
      <c r="AK144">
        <f>'DS MFG.A'!B36</f>
        <v>6</v>
      </c>
      <c r="AL144" t="str">
        <f>'DS MFG.A'!C36</f>
        <v>Did the inspector review firm's completed batch production record(s)?</v>
      </c>
      <c r="AM144">
        <f>'DS MFG.A'!D36</f>
        <v>0</v>
      </c>
      <c r="AN144" t="str">
        <f>'DS MFG.A'!$E$36</f>
        <v>Select</v>
      </c>
      <c r="AO144">
        <f>'DS MFG.A'!$F$36</f>
        <v>0</v>
      </c>
      <c r="AP144">
        <f>'DS MFG.A'!$D$58</f>
        <v>0</v>
      </c>
      <c r="AQ144" s="24">
        <f>'DS MFG.A'!$F$58</f>
        <v>0</v>
      </c>
      <c r="AR144">
        <f>'DS MFG.A'!$D$59</f>
        <v>0</v>
      </c>
    </row>
    <row r="145" spans="1:44" x14ac:dyDescent="0.25">
      <c r="A145" t="e">
        <f>VLOOKUP(B145,Sheet1!$A$3:$F$129,2,FALSE)</f>
        <v>#N/A</v>
      </c>
      <c r="B145" t="str">
        <f>'DS MFG.A'!$D$4</f>
        <v>Select</v>
      </c>
      <c r="C145" s="33">
        <f>Coversheet!$D$36</f>
        <v>0</v>
      </c>
      <c r="D145" s="34" t="str">
        <f>Sheet1!$A$1</f>
        <v>Human Food Field Inspection Audit DS v 07/2025</v>
      </c>
      <c r="E145" s="96">
        <f>Coversheet!$D$35</f>
        <v>0</v>
      </c>
      <c r="F145" s="96" t="str">
        <f>Coversheet!$D$17</f>
        <v>Select</v>
      </c>
      <c r="G145" s="96" t="str">
        <f>Coversheet!$D$19</f>
        <v>Select</v>
      </c>
      <c r="H145" s="96" t="str">
        <f>Coversheet!$D$16</f>
        <v>FOOD</v>
      </c>
      <c r="I145" s="96" t="str">
        <f>Coversheet!$D$24</f>
        <v>Select</v>
      </c>
      <c r="J145" s="96" t="str">
        <f>Coversheet!$D$25</f>
        <v>Select</v>
      </c>
      <c r="K145" s="33">
        <f>Coversheet!$D$26</f>
        <v>0</v>
      </c>
      <c r="L145" s="33">
        <f>Coversheet!$D$28</f>
        <v>0</v>
      </c>
      <c r="M145" s="96">
        <f>Coversheet!$D$29</f>
        <v>0</v>
      </c>
      <c r="N145" s="33">
        <f>Coversheet!$D$30</f>
        <v>0</v>
      </c>
      <c r="O145" t="e">
        <f>VLOOKUP(B145,Sheet1!$A$3:$F$129,3,FALSE)</f>
        <v>#N/A</v>
      </c>
      <c r="P145">
        <f>'DS MFG.A'!$F$4</f>
        <v>0</v>
      </c>
      <c r="Q145" s="34"/>
      <c r="R145" s="34"/>
      <c r="S145" s="34" t="str">
        <f>Coversheet!$D$15</f>
        <v>Select</v>
      </c>
      <c r="T145" s="34">
        <f>Coversheet!$D$21</f>
        <v>0</v>
      </c>
      <c r="U145" t="s">
        <v>601</v>
      </c>
      <c r="V145" s="24">
        <f>'DS MFG.A'!$D$3</f>
        <v>0</v>
      </c>
      <c r="W145" s="24">
        <f>'DS MFG.A'!$F$3</f>
        <v>0</v>
      </c>
      <c r="X145">
        <f>'DS MFG.A'!$D$5</f>
        <v>0</v>
      </c>
      <c r="Y145">
        <f>'DS MFG.A'!$F$5</f>
        <v>0</v>
      </c>
      <c r="Z145">
        <f>'DS MFG.A'!$D$6</f>
        <v>0</v>
      </c>
      <c r="AA145">
        <f>'DS MFG.A'!$F$6</f>
        <v>0</v>
      </c>
      <c r="AB145" t="str">
        <f>'DS MFG.A'!$D$7</f>
        <v xml:space="preserve"> </v>
      </c>
      <c r="AC145">
        <f>'DS MFG.A'!$F$7</f>
        <v>0</v>
      </c>
      <c r="AD145" t="str">
        <f>'DS MFG.A'!$D$8</f>
        <v>Select</v>
      </c>
      <c r="AE145" t="str">
        <f>'DS MFG.A'!$F$8</f>
        <v>Select</v>
      </c>
      <c r="AF145">
        <f>'DS MFG.A'!$D$9</f>
        <v>0</v>
      </c>
      <c r="AG145">
        <f>'DS MFG.A'!$F$9</f>
        <v>0</v>
      </c>
      <c r="AH145" s="23" t="str">
        <f>'DS MFG.A'!$D$10</f>
        <v>Auto-Populates</v>
      </c>
      <c r="AI145" t="str">
        <f>'DS MFG.A'!$F$10</f>
        <v>Auto-Populates</v>
      </c>
      <c r="AJ145" t="str">
        <f>'DS MFG.A'!$B$30</f>
        <v>XVI. DS Manufacturer</v>
      </c>
      <c r="AK145">
        <f>'DS MFG.A'!B37</f>
        <v>7</v>
      </c>
      <c r="AL145" t="str">
        <f>'DS MFG.A'!C37</f>
        <v>Did the inspector review specifications for dietary ingredients, components, and finished products?</v>
      </c>
      <c r="AM145">
        <f>'DS MFG.A'!D37</f>
        <v>0</v>
      </c>
      <c r="AN145" t="str">
        <f>'DS MFG.A'!$E$37</f>
        <v>Select</v>
      </c>
      <c r="AO145">
        <f>'DS MFG.A'!$F$37</f>
        <v>0</v>
      </c>
      <c r="AP145">
        <f>'DS MFG.A'!$D$58</f>
        <v>0</v>
      </c>
      <c r="AQ145" s="24">
        <f>'DS MFG.A'!$F$58</f>
        <v>0</v>
      </c>
      <c r="AR145">
        <f>'DS MFG.A'!$D$59</f>
        <v>0</v>
      </c>
    </row>
    <row r="146" spans="1:44" x14ac:dyDescent="0.25">
      <c r="A146" t="e">
        <f>VLOOKUP(B146,Sheet1!$A$3:$F$129,2,FALSE)</f>
        <v>#N/A</v>
      </c>
      <c r="B146" t="str">
        <f>'DS MFG.A'!$D$4</f>
        <v>Select</v>
      </c>
      <c r="C146" s="33">
        <f>Coversheet!$D$36</f>
        <v>0</v>
      </c>
      <c r="D146" s="34" t="str">
        <f>Sheet1!$A$1</f>
        <v>Human Food Field Inspection Audit DS v 07/2025</v>
      </c>
      <c r="E146" s="96">
        <f>Coversheet!$D$35</f>
        <v>0</v>
      </c>
      <c r="F146" s="96" t="str">
        <f>Coversheet!$D$17</f>
        <v>Select</v>
      </c>
      <c r="G146" s="96" t="str">
        <f>Coversheet!$D$19</f>
        <v>Select</v>
      </c>
      <c r="H146" s="96" t="str">
        <f>Coversheet!$D$16</f>
        <v>FOOD</v>
      </c>
      <c r="I146" s="96" t="str">
        <f>Coversheet!$D$24</f>
        <v>Select</v>
      </c>
      <c r="J146" s="96" t="str">
        <f>Coversheet!$D$25</f>
        <v>Select</v>
      </c>
      <c r="K146" s="33">
        <f>Coversheet!$D$26</f>
        <v>0</v>
      </c>
      <c r="L146" s="33">
        <f>Coversheet!$D$28</f>
        <v>0</v>
      </c>
      <c r="M146" s="96">
        <f>Coversheet!$D$29</f>
        <v>0</v>
      </c>
      <c r="N146" s="33">
        <f>Coversheet!$D$30</f>
        <v>0</v>
      </c>
      <c r="O146" t="e">
        <f>VLOOKUP(B146,Sheet1!$A$3:$F$129,3,FALSE)</f>
        <v>#N/A</v>
      </c>
      <c r="P146">
        <f>'DS MFG.A'!$F$4</f>
        <v>0</v>
      </c>
      <c r="Q146" s="34"/>
      <c r="R146" s="34"/>
      <c r="S146" s="34" t="str">
        <f>Coversheet!$D$15</f>
        <v>Select</v>
      </c>
      <c r="T146" s="34">
        <f>Coversheet!$D$21</f>
        <v>0</v>
      </c>
      <c r="U146" t="s">
        <v>601</v>
      </c>
      <c r="V146" s="24">
        <f>'DS MFG.A'!$D$3</f>
        <v>0</v>
      </c>
      <c r="W146" s="24">
        <f>'DS MFG.A'!$F$3</f>
        <v>0</v>
      </c>
      <c r="X146">
        <f>'DS MFG.A'!$D$5</f>
        <v>0</v>
      </c>
      <c r="Y146">
        <f>'DS MFG.A'!$F$5</f>
        <v>0</v>
      </c>
      <c r="Z146">
        <f>'DS MFG.A'!$D$6</f>
        <v>0</v>
      </c>
      <c r="AA146">
        <f>'DS MFG.A'!$F$6</f>
        <v>0</v>
      </c>
      <c r="AB146" t="str">
        <f>'DS MFG.A'!$D$7</f>
        <v xml:space="preserve"> </v>
      </c>
      <c r="AC146">
        <f>'DS MFG.A'!$F$7</f>
        <v>0</v>
      </c>
      <c r="AD146" t="str">
        <f>'DS MFG.A'!$D$8</f>
        <v>Select</v>
      </c>
      <c r="AE146" t="str">
        <f>'DS MFG.A'!$F$8</f>
        <v>Select</v>
      </c>
      <c r="AF146">
        <f>'DS MFG.A'!$D$9</f>
        <v>0</v>
      </c>
      <c r="AG146">
        <f>'DS MFG.A'!$F$9</f>
        <v>0</v>
      </c>
      <c r="AH146" s="23" t="str">
        <f>'DS MFG.A'!$D$10</f>
        <v>Auto-Populates</v>
      </c>
      <c r="AI146" t="str">
        <f>'DS MFG.A'!$F$10</f>
        <v>Auto-Populates</v>
      </c>
      <c r="AJ146" t="str">
        <f>'DS MFG.A'!$B$30</f>
        <v>XVI. DS Manufacturer</v>
      </c>
      <c r="AK146">
        <f>'DS MFG.A'!B38</f>
        <v>8</v>
      </c>
      <c r="AL146" t="str">
        <f>'DS MFG.A'!C38</f>
        <v xml:space="preserve">Did the inspector review the firm's component and finished product testing records? </v>
      </c>
      <c r="AM146">
        <f>'DS MFG.A'!D38</f>
        <v>0</v>
      </c>
      <c r="AN146" t="str">
        <f>'DS MFG.A'!$E$38</f>
        <v>Select</v>
      </c>
      <c r="AO146">
        <f>'DS MFG.A'!$F$38</f>
        <v>0</v>
      </c>
      <c r="AP146">
        <f>'DS MFG.A'!$D$58</f>
        <v>0</v>
      </c>
      <c r="AQ146" s="24">
        <f>'DS MFG.A'!$F$58</f>
        <v>0</v>
      </c>
      <c r="AR146">
        <f>'DS MFG.A'!$D$59</f>
        <v>0</v>
      </c>
    </row>
    <row r="147" spans="1:44" x14ac:dyDescent="0.25">
      <c r="A147" t="e">
        <f>VLOOKUP(B147,Sheet1!$A$3:$F$129,2,FALSE)</f>
        <v>#N/A</v>
      </c>
      <c r="B147" t="str">
        <f>'DS MFG.A'!$D$4</f>
        <v>Select</v>
      </c>
      <c r="C147" s="33">
        <f>Coversheet!$D$36</f>
        <v>0</v>
      </c>
      <c r="D147" s="34" t="str">
        <f>Sheet1!$A$1</f>
        <v>Human Food Field Inspection Audit DS v 07/2025</v>
      </c>
      <c r="E147" s="96">
        <f>Coversheet!$D$35</f>
        <v>0</v>
      </c>
      <c r="F147" s="96" t="str">
        <f>Coversheet!$D$17</f>
        <v>Select</v>
      </c>
      <c r="G147" s="96" t="str">
        <f>Coversheet!$D$19</f>
        <v>Select</v>
      </c>
      <c r="H147" s="96" t="str">
        <f>Coversheet!$D$16</f>
        <v>FOOD</v>
      </c>
      <c r="I147" s="96" t="str">
        <f>Coversheet!$D$24</f>
        <v>Select</v>
      </c>
      <c r="J147" s="96" t="str">
        <f>Coversheet!$D$25</f>
        <v>Select</v>
      </c>
      <c r="K147" s="33">
        <f>Coversheet!$D$26</f>
        <v>0</v>
      </c>
      <c r="L147" s="33">
        <f>Coversheet!$D$28</f>
        <v>0</v>
      </c>
      <c r="M147" s="96">
        <f>Coversheet!$D$29</f>
        <v>0</v>
      </c>
      <c r="N147" s="33">
        <f>Coversheet!$D$30</f>
        <v>0</v>
      </c>
      <c r="O147" t="e">
        <f>VLOOKUP(B147,Sheet1!$A$3:$F$129,3,FALSE)</f>
        <v>#N/A</v>
      </c>
      <c r="P147">
        <f>'DS MFG.A'!$F$4</f>
        <v>0</v>
      </c>
      <c r="Q147" s="34"/>
      <c r="R147" s="34"/>
      <c r="S147" s="34" t="str">
        <f>Coversheet!$D$15</f>
        <v>Select</v>
      </c>
      <c r="T147" s="34">
        <f>Coversheet!$D$21</f>
        <v>0</v>
      </c>
      <c r="U147" t="s">
        <v>601</v>
      </c>
      <c r="V147" s="24">
        <f>'DS MFG.A'!$D$3</f>
        <v>0</v>
      </c>
      <c r="W147" s="24">
        <f>'DS MFG.A'!$F$3</f>
        <v>0</v>
      </c>
      <c r="X147">
        <f>'DS MFG.A'!$D$5</f>
        <v>0</v>
      </c>
      <c r="Y147">
        <f>'DS MFG.A'!$F$5</f>
        <v>0</v>
      </c>
      <c r="Z147">
        <f>'DS MFG.A'!$D$6</f>
        <v>0</v>
      </c>
      <c r="AA147">
        <f>'DS MFG.A'!$F$6</f>
        <v>0</v>
      </c>
      <c r="AB147" t="str">
        <f>'DS MFG.A'!$D$7</f>
        <v xml:space="preserve"> </v>
      </c>
      <c r="AC147">
        <f>'DS MFG.A'!$F$7</f>
        <v>0</v>
      </c>
      <c r="AD147" t="str">
        <f>'DS MFG.A'!$D$8</f>
        <v>Select</v>
      </c>
      <c r="AE147" t="str">
        <f>'DS MFG.A'!$F$8</f>
        <v>Select</v>
      </c>
      <c r="AF147">
        <f>'DS MFG.A'!$D$9</f>
        <v>0</v>
      </c>
      <c r="AG147">
        <f>'DS MFG.A'!$F$9</f>
        <v>0</v>
      </c>
      <c r="AH147" s="23" t="str">
        <f>'DS MFG.A'!$D$10</f>
        <v>Auto-Populates</v>
      </c>
      <c r="AI147" t="str">
        <f>'DS MFG.A'!$F$10</f>
        <v>Auto-Populates</v>
      </c>
      <c r="AJ147" t="str">
        <f>'DS MFG.A'!$B$30</f>
        <v>XVI. DS Manufacturer</v>
      </c>
      <c r="AK147">
        <f>'DS MFG.A'!B39</f>
        <v>9</v>
      </c>
      <c r="AL147" t="str">
        <f>'DS MFG.A'!C39</f>
        <v xml:space="preserve">Did the inspector review the firm's quarantine operations (raw materials and finished product)? </v>
      </c>
      <c r="AM147">
        <f>'DS MFG.A'!D39</f>
        <v>0</v>
      </c>
      <c r="AN147" t="str">
        <f>'DS MFG.A'!$E$39</f>
        <v>Select</v>
      </c>
      <c r="AO147">
        <f>'DS MFG.A'!$F$39</f>
        <v>0</v>
      </c>
      <c r="AP147">
        <f>'DS MFG.A'!$D$58</f>
        <v>0</v>
      </c>
      <c r="AQ147" s="24">
        <f>'DS MFG.A'!$F$58</f>
        <v>0</v>
      </c>
      <c r="AR147">
        <f>'DS MFG.A'!$D$59</f>
        <v>0</v>
      </c>
    </row>
    <row r="148" spans="1:44" x14ac:dyDescent="0.25">
      <c r="A148" t="e">
        <f>VLOOKUP(B148,Sheet1!$A$3:$F$129,2,FALSE)</f>
        <v>#N/A</v>
      </c>
      <c r="B148" t="str">
        <f>'DS MFG.A'!$D$4</f>
        <v>Select</v>
      </c>
      <c r="C148" s="33">
        <f>Coversheet!$D$36</f>
        <v>0</v>
      </c>
      <c r="D148" s="34" t="str">
        <f>Sheet1!$A$1</f>
        <v>Human Food Field Inspection Audit DS v 07/2025</v>
      </c>
      <c r="E148" s="96">
        <f>Coversheet!$D$35</f>
        <v>0</v>
      </c>
      <c r="F148" s="96" t="str">
        <f>Coversheet!$D$17</f>
        <v>Select</v>
      </c>
      <c r="G148" s="96" t="str">
        <f>Coversheet!$D$19</f>
        <v>Select</v>
      </c>
      <c r="H148" s="96" t="str">
        <f>Coversheet!$D$16</f>
        <v>FOOD</v>
      </c>
      <c r="I148" s="96" t="str">
        <f>Coversheet!$D$24</f>
        <v>Select</v>
      </c>
      <c r="J148" s="96" t="str">
        <f>Coversheet!$D$25</f>
        <v>Select</v>
      </c>
      <c r="K148" s="33">
        <f>Coversheet!$D$26</f>
        <v>0</v>
      </c>
      <c r="L148" s="33">
        <f>Coversheet!$D$28</f>
        <v>0</v>
      </c>
      <c r="M148" s="96">
        <f>Coversheet!$D$29</f>
        <v>0</v>
      </c>
      <c r="N148" s="33">
        <f>Coversheet!$D$30</f>
        <v>0</v>
      </c>
      <c r="O148" t="e">
        <f>VLOOKUP(B148,Sheet1!$A$3:$F$129,3,FALSE)</f>
        <v>#N/A</v>
      </c>
      <c r="P148">
        <f>'DS MFG.A'!$F$4</f>
        <v>0</v>
      </c>
      <c r="Q148" s="34"/>
      <c r="R148" s="34"/>
      <c r="S148" s="34" t="str">
        <f>Coversheet!$D$15</f>
        <v>Select</v>
      </c>
      <c r="T148" s="34">
        <f>Coversheet!$D$21</f>
        <v>0</v>
      </c>
      <c r="U148" t="s">
        <v>601</v>
      </c>
      <c r="V148" s="24">
        <f>'DS MFG.A'!$D$3</f>
        <v>0</v>
      </c>
      <c r="W148" s="24">
        <f>'DS MFG.A'!$F$3</f>
        <v>0</v>
      </c>
      <c r="X148">
        <f>'DS MFG.A'!$D$5</f>
        <v>0</v>
      </c>
      <c r="Y148">
        <f>'DS MFG.A'!$F$5</f>
        <v>0</v>
      </c>
      <c r="Z148">
        <f>'DS MFG.A'!$D$6</f>
        <v>0</v>
      </c>
      <c r="AA148">
        <f>'DS MFG.A'!$F$6</f>
        <v>0</v>
      </c>
      <c r="AB148" t="str">
        <f>'DS MFG.A'!$D$7</f>
        <v xml:space="preserve"> </v>
      </c>
      <c r="AC148">
        <f>'DS MFG.A'!$F$7</f>
        <v>0</v>
      </c>
      <c r="AD148" t="str">
        <f>'DS MFG.A'!$D$8</f>
        <v>Select</v>
      </c>
      <c r="AE148" t="str">
        <f>'DS MFG.A'!$F$8</f>
        <v>Select</v>
      </c>
      <c r="AF148">
        <f>'DS MFG.A'!$D$9</f>
        <v>0</v>
      </c>
      <c r="AG148">
        <f>'DS MFG.A'!$F$9</f>
        <v>0</v>
      </c>
      <c r="AH148" s="23" t="str">
        <f>'DS MFG.A'!$D$10</f>
        <v>Auto-Populates</v>
      </c>
      <c r="AI148" t="str">
        <f>'DS MFG.A'!$F$10</f>
        <v>Auto-Populates</v>
      </c>
      <c r="AJ148" t="str">
        <f>'DS MFG.A'!$B$30</f>
        <v>XVI. DS Manufacturer</v>
      </c>
      <c r="AK148">
        <f>'DS MFG.A'!B40</f>
        <v>10</v>
      </c>
      <c r="AL148" t="str">
        <f>'DS MFG.A'!C40</f>
        <v xml:space="preserve">Did the inspector assess firm's written procedures for packaging and labeling? </v>
      </c>
      <c r="AM148">
        <f>'DS MFG.A'!D40</f>
        <v>0</v>
      </c>
      <c r="AN148" t="str">
        <f>'DS MFG.A'!$E$40</f>
        <v>Select</v>
      </c>
      <c r="AO148">
        <f>'DS MFG.A'!$F$40</f>
        <v>0</v>
      </c>
      <c r="AP148">
        <f>'DS MFG.A'!$D$58</f>
        <v>0</v>
      </c>
      <c r="AQ148" s="24">
        <f>'DS MFG.A'!$F$58</f>
        <v>0</v>
      </c>
      <c r="AR148">
        <f>'DS MFG.A'!$D$59</f>
        <v>0</v>
      </c>
    </row>
    <row r="149" spans="1:44" x14ac:dyDescent="0.25">
      <c r="A149" t="e">
        <f>VLOOKUP(B149,Sheet1!$A$3:$F$129,2,FALSE)</f>
        <v>#N/A</v>
      </c>
      <c r="B149" t="str">
        <f>'DS MFG.A'!$D$4</f>
        <v>Select</v>
      </c>
      <c r="C149" s="33">
        <f>Coversheet!$D$36</f>
        <v>0</v>
      </c>
      <c r="D149" s="34" t="str">
        <f>Sheet1!$A$1</f>
        <v>Human Food Field Inspection Audit DS v 07/2025</v>
      </c>
      <c r="E149" s="96">
        <f>Coversheet!$D$35</f>
        <v>0</v>
      </c>
      <c r="F149" s="96" t="str">
        <f>Coversheet!$D$17</f>
        <v>Select</v>
      </c>
      <c r="G149" s="96" t="str">
        <f>Coversheet!$D$19</f>
        <v>Select</v>
      </c>
      <c r="H149" s="96" t="str">
        <f>Coversheet!$D$16</f>
        <v>FOOD</v>
      </c>
      <c r="I149" s="96" t="str">
        <f>Coversheet!$D$24</f>
        <v>Select</v>
      </c>
      <c r="J149" s="96" t="str">
        <f>Coversheet!$D$25</f>
        <v>Select</v>
      </c>
      <c r="K149" s="33">
        <f>Coversheet!$D$26</f>
        <v>0</v>
      </c>
      <c r="L149" s="33">
        <f>Coversheet!$D$28</f>
        <v>0</v>
      </c>
      <c r="M149" s="96">
        <f>Coversheet!$D$29</f>
        <v>0</v>
      </c>
      <c r="N149" s="33">
        <f>Coversheet!$D$30</f>
        <v>0</v>
      </c>
      <c r="O149" t="e">
        <f>VLOOKUP(B149,Sheet1!$A$3:$F$129,3,FALSE)</f>
        <v>#N/A</v>
      </c>
      <c r="P149">
        <f>'DS MFG.A'!$F$4</f>
        <v>0</v>
      </c>
      <c r="Q149" s="34"/>
      <c r="R149" s="34"/>
      <c r="S149" s="34" t="str">
        <f>Coversheet!$D$15</f>
        <v>Select</v>
      </c>
      <c r="T149" s="34">
        <f>Coversheet!$D$21</f>
        <v>0</v>
      </c>
      <c r="U149" t="s">
        <v>601</v>
      </c>
      <c r="V149" s="24">
        <f>'DS MFG.A'!$D$3</f>
        <v>0</v>
      </c>
      <c r="W149" s="24">
        <f>'DS MFG.A'!$F$3</f>
        <v>0</v>
      </c>
      <c r="X149">
        <f>'DS MFG.A'!$D$5</f>
        <v>0</v>
      </c>
      <c r="Y149">
        <f>'DS MFG.A'!$F$5</f>
        <v>0</v>
      </c>
      <c r="Z149">
        <f>'DS MFG.A'!$D$6</f>
        <v>0</v>
      </c>
      <c r="AA149">
        <f>'DS MFG.A'!$F$6</f>
        <v>0</v>
      </c>
      <c r="AB149" t="str">
        <f>'DS MFG.A'!$D$7</f>
        <v xml:space="preserve"> </v>
      </c>
      <c r="AC149">
        <f>'DS MFG.A'!$F$7</f>
        <v>0</v>
      </c>
      <c r="AD149" t="str">
        <f>'DS MFG.A'!$D$8</f>
        <v>Select</v>
      </c>
      <c r="AE149" t="str">
        <f>'DS MFG.A'!$F$8</f>
        <v>Select</v>
      </c>
      <c r="AF149">
        <f>'DS MFG.A'!$D$9</f>
        <v>0</v>
      </c>
      <c r="AG149">
        <f>'DS MFG.A'!$F$9</f>
        <v>0</v>
      </c>
      <c r="AH149" s="23" t="str">
        <f>'DS MFG.A'!$D$10</f>
        <v>Auto-Populates</v>
      </c>
      <c r="AI149" t="str">
        <f>'DS MFG.A'!$F$10</f>
        <v>Auto-Populates</v>
      </c>
      <c r="AJ149" t="str">
        <f>'DS MFG.A'!$B$30</f>
        <v>XVI. DS Manufacturer</v>
      </c>
      <c r="AK149">
        <f>'DS MFG.A'!B41</f>
        <v>11</v>
      </c>
      <c r="AL149" t="str">
        <f>'DS MFG.A'!C41</f>
        <v>Did the inspector assess firm's in-house laboratory operations and written procedures for methodologies related to testing and examination, if applicable?</v>
      </c>
      <c r="AM149">
        <f>'DS MFG.A'!D41</f>
        <v>0</v>
      </c>
      <c r="AN149" t="str">
        <f>'DS MFG.A'!$E$41</f>
        <v>Select</v>
      </c>
      <c r="AO149">
        <f>'DS MFG.A'!$F$41</f>
        <v>0</v>
      </c>
      <c r="AP149">
        <f>'DS MFG.A'!$D$58</f>
        <v>0</v>
      </c>
      <c r="AQ149" s="24">
        <f>'DS MFG.A'!$F$58</f>
        <v>0</v>
      </c>
      <c r="AR149">
        <f>'DS MFG.A'!$D$59</f>
        <v>0</v>
      </c>
    </row>
    <row r="150" spans="1:44" x14ac:dyDescent="0.25">
      <c r="A150" t="e">
        <f>VLOOKUP(B150,Sheet1!$A$3:$F$129,2,FALSE)</f>
        <v>#N/A</v>
      </c>
      <c r="B150" t="str">
        <f>'DS MFG.A'!$D$4</f>
        <v>Select</v>
      </c>
      <c r="C150" s="33">
        <f>Coversheet!$D$36</f>
        <v>0</v>
      </c>
      <c r="D150" s="34" t="str">
        <f>Sheet1!$A$1</f>
        <v>Human Food Field Inspection Audit DS v 07/2025</v>
      </c>
      <c r="E150" s="96">
        <f>Coversheet!$D$35</f>
        <v>0</v>
      </c>
      <c r="F150" s="96" t="str">
        <f>Coversheet!$D$17</f>
        <v>Select</v>
      </c>
      <c r="G150" s="96" t="str">
        <f>Coversheet!$D$19</f>
        <v>Select</v>
      </c>
      <c r="H150" s="96" t="str">
        <f>Coversheet!$D$16</f>
        <v>FOOD</v>
      </c>
      <c r="I150" s="96" t="str">
        <f>Coversheet!$D$24</f>
        <v>Select</v>
      </c>
      <c r="J150" s="96" t="str">
        <f>Coversheet!$D$25</f>
        <v>Select</v>
      </c>
      <c r="K150" s="33">
        <f>Coversheet!$D$26</f>
        <v>0</v>
      </c>
      <c r="L150" s="33">
        <f>Coversheet!$D$28</f>
        <v>0</v>
      </c>
      <c r="M150" s="96">
        <f>Coversheet!$D$29</f>
        <v>0</v>
      </c>
      <c r="N150" s="33">
        <f>Coversheet!$D$30</f>
        <v>0</v>
      </c>
      <c r="O150" t="e">
        <f>VLOOKUP(B150,Sheet1!$A$3:$F$129,3,FALSE)</f>
        <v>#N/A</v>
      </c>
      <c r="P150">
        <f>'DS MFG.A'!$F$4</f>
        <v>0</v>
      </c>
      <c r="Q150" s="34"/>
      <c r="R150" s="34"/>
      <c r="S150" s="34" t="str">
        <f>Coversheet!$D$15</f>
        <v>Select</v>
      </c>
      <c r="T150" s="34">
        <f>Coversheet!$D$21</f>
        <v>0</v>
      </c>
      <c r="U150" t="s">
        <v>601</v>
      </c>
      <c r="V150" s="24">
        <f>'DS MFG.A'!$D$3</f>
        <v>0</v>
      </c>
      <c r="W150" s="24">
        <f>'DS MFG.A'!$F$3</f>
        <v>0</v>
      </c>
      <c r="X150">
        <f>'DS MFG.A'!$D$5</f>
        <v>0</v>
      </c>
      <c r="Y150">
        <f>'DS MFG.A'!$F$5</f>
        <v>0</v>
      </c>
      <c r="Z150">
        <f>'DS MFG.A'!$D$6</f>
        <v>0</v>
      </c>
      <c r="AA150">
        <f>'DS MFG.A'!$F$6</f>
        <v>0</v>
      </c>
      <c r="AB150" t="str">
        <f>'DS MFG.A'!$D$7</f>
        <v xml:space="preserve"> </v>
      </c>
      <c r="AC150">
        <f>'DS MFG.A'!$F$7</f>
        <v>0</v>
      </c>
      <c r="AD150" t="str">
        <f>'DS MFG.A'!$D$8</f>
        <v>Select</v>
      </c>
      <c r="AE150" t="str">
        <f>'DS MFG.A'!$F$8</f>
        <v>Select</v>
      </c>
      <c r="AF150">
        <f>'DS MFG.A'!$D$9</f>
        <v>0</v>
      </c>
      <c r="AG150">
        <f>'DS MFG.A'!$F$9</f>
        <v>0</v>
      </c>
      <c r="AH150" s="23" t="str">
        <f>'DS MFG.A'!$D$10</f>
        <v>Auto-Populates</v>
      </c>
      <c r="AI150" t="str">
        <f>'DS MFG.A'!$F$10</f>
        <v>Auto-Populates</v>
      </c>
      <c r="AJ150" t="str">
        <f>'DS MFG.A'!$B$30</f>
        <v>XVI. DS Manufacturer</v>
      </c>
      <c r="AK150">
        <f>'DS MFG.A'!B42</f>
        <v>12</v>
      </c>
      <c r="AL150" t="str">
        <f>'DS MFG.A'!C42</f>
        <v>Did the inspector evaluate firm’s complaint procedures?</v>
      </c>
      <c r="AM150">
        <f>'DS MFG.A'!D42</f>
        <v>0</v>
      </c>
      <c r="AN150" t="str">
        <f>'DS MFG.A'!$E$42</f>
        <v>Select</v>
      </c>
      <c r="AO150">
        <f>'DS MFG.A'!$F$42</f>
        <v>0</v>
      </c>
      <c r="AP150">
        <f>'DS MFG.A'!$D$58</f>
        <v>0</v>
      </c>
      <c r="AQ150" s="24">
        <f>'DS MFG.A'!$F$58</f>
        <v>0</v>
      </c>
      <c r="AR150">
        <f>'DS MFG.A'!$D$59</f>
        <v>0</v>
      </c>
    </row>
    <row r="151" spans="1:44" x14ac:dyDescent="0.25">
      <c r="A151" t="e">
        <f>VLOOKUP(B151,Sheet1!$A$3:$F$129,2,FALSE)</f>
        <v>#N/A</v>
      </c>
      <c r="B151" t="str">
        <f>'DS MFG.A'!$D$4</f>
        <v>Select</v>
      </c>
      <c r="C151" s="33">
        <f>Coversheet!$D$36</f>
        <v>0</v>
      </c>
      <c r="D151" s="34" t="str">
        <f>Sheet1!$A$1</f>
        <v>Human Food Field Inspection Audit DS v 07/2025</v>
      </c>
      <c r="E151" s="96">
        <f>Coversheet!$D$35</f>
        <v>0</v>
      </c>
      <c r="F151" s="96" t="str">
        <f>Coversheet!$D$17</f>
        <v>Select</v>
      </c>
      <c r="G151" s="96" t="str">
        <f>Coversheet!$D$19</f>
        <v>Select</v>
      </c>
      <c r="H151" s="96" t="str">
        <f>Coversheet!$D$16</f>
        <v>FOOD</v>
      </c>
      <c r="I151" s="96" t="str">
        <f>Coversheet!$D$24</f>
        <v>Select</v>
      </c>
      <c r="J151" s="96" t="str">
        <f>Coversheet!$D$25</f>
        <v>Select</v>
      </c>
      <c r="K151" s="33">
        <f>Coversheet!$D$26</f>
        <v>0</v>
      </c>
      <c r="L151" s="33">
        <f>Coversheet!$D$28</f>
        <v>0</v>
      </c>
      <c r="M151" s="96">
        <f>Coversheet!$D$29</f>
        <v>0</v>
      </c>
      <c r="N151" s="33">
        <f>Coversheet!$D$30</f>
        <v>0</v>
      </c>
      <c r="O151" t="e">
        <f>VLOOKUP(B151,Sheet1!$A$3:$F$129,3,FALSE)</f>
        <v>#N/A</v>
      </c>
      <c r="P151">
        <f>'DS MFG.A'!$F$4</f>
        <v>0</v>
      </c>
      <c r="Q151" s="34"/>
      <c r="R151" s="34"/>
      <c r="S151" s="34" t="str">
        <f>Coversheet!$D$15</f>
        <v>Select</v>
      </c>
      <c r="T151" s="34">
        <f>Coversheet!$D$21</f>
        <v>0</v>
      </c>
      <c r="U151" t="s">
        <v>601</v>
      </c>
      <c r="V151" s="24">
        <f>'DS MFG.A'!$D$3</f>
        <v>0</v>
      </c>
      <c r="W151" s="24">
        <f>'DS MFG.A'!$F$3</f>
        <v>0</v>
      </c>
      <c r="X151">
        <f>'DS MFG.A'!$D$5</f>
        <v>0</v>
      </c>
      <c r="Y151">
        <f>'DS MFG.A'!$F$5</f>
        <v>0</v>
      </c>
      <c r="Z151">
        <f>'DS MFG.A'!$D$6</f>
        <v>0</v>
      </c>
      <c r="AA151">
        <f>'DS MFG.A'!$F$6</f>
        <v>0</v>
      </c>
      <c r="AB151" t="str">
        <f>'DS MFG.A'!$D$7</f>
        <v xml:space="preserve"> </v>
      </c>
      <c r="AC151">
        <f>'DS MFG.A'!$F$7</f>
        <v>0</v>
      </c>
      <c r="AD151" t="str">
        <f>'DS MFG.A'!$D$8</f>
        <v>Select</v>
      </c>
      <c r="AE151" t="str">
        <f>'DS MFG.A'!$F$8</f>
        <v>Select</v>
      </c>
      <c r="AF151">
        <f>'DS MFG.A'!$D$9</f>
        <v>0</v>
      </c>
      <c r="AG151">
        <f>'DS MFG.A'!$F$9</f>
        <v>0</v>
      </c>
      <c r="AH151" s="23" t="str">
        <f>'DS MFG.A'!$D$10</f>
        <v>Auto-Populates</v>
      </c>
      <c r="AI151" t="str">
        <f>'DS MFG.A'!$F$10</f>
        <v>Auto-Populates</v>
      </c>
      <c r="AJ151" t="str">
        <f>'DS MFG.A'!$B$43</f>
        <v>VII. Acidified Foods/Low Acid Canned Foods (LACF) Provisions</v>
      </c>
      <c r="AK151" t="str">
        <f>'DS MFG.A'!B43</f>
        <v>VII. Acidified Foods/Low Acid Canned Foods (LACF) Provisions</v>
      </c>
      <c r="AP151">
        <f>'DS MFG.A'!$D$58</f>
        <v>0</v>
      </c>
      <c r="AQ151" s="24">
        <f>'DS MFG.A'!$F$58</f>
        <v>0</v>
      </c>
      <c r="AR151">
        <f>'DS MFG.A'!$D$59</f>
        <v>0</v>
      </c>
    </row>
    <row r="152" spans="1:44" x14ac:dyDescent="0.25">
      <c r="A152" t="e">
        <f>VLOOKUP(B152,Sheet1!$A$3:$F$129,2,FALSE)</f>
        <v>#N/A</v>
      </c>
      <c r="B152" t="str">
        <f>'DS MFG.A'!$D$4</f>
        <v>Select</v>
      </c>
      <c r="C152" s="33">
        <f>Coversheet!$D$36</f>
        <v>0</v>
      </c>
      <c r="D152" s="34" t="str">
        <f>Sheet1!$A$1</f>
        <v>Human Food Field Inspection Audit DS v 07/2025</v>
      </c>
      <c r="E152" s="96">
        <f>Coversheet!$D$35</f>
        <v>0</v>
      </c>
      <c r="F152" s="96" t="str">
        <f>Coversheet!$D$17</f>
        <v>Select</v>
      </c>
      <c r="G152" s="96" t="str">
        <f>Coversheet!$D$19</f>
        <v>Select</v>
      </c>
      <c r="H152" s="96" t="str">
        <f>Coversheet!$D$16</f>
        <v>FOOD</v>
      </c>
      <c r="I152" s="96" t="str">
        <f>Coversheet!$D$24</f>
        <v>Select</v>
      </c>
      <c r="J152" s="96" t="str">
        <f>Coversheet!$D$25</f>
        <v>Select</v>
      </c>
      <c r="K152" s="33">
        <f>Coversheet!$D$26</f>
        <v>0</v>
      </c>
      <c r="L152" s="33">
        <f>Coversheet!$D$28</f>
        <v>0</v>
      </c>
      <c r="M152" s="96">
        <f>Coversheet!$D$29</f>
        <v>0</v>
      </c>
      <c r="N152" s="33">
        <f>Coversheet!$D$30</f>
        <v>0</v>
      </c>
      <c r="O152" t="e">
        <f>VLOOKUP(B152,Sheet1!$A$3:$F$129,3,FALSE)</f>
        <v>#N/A</v>
      </c>
      <c r="P152">
        <f>'DS MFG.A'!$F$4</f>
        <v>0</v>
      </c>
      <c r="Q152" s="34"/>
      <c r="R152" s="34"/>
      <c r="S152" s="34" t="str">
        <f>Coversheet!$D$15</f>
        <v>Select</v>
      </c>
      <c r="T152" s="34">
        <f>Coversheet!$D$21</f>
        <v>0</v>
      </c>
      <c r="U152" t="s">
        <v>601</v>
      </c>
      <c r="V152" s="24">
        <f>'DS MFG.A'!$D$3</f>
        <v>0</v>
      </c>
      <c r="W152" s="24">
        <f>'DS MFG.A'!$F$3</f>
        <v>0</v>
      </c>
      <c r="X152">
        <f>'DS MFG.A'!$D$5</f>
        <v>0</v>
      </c>
      <c r="Y152">
        <f>'DS MFG.A'!$F$5</f>
        <v>0</v>
      </c>
      <c r="Z152">
        <f>'DS MFG.A'!$D$6</f>
        <v>0</v>
      </c>
      <c r="AA152">
        <f>'DS MFG.A'!$F$6</f>
        <v>0</v>
      </c>
      <c r="AB152" t="str">
        <f>'DS MFG.A'!$D$7</f>
        <v xml:space="preserve"> </v>
      </c>
      <c r="AC152">
        <f>'DS MFG.A'!$F$7</f>
        <v>0</v>
      </c>
      <c r="AD152" t="str">
        <f>'DS MFG.A'!$D$8</f>
        <v>Select</v>
      </c>
      <c r="AE152" t="str">
        <f>'DS MFG.A'!$F$8</f>
        <v>Select</v>
      </c>
      <c r="AF152">
        <f>'DS MFG.A'!$D$9</f>
        <v>0</v>
      </c>
      <c r="AG152">
        <f>'DS MFG.A'!$F$9</f>
        <v>0</v>
      </c>
      <c r="AH152" s="23" t="str">
        <f>'DS MFG.A'!$D$10</f>
        <v>Auto-Populates</v>
      </c>
      <c r="AI152" t="str">
        <f>'DS MFG.A'!$F$10</f>
        <v>Auto-Populates</v>
      </c>
      <c r="AJ152" t="str">
        <f>'DS MFG.A'!$B$43</f>
        <v>VII. Acidified Foods/Low Acid Canned Foods (LACF) Provisions</v>
      </c>
      <c r="AK152">
        <f>'DS MFG.A'!B44</f>
        <v>1</v>
      </c>
      <c r="AL152" t="str">
        <f>'DS MFG.A'!C44</f>
        <v>Did the inspector assess process establishment to ensure scheduled process is filed appropriately?</v>
      </c>
      <c r="AM152">
        <f>'DS MFG.A'!D44</f>
        <v>0</v>
      </c>
      <c r="AN152" t="str">
        <f>'DS MFG.A'!$E$44</f>
        <v>Select</v>
      </c>
      <c r="AO152">
        <f>'DS MFG.A'!$F$44</f>
        <v>0</v>
      </c>
      <c r="AP152">
        <f>'DS MFG.A'!$D$58</f>
        <v>0</v>
      </c>
      <c r="AQ152" s="24">
        <f>'DS MFG.A'!$F$58</f>
        <v>0</v>
      </c>
      <c r="AR152">
        <f>'DS MFG.A'!$D$59</f>
        <v>0</v>
      </c>
    </row>
    <row r="153" spans="1:44" x14ac:dyDescent="0.25">
      <c r="A153" t="e">
        <f>VLOOKUP(B153,Sheet1!$A$3:$F$129,2,FALSE)</f>
        <v>#N/A</v>
      </c>
      <c r="B153" t="str">
        <f>'DS MFG.A'!$D$4</f>
        <v>Select</v>
      </c>
      <c r="C153" s="33">
        <f>Coversheet!$D$36</f>
        <v>0</v>
      </c>
      <c r="D153" s="34" t="str">
        <f>Sheet1!$A$1</f>
        <v>Human Food Field Inspection Audit DS v 07/2025</v>
      </c>
      <c r="E153" s="96">
        <f>Coversheet!$D$35</f>
        <v>0</v>
      </c>
      <c r="F153" s="96" t="str">
        <f>Coversheet!$D$17</f>
        <v>Select</v>
      </c>
      <c r="G153" s="96" t="str">
        <f>Coversheet!$D$19</f>
        <v>Select</v>
      </c>
      <c r="H153" s="96" t="str">
        <f>Coversheet!$D$16</f>
        <v>FOOD</v>
      </c>
      <c r="I153" s="96" t="str">
        <f>Coversheet!$D$24</f>
        <v>Select</v>
      </c>
      <c r="J153" s="96" t="str">
        <f>Coversheet!$D$25</f>
        <v>Select</v>
      </c>
      <c r="K153" s="33">
        <f>Coversheet!$D$26</f>
        <v>0</v>
      </c>
      <c r="L153" s="33">
        <f>Coversheet!$D$28</f>
        <v>0</v>
      </c>
      <c r="M153" s="96">
        <f>Coversheet!$D$29</f>
        <v>0</v>
      </c>
      <c r="N153" s="33">
        <f>Coversheet!$D$30</f>
        <v>0</v>
      </c>
      <c r="O153" t="e">
        <f>VLOOKUP(B153,Sheet1!$A$3:$F$129,3,FALSE)</f>
        <v>#N/A</v>
      </c>
      <c r="P153">
        <f>'DS MFG.A'!$F$4</f>
        <v>0</v>
      </c>
      <c r="Q153" s="34"/>
      <c r="R153" s="34"/>
      <c r="S153" s="34" t="str">
        <f>Coversheet!$D$15</f>
        <v>Select</v>
      </c>
      <c r="T153" s="34">
        <f>Coversheet!$D$21</f>
        <v>0</v>
      </c>
      <c r="U153" t="s">
        <v>601</v>
      </c>
      <c r="V153" s="24">
        <f>'DS MFG.A'!$D$3</f>
        <v>0</v>
      </c>
      <c r="W153" s="24">
        <f>'DS MFG.A'!$F$3</f>
        <v>0</v>
      </c>
      <c r="X153">
        <f>'DS MFG.A'!$D$5</f>
        <v>0</v>
      </c>
      <c r="Y153">
        <f>'DS MFG.A'!$F$5</f>
        <v>0</v>
      </c>
      <c r="Z153">
        <f>'DS MFG.A'!$D$6</f>
        <v>0</v>
      </c>
      <c r="AA153">
        <f>'DS MFG.A'!$F$6</f>
        <v>0</v>
      </c>
      <c r="AB153" t="str">
        <f>'DS MFG.A'!$D$7</f>
        <v xml:space="preserve"> </v>
      </c>
      <c r="AC153">
        <f>'DS MFG.A'!$F$7</f>
        <v>0</v>
      </c>
      <c r="AD153" t="str">
        <f>'DS MFG.A'!$D$8</f>
        <v>Select</v>
      </c>
      <c r="AE153" t="str">
        <f>'DS MFG.A'!$F$8</f>
        <v>Select</v>
      </c>
      <c r="AF153">
        <f>'DS MFG.A'!$D$9</f>
        <v>0</v>
      </c>
      <c r="AG153">
        <f>'DS MFG.A'!$F$9</f>
        <v>0</v>
      </c>
      <c r="AH153" s="23" t="str">
        <f>'DS MFG.A'!$D$10</f>
        <v>Auto-Populates</v>
      </c>
      <c r="AI153" t="str">
        <f>'DS MFG.A'!$F$10</f>
        <v>Auto-Populates</v>
      </c>
      <c r="AJ153" t="str">
        <f>'DS MFG.A'!$B$43</f>
        <v>VII. Acidified Foods/Low Acid Canned Foods (LACF) Provisions</v>
      </c>
      <c r="AK153">
        <f>'DS MFG.A'!B45</f>
        <v>2</v>
      </c>
      <c r="AL153" t="str">
        <f>'DS MFG.A'!C45</f>
        <v>Did the inspector verify better process control training has been completed?</v>
      </c>
      <c r="AM153">
        <f>'DS MFG.A'!D45</f>
        <v>0</v>
      </c>
      <c r="AN153" t="str">
        <f>'DS MFG.A'!$E$45</f>
        <v>Select</v>
      </c>
      <c r="AO153">
        <f>'DS MFG.A'!$F$45</f>
        <v>0</v>
      </c>
      <c r="AP153">
        <f>'DS MFG.A'!$D$58</f>
        <v>0</v>
      </c>
      <c r="AQ153" s="24">
        <f>'DS MFG.A'!$F$58</f>
        <v>0</v>
      </c>
      <c r="AR153">
        <f>'DS MFG.A'!$D$59</f>
        <v>0</v>
      </c>
    </row>
    <row r="154" spans="1:44" x14ac:dyDescent="0.25">
      <c r="A154" t="e">
        <f>VLOOKUP(B154,Sheet1!$A$3:$F$129,2,FALSE)</f>
        <v>#N/A</v>
      </c>
      <c r="B154" t="str">
        <f>'DS MFG.A'!$D$4</f>
        <v>Select</v>
      </c>
      <c r="C154" s="33">
        <f>Coversheet!$D$36</f>
        <v>0</v>
      </c>
      <c r="D154" s="34" t="str">
        <f>Sheet1!$A$1</f>
        <v>Human Food Field Inspection Audit DS v 07/2025</v>
      </c>
      <c r="E154" s="96">
        <f>Coversheet!$D$35</f>
        <v>0</v>
      </c>
      <c r="F154" s="96" t="str">
        <f>Coversheet!$D$17</f>
        <v>Select</v>
      </c>
      <c r="G154" s="96" t="str">
        <f>Coversheet!$D$19</f>
        <v>Select</v>
      </c>
      <c r="H154" s="96" t="str">
        <f>Coversheet!$D$16</f>
        <v>FOOD</v>
      </c>
      <c r="I154" s="96" t="str">
        <f>Coversheet!$D$24</f>
        <v>Select</v>
      </c>
      <c r="J154" s="96" t="str">
        <f>Coversheet!$D$25</f>
        <v>Select</v>
      </c>
      <c r="K154" s="33">
        <f>Coversheet!$D$26</f>
        <v>0</v>
      </c>
      <c r="L154" s="33">
        <f>Coversheet!$D$28</f>
        <v>0</v>
      </c>
      <c r="M154" s="96">
        <f>Coversheet!$D$29</f>
        <v>0</v>
      </c>
      <c r="N154" s="33">
        <f>Coversheet!$D$30</f>
        <v>0</v>
      </c>
      <c r="O154" t="e">
        <f>VLOOKUP(B154,Sheet1!$A$3:$F$129,3,FALSE)</f>
        <v>#N/A</v>
      </c>
      <c r="P154">
        <f>'DS MFG.A'!$F$4</f>
        <v>0</v>
      </c>
      <c r="Q154" s="34"/>
      <c r="R154" s="34"/>
      <c r="S154" s="34" t="str">
        <f>Coversheet!$D$15</f>
        <v>Select</v>
      </c>
      <c r="T154" s="34">
        <f>Coversheet!$D$21</f>
        <v>0</v>
      </c>
      <c r="U154" t="s">
        <v>601</v>
      </c>
      <c r="V154" s="24">
        <f>'DS MFG.A'!$D$3</f>
        <v>0</v>
      </c>
      <c r="W154" s="24">
        <f>'DS MFG.A'!$F$3</f>
        <v>0</v>
      </c>
      <c r="X154">
        <f>'DS MFG.A'!$D$5</f>
        <v>0</v>
      </c>
      <c r="Y154">
        <f>'DS MFG.A'!$F$5</f>
        <v>0</v>
      </c>
      <c r="Z154">
        <f>'DS MFG.A'!$D$6</f>
        <v>0</v>
      </c>
      <c r="AA154">
        <f>'DS MFG.A'!$F$6</f>
        <v>0</v>
      </c>
      <c r="AB154" t="str">
        <f>'DS MFG.A'!$D$7</f>
        <v xml:space="preserve"> </v>
      </c>
      <c r="AC154">
        <f>'DS MFG.A'!$F$7</f>
        <v>0</v>
      </c>
      <c r="AD154" t="str">
        <f>'DS MFG.A'!$D$8</f>
        <v>Select</v>
      </c>
      <c r="AE154" t="str">
        <f>'DS MFG.A'!$F$8</f>
        <v>Select</v>
      </c>
      <c r="AF154">
        <f>'DS MFG.A'!$D$9</f>
        <v>0</v>
      </c>
      <c r="AG154">
        <f>'DS MFG.A'!$F$9</f>
        <v>0</v>
      </c>
      <c r="AH154" s="23" t="str">
        <f>'DS MFG.A'!$D$10</f>
        <v>Auto-Populates</v>
      </c>
      <c r="AI154" t="str">
        <f>'DS MFG.A'!$F$10</f>
        <v>Auto-Populates</v>
      </c>
      <c r="AJ154" t="str">
        <f>'DS MFG.A'!$B$43</f>
        <v>VII. Acidified Foods/Low Acid Canned Foods (LACF) Provisions</v>
      </c>
      <c r="AK154">
        <f>'DS MFG.A'!B46</f>
        <v>3</v>
      </c>
      <c r="AL154" t="str">
        <f>'DS MFG.A'!C46</f>
        <v>Did the inspector assess process delivery?</v>
      </c>
      <c r="AM154">
        <f>'DS MFG.A'!D46</f>
        <v>0</v>
      </c>
      <c r="AN154" t="str">
        <f>'DS MFG.A'!$E$46</f>
        <v>Select</v>
      </c>
      <c r="AO154">
        <f>'DS MFG.A'!$F$46</f>
        <v>0</v>
      </c>
      <c r="AP154">
        <f>'DS MFG.A'!$D$58</f>
        <v>0</v>
      </c>
      <c r="AQ154" s="24">
        <f>'DS MFG.A'!$F$58</f>
        <v>0</v>
      </c>
      <c r="AR154">
        <f>'DS MFG.A'!$D$59</f>
        <v>0</v>
      </c>
    </row>
    <row r="155" spans="1:44" x14ac:dyDescent="0.25">
      <c r="A155" t="e">
        <f>VLOOKUP(B155,Sheet1!$A$3:$F$129,2,FALSE)</f>
        <v>#N/A</v>
      </c>
      <c r="B155" t="str">
        <f>'DS MFG.A'!$D$4</f>
        <v>Select</v>
      </c>
      <c r="C155" s="33">
        <f>Coversheet!$D$36</f>
        <v>0</v>
      </c>
      <c r="D155" s="34" t="str">
        <f>Sheet1!$A$1</f>
        <v>Human Food Field Inspection Audit DS v 07/2025</v>
      </c>
      <c r="E155" s="96">
        <f>Coversheet!$D$35</f>
        <v>0</v>
      </c>
      <c r="F155" s="96" t="str">
        <f>Coversheet!$D$17</f>
        <v>Select</v>
      </c>
      <c r="G155" s="96" t="str">
        <f>Coversheet!$D$19</f>
        <v>Select</v>
      </c>
      <c r="H155" s="96" t="str">
        <f>Coversheet!$D$16</f>
        <v>FOOD</v>
      </c>
      <c r="I155" s="96" t="str">
        <f>Coversheet!$D$24</f>
        <v>Select</v>
      </c>
      <c r="J155" s="96" t="str">
        <f>Coversheet!$D$25</f>
        <v>Select</v>
      </c>
      <c r="K155" s="33">
        <f>Coversheet!$D$26</f>
        <v>0</v>
      </c>
      <c r="L155" s="33">
        <f>Coversheet!$D$28</f>
        <v>0</v>
      </c>
      <c r="M155" s="96">
        <f>Coversheet!$D$29</f>
        <v>0</v>
      </c>
      <c r="N155" s="33">
        <f>Coversheet!$D$30</f>
        <v>0</v>
      </c>
      <c r="O155" t="e">
        <f>VLOOKUP(B155,Sheet1!$A$3:$F$129,3,FALSE)</f>
        <v>#N/A</v>
      </c>
      <c r="P155">
        <f>'DS MFG.A'!$F$4</f>
        <v>0</v>
      </c>
      <c r="Q155" s="34"/>
      <c r="R155" s="34"/>
      <c r="S155" s="34" t="str">
        <f>Coversheet!$D$15</f>
        <v>Select</v>
      </c>
      <c r="T155" s="34">
        <f>Coversheet!$D$21</f>
        <v>0</v>
      </c>
      <c r="U155" t="s">
        <v>601</v>
      </c>
      <c r="V155" s="24">
        <f>'DS MFG.A'!$D$3</f>
        <v>0</v>
      </c>
      <c r="W155" s="24">
        <f>'DS MFG.A'!$F$3</f>
        <v>0</v>
      </c>
      <c r="X155">
        <f>'DS MFG.A'!$D$5</f>
        <v>0</v>
      </c>
      <c r="Y155">
        <f>'DS MFG.A'!$F$5</f>
        <v>0</v>
      </c>
      <c r="Z155">
        <f>'DS MFG.A'!$D$6</f>
        <v>0</v>
      </c>
      <c r="AA155">
        <f>'DS MFG.A'!$F$6</f>
        <v>0</v>
      </c>
      <c r="AB155" t="str">
        <f>'DS MFG.A'!$D$7</f>
        <v xml:space="preserve"> </v>
      </c>
      <c r="AC155">
        <f>'DS MFG.A'!$F$7</f>
        <v>0</v>
      </c>
      <c r="AD155" t="str">
        <f>'DS MFG.A'!$D$8</f>
        <v>Select</v>
      </c>
      <c r="AE155" t="str">
        <f>'DS MFG.A'!$F$8</f>
        <v>Select</v>
      </c>
      <c r="AF155">
        <f>'DS MFG.A'!$D$9</f>
        <v>0</v>
      </c>
      <c r="AG155">
        <f>'DS MFG.A'!$F$9</f>
        <v>0</v>
      </c>
      <c r="AH155" s="23" t="str">
        <f>'DS MFG.A'!$D$10</f>
        <v>Auto-Populates</v>
      </c>
      <c r="AI155" t="str">
        <f>'DS MFG.A'!$F$10</f>
        <v>Auto-Populates</v>
      </c>
      <c r="AJ155" t="str">
        <f>'DS MFG.A'!$B$43</f>
        <v>VII. Acidified Foods/Low Acid Canned Foods (LACF) Provisions</v>
      </c>
      <c r="AK155">
        <f>'DS MFG.A'!B47</f>
        <v>4</v>
      </c>
      <c r="AL155" t="str">
        <f>'DS MFG.A'!C47</f>
        <v>Did the inspector assess process documentation to ensure scheduled process and control of critical factors are documented?</v>
      </c>
      <c r="AM155">
        <f>'DS MFG.A'!D47</f>
        <v>0</v>
      </c>
      <c r="AN155" t="str">
        <f>'DS MFG.A'!$E$47</f>
        <v>Select</v>
      </c>
      <c r="AO155">
        <f>'DS MFG.A'!$F$47</f>
        <v>0</v>
      </c>
      <c r="AP155">
        <f>'DS MFG.A'!$D$58</f>
        <v>0</v>
      </c>
      <c r="AQ155" s="24">
        <f>'DS MFG.A'!$F$58</f>
        <v>0</v>
      </c>
      <c r="AR155">
        <f>'DS MFG.A'!$D$59</f>
        <v>0</v>
      </c>
    </row>
    <row r="156" spans="1:44" x14ac:dyDescent="0.25">
      <c r="A156" t="e">
        <f>VLOOKUP(B156,Sheet1!$A$3:$F$129,2,FALSE)</f>
        <v>#N/A</v>
      </c>
      <c r="B156" t="str">
        <f>'DS MFG.A'!$D$4</f>
        <v>Select</v>
      </c>
      <c r="C156" s="33">
        <f>Coversheet!$D$36</f>
        <v>0</v>
      </c>
      <c r="D156" s="34" t="str">
        <f>Sheet1!$A$1</f>
        <v>Human Food Field Inspection Audit DS v 07/2025</v>
      </c>
      <c r="E156" s="96">
        <f>Coversheet!$D$35</f>
        <v>0</v>
      </c>
      <c r="F156" s="96" t="str">
        <f>Coversheet!$D$17</f>
        <v>Select</v>
      </c>
      <c r="G156" s="96" t="str">
        <f>Coversheet!$D$19</f>
        <v>Select</v>
      </c>
      <c r="H156" s="96" t="str">
        <f>Coversheet!$D$16</f>
        <v>FOOD</v>
      </c>
      <c r="I156" s="96" t="str">
        <f>Coversheet!$D$24</f>
        <v>Select</v>
      </c>
      <c r="J156" s="96" t="str">
        <f>Coversheet!$D$25</f>
        <v>Select</v>
      </c>
      <c r="K156" s="33">
        <f>Coversheet!$D$26</f>
        <v>0</v>
      </c>
      <c r="L156" s="33">
        <f>Coversheet!$D$28</f>
        <v>0</v>
      </c>
      <c r="M156" s="96">
        <f>Coversheet!$D$29</f>
        <v>0</v>
      </c>
      <c r="N156" s="33">
        <f>Coversheet!$D$30</f>
        <v>0</v>
      </c>
      <c r="O156" t="e">
        <f>VLOOKUP(B156,Sheet1!$A$3:$F$129,3,FALSE)</f>
        <v>#N/A</v>
      </c>
      <c r="P156">
        <f>'DS MFG.A'!$F$4</f>
        <v>0</v>
      </c>
      <c r="Q156" s="34"/>
      <c r="R156" s="34"/>
      <c r="S156" s="34" t="str">
        <f>Coversheet!$D$15</f>
        <v>Select</v>
      </c>
      <c r="T156" s="34">
        <f>Coversheet!$D$21</f>
        <v>0</v>
      </c>
      <c r="U156" t="s">
        <v>601</v>
      </c>
      <c r="V156" s="24">
        <f>'DS MFG.A'!$D$3</f>
        <v>0</v>
      </c>
      <c r="W156" s="24">
        <f>'DS MFG.A'!$F$3</f>
        <v>0</v>
      </c>
      <c r="X156">
        <f>'DS MFG.A'!$D$5</f>
        <v>0</v>
      </c>
      <c r="Y156">
        <f>'DS MFG.A'!$F$5</f>
        <v>0</v>
      </c>
      <c r="Z156">
        <f>'DS MFG.A'!$D$6</f>
        <v>0</v>
      </c>
      <c r="AA156">
        <f>'DS MFG.A'!$F$6</f>
        <v>0</v>
      </c>
      <c r="AB156" t="str">
        <f>'DS MFG.A'!$D$7</f>
        <v xml:space="preserve"> </v>
      </c>
      <c r="AC156">
        <f>'DS MFG.A'!$F$7</f>
        <v>0</v>
      </c>
      <c r="AD156" t="str">
        <f>'DS MFG.A'!$D$8</f>
        <v>Select</v>
      </c>
      <c r="AE156" t="str">
        <f>'DS MFG.A'!$F$8</f>
        <v>Select</v>
      </c>
      <c r="AF156">
        <f>'DS MFG.A'!$D$9</f>
        <v>0</v>
      </c>
      <c r="AG156">
        <f>'DS MFG.A'!$F$9</f>
        <v>0</v>
      </c>
      <c r="AH156" s="23" t="str">
        <f>'DS MFG.A'!$D$10</f>
        <v>Auto-Populates</v>
      </c>
      <c r="AI156" t="str">
        <f>'DS MFG.A'!$F$10</f>
        <v>Auto-Populates</v>
      </c>
      <c r="AJ156" t="str">
        <f>'DS MFG.A'!$B$43</f>
        <v>VII. Acidified Foods/Low Acid Canned Foods (LACF) Provisions</v>
      </c>
      <c r="AK156">
        <f>'DS MFG.A'!B48</f>
        <v>5</v>
      </c>
      <c r="AL156" t="str">
        <f>'DS MFG.A'!C48</f>
        <v>Did the inspector assess containers and closures integrity?</v>
      </c>
      <c r="AM156">
        <f>'DS MFG.A'!D48</f>
        <v>0</v>
      </c>
      <c r="AN156" t="str">
        <f>'DS MFG.A'!$E$48</f>
        <v>Select</v>
      </c>
      <c r="AO156">
        <f>'DS MFG.A'!$F$48</f>
        <v>0</v>
      </c>
      <c r="AP156">
        <f>'DS MFG.A'!$D$58</f>
        <v>0</v>
      </c>
      <c r="AQ156" s="24">
        <f>'DS MFG.A'!$F$58</f>
        <v>0</v>
      </c>
      <c r="AR156">
        <f>'DS MFG.A'!$D$59</f>
        <v>0</v>
      </c>
    </row>
    <row r="157" spans="1:44" x14ac:dyDescent="0.25">
      <c r="A157" t="e">
        <f>VLOOKUP(B157,Sheet1!$A$3:$F$129,2,FALSE)</f>
        <v>#N/A</v>
      </c>
      <c r="B157" t="str">
        <f>'DS MFG.A'!$D$4</f>
        <v>Select</v>
      </c>
      <c r="C157" s="33">
        <f>Coversheet!$D$36</f>
        <v>0</v>
      </c>
      <c r="D157" s="34" t="str">
        <f>Sheet1!$A$1</f>
        <v>Human Food Field Inspection Audit DS v 07/2025</v>
      </c>
      <c r="E157" s="96">
        <f>Coversheet!$D$35</f>
        <v>0</v>
      </c>
      <c r="F157" s="96" t="str">
        <f>Coversheet!$D$17</f>
        <v>Select</v>
      </c>
      <c r="G157" s="96" t="str">
        <f>Coversheet!$D$19</f>
        <v>Select</v>
      </c>
      <c r="H157" s="96" t="str">
        <f>Coversheet!$D$16</f>
        <v>FOOD</v>
      </c>
      <c r="I157" s="96" t="str">
        <f>Coversheet!$D$24</f>
        <v>Select</v>
      </c>
      <c r="J157" s="96" t="str">
        <f>Coversheet!$D$25</f>
        <v>Select</v>
      </c>
      <c r="K157" s="33">
        <f>Coversheet!$D$26</f>
        <v>0</v>
      </c>
      <c r="L157" s="33">
        <f>Coversheet!$D$28</f>
        <v>0</v>
      </c>
      <c r="M157" s="96">
        <f>Coversheet!$D$29</f>
        <v>0</v>
      </c>
      <c r="N157" s="33">
        <f>Coversheet!$D$30</f>
        <v>0</v>
      </c>
      <c r="O157" t="e">
        <f>VLOOKUP(B157,Sheet1!$A$3:$F$129,3,FALSE)</f>
        <v>#N/A</v>
      </c>
      <c r="P157">
        <f>'DS MFG.A'!$F$4</f>
        <v>0</v>
      </c>
      <c r="Q157" s="34"/>
      <c r="R157" s="34"/>
      <c r="S157" s="34" t="str">
        <f>Coversheet!$D$15</f>
        <v>Select</v>
      </c>
      <c r="T157" s="34">
        <f>Coversheet!$D$21</f>
        <v>0</v>
      </c>
      <c r="U157" t="s">
        <v>601</v>
      </c>
      <c r="V157" s="24">
        <f>'DS MFG.A'!$D$3</f>
        <v>0</v>
      </c>
      <c r="W157" s="24">
        <f>'DS MFG.A'!$F$3</f>
        <v>0</v>
      </c>
      <c r="X157">
        <f>'DS MFG.A'!$D$5</f>
        <v>0</v>
      </c>
      <c r="Y157">
        <f>'DS MFG.A'!$F$5</f>
        <v>0</v>
      </c>
      <c r="Z157">
        <f>'DS MFG.A'!$D$6</f>
        <v>0</v>
      </c>
      <c r="AA157">
        <f>'DS MFG.A'!$F$6</f>
        <v>0</v>
      </c>
      <c r="AB157" t="str">
        <f>'DS MFG.A'!$D$7</f>
        <v xml:space="preserve"> </v>
      </c>
      <c r="AC157">
        <f>'DS MFG.A'!$F$7</f>
        <v>0</v>
      </c>
      <c r="AD157" t="str">
        <f>'DS MFG.A'!$D$8</f>
        <v>Select</v>
      </c>
      <c r="AE157" t="str">
        <f>'DS MFG.A'!$F$8</f>
        <v>Select</v>
      </c>
      <c r="AF157">
        <f>'DS MFG.A'!$D$9</f>
        <v>0</v>
      </c>
      <c r="AG157">
        <f>'DS MFG.A'!$F$9</f>
        <v>0</v>
      </c>
      <c r="AH157" s="23" t="str">
        <f>'DS MFG.A'!$D$10</f>
        <v>Auto-Populates</v>
      </c>
      <c r="AI157" t="str">
        <f>'DS MFG.A'!$F$10</f>
        <v>Auto-Populates</v>
      </c>
      <c r="AJ157" t="str">
        <f>'DS MFG.A'!$B$43</f>
        <v>VII. Acidified Foods/Low Acid Canned Foods (LACF) Provisions</v>
      </c>
      <c r="AK157">
        <f>'DS MFG.A'!B49</f>
        <v>6</v>
      </c>
      <c r="AL157" t="str">
        <f>'DS MFG.A'!C49</f>
        <v xml:space="preserve">Did the inspector conduct a walk-through of the warehouse to identify swollen and/or leaking containers? If issues were found, did the inspector ask for records to identify the cause and whether a trend can be established? </v>
      </c>
      <c r="AM157">
        <f>'DS MFG.A'!D49</f>
        <v>0</v>
      </c>
      <c r="AN157" t="str">
        <f>'DS MFG.A'!$E$49</f>
        <v>Select</v>
      </c>
      <c r="AO157">
        <f>'DS MFG.A'!$F$49</f>
        <v>0</v>
      </c>
      <c r="AP157">
        <f>'DS MFG.A'!$D$58</f>
        <v>0</v>
      </c>
      <c r="AQ157" s="24">
        <f>'DS MFG.A'!$F$58</f>
        <v>0</v>
      </c>
      <c r="AR157">
        <f>'DS MFG.A'!$D$59</f>
        <v>0</v>
      </c>
    </row>
    <row r="158" spans="1:44" x14ac:dyDescent="0.25">
      <c r="A158" t="e">
        <f>VLOOKUP(B158,Sheet1!$A$3:$F$129,2,FALSE)</f>
        <v>#N/A</v>
      </c>
      <c r="B158" t="str">
        <f>'DS MFG.A'!$D$4</f>
        <v>Select</v>
      </c>
      <c r="C158" s="33">
        <f>Coversheet!$D$36</f>
        <v>0</v>
      </c>
      <c r="D158" s="34" t="str">
        <f>Sheet1!$A$1</f>
        <v>Human Food Field Inspection Audit DS v 07/2025</v>
      </c>
      <c r="E158" s="96">
        <f>Coversheet!$D$35</f>
        <v>0</v>
      </c>
      <c r="F158" s="96" t="str">
        <f>Coversheet!$D$17</f>
        <v>Select</v>
      </c>
      <c r="G158" s="96" t="str">
        <f>Coversheet!$D$19</f>
        <v>Select</v>
      </c>
      <c r="H158" s="96" t="str">
        <f>Coversheet!$D$16</f>
        <v>FOOD</v>
      </c>
      <c r="I158" s="96" t="str">
        <f>Coversheet!$D$24</f>
        <v>Select</v>
      </c>
      <c r="J158" s="96" t="str">
        <f>Coversheet!$D$25</f>
        <v>Select</v>
      </c>
      <c r="K158" s="33">
        <f>Coversheet!$D$26</f>
        <v>0</v>
      </c>
      <c r="L158" s="33">
        <f>Coversheet!$D$28</f>
        <v>0</v>
      </c>
      <c r="M158" s="96">
        <f>Coversheet!$D$29</f>
        <v>0</v>
      </c>
      <c r="N158" s="33">
        <f>Coversheet!$D$30</f>
        <v>0</v>
      </c>
      <c r="O158" t="e">
        <f>VLOOKUP(B158,Sheet1!$A$3:$F$129,3,FALSE)</f>
        <v>#N/A</v>
      </c>
      <c r="P158">
        <f>'DS MFG.A'!$F$4</f>
        <v>0</v>
      </c>
      <c r="Q158" s="34"/>
      <c r="R158" s="34"/>
      <c r="S158" s="34" t="str">
        <f>Coversheet!$D$15</f>
        <v>Select</v>
      </c>
      <c r="T158" s="34">
        <f>Coversheet!$D$21</f>
        <v>0</v>
      </c>
      <c r="U158" t="s">
        <v>601</v>
      </c>
      <c r="V158" s="24">
        <f>'DS MFG.A'!$D$3</f>
        <v>0</v>
      </c>
      <c r="W158" s="24">
        <f>'DS MFG.A'!$F$3</f>
        <v>0</v>
      </c>
      <c r="X158">
        <f>'DS MFG.A'!$D$5</f>
        <v>0</v>
      </c>
      <c r="Y158">
        <f>'DS MFG.A'!$F$5</f>
        <v>0</v>
      </c>
      <c r="Z158">
        <f>'DS MFG.A'!$D$6</f>
        <v>0</v>
      </c>
      <c r="AA158">
        <f>'DS MFG.A'!$F$6</f>
        <v>0</v>
      </c>
      <c r="AB158" t="str">
        <f>'DS MFG.A'!$D$7</f>
        <v xml:space="preserve"> </v>
      </c>
      <c r="AC158">
        <f>'DS MFG.A'!$F$7</f>
        <v>0</v>
      </c>
      <c r="AD158" t="str">
        <f>'DS MFG.A'!$D$8</f>
        <v>Select</v>
      </c>
      <c r="AE158" t="str">
        <f>'DS MFG.A'!$F$8</f>
        <v>Select</v>
      </c>
      <c r="AF158">
        <f>'DS MFG.A'!$D$9</f>
        <v>0</v>
      </c>
      <c r="AG158">
        <f>'DS MFG.A'!$F$9</f>
        <v>0</v>
      </c>
      <c r="AH158" s="23" t="str">
        <f>'DS MFG.A'!$D$10</f>
        <v>Auto-Populates</v>
      </c>
      <c r="AI158" t="str">
        <f>'DS MFG.A'!$F$10</f>
        <v>Auto-Populates</v>
      </c>
      <c r="AJ158" t="str">
        <f>'DS MFG.A'!$B$43</f>
        <v>VII. Acidified Foods/Low Acid Canned Foods (LACF) Provisions</v>
      </c>
      <c r="AK158">
        <f>'DS MFG.A'!B50</f>
        <v>7</v>
      </c>
      <c r="AL158" t="str">
        <f>'DS MFG.A'!C50</f>
        <v>Did the inspector assess container coding requirements?</v>
      </c>
      <c r="AM158">
        <f>'DS MFG.A'!D50</f>
        <v>0</v>
      </c>
      <c r="AN158" t="str">
        <f>'DS MFG.A'!$E$50</f>
        <v>Select</v>
      </c>
      <c r="AO158">
        <f>'DS MFG.A'!$F$50</f>
        <v>0</v>
      </c>
      <c r="AP158">
        <f>'DS MFG.A'!$D$58</f>
        <v>0</v>
      </c>
      <c r="AQ158" s="24">
        <f>'DS MFG.A'!$F$58</f>
        <v>0</v>
      </c>
      <c r="AR158">
        <f>'DS MFG.A'!$D$59</f>
        <v>0</v>
      </c>
    </row>
    <row r="159" spans="1:44" x14ac:dyDescent="0.25">
      <c r="A159" t="e">
        <f>VLOOKUP(B159,Sheet1!$A$3:$F$129,2,FALSE)</f>
        <v>#N/A</v>
      </c>
      <c r="B159" t="str">
        <f>'DS MFG.A'!$D$4</f>
        <v>Select</v>
      </c>
      <c r="C159" s="33">
        <f>Coversheet!$D$36</f>
        <v>0</v>
      </c>
      <c r="D159" s="34" t="str">
        <f>Sheet1!$A$1</f>
        <v>Human Food Field Inspection Audit DS v 07/2025</v>
      </c>
      <c r="E159" s="96">
        <f>Coversheet!$D$35</f>
        <v>0</v>
      </c>
      <c r="F159" s="96" t="str">
        <f>Coversheet!$D$17</f>
        <v>Select</v>
      </c>
      <c r="G159" s="96" t="str">
        <f>Coversheet!$D$19</f>
        <v>Select</v>
      </c>
      <c r="H159" s="96" t="str">
        <f>Coversheet!$D$16</f>
        <v>FOOD</v>
      </c>
      <c r="I159" s="96" t="str">
        <f>Coversheet!$D$24</f>
        <v>Select</v>
      </c>
      <c r="J159" s="96" t="str">
        <f>Coversheet!$D$25</f>
        <v>Select</v>
      </c>
      <c r="K159" s="33">
        <f>Coversheet!$D$26</f>
        <v>0</v>
      </c>
      <c r="L159" s="33">
        <f>Coversheet!$D$28</f>
        <v>0</v>
      </c>
      <c r="M159" s="96">
        <f>Coversheet!$D$29</f>
        <v>0</v>
      </c>
      <c r="N159" s="33">
        <f>Coversheet!$D$30</f>
        <v>0</v>
      </c>
      <c r="O159" t="e">
        <f>VLOOKUP(B159,Sheet1!$A$3:$F$129,3,FALSE)</f>
        <v>#N/A</v>
      </c>
      <c r="P159">
        <f>'DS MFG.A'!$F$4</f>
        <v>0</v>
      </c>
      <c r="Q159" s="34"/>
      <c r="R159" s="34"/>
      <c r="S159" s="34" t="str">
        <f>Coversheet!$D$15</f>
        <v>Select</v>
      </c>
      <c r="T159" s="34">
        <f>Coversheet!$D$21</f>
        <v>0</v>
      </c>
      <c r="U159" t="s">
        <v>601</v>
      </c>
      <c r="V159" s="24">
        <f>'DS MFG.A'!$D$3</f>
        <v>0</v>
      </c>
      <c r="W159" s="24">
        <f>'DS MFG.A'!$F$3</f>
        <v>0</v>
      </c>
      <c r="X159">
        <f>'DS MFG.A'!$D$5</f>
        <v>0</v>
      </c>
      <c r="Y159">
        <f>'DS MFG.A'!$F$5</f>
        <v>0</v>
      </c>
      <c r="Z159">
        <f>'DS MFG.A'!$D$6</f>
        <v>0</v>
      </c>
      <c r="AA159">
        <f>'DS MFG.A'!$F$6</f>
        <v>0</v>
      </c>
      <c r="AB159" t="str">
        <f>'DS MFG.A'!$D$7</f>
        <v xml:space="preserve"> </v>
      </c>
      <c r="AC159">
        <f>'DS MFG.A'!$F$7</f>
        <v>0</v>
      </c>
      <c r="AD159" t="str">
        <f>'DS MFG.A'!$D$8</f>
        <v>Select</v>
      </c>
      <c r="AE159" t="str">
        <f>'DS MFG.A'!$F$8</f>
        <v>Select</v>
      </c>
      <c r="AF159">
        <f>'DS MFG.A'!$D$9</f>
        <v>0</v>
      </c>
      <c r="AG159">
        <f>'DS MFG.A'!$F$9</f>
        <v>0</v>
      </c>
      <c r="AH159" s="23" t="str">
        <f>'DS MFG.A'!$D$10</f>
        <v>Auto-Populates</v>
      </c>
      <c r="AI159" t="str">
        <f>'DS MFG.A'!$F$10</f>
        <v>Auto-Populates</v>
      </c>
      <c r="AJ159" t="str">
        <f>'DS MFG.A'!$B$43</f>
        <v>VII. Acidified Foods/Low Acid Canned Foods (LACF) Provisions</v>
      </c>
      <c r="AK159">
        <f>'DS MFG.A'!B51</f>
        <v>8</v>
      </c>
      <c r="AL159" t="str">
        <f>'DS MFG.A'!C51</f>
        <v>Did the inspector review additional records required under 21 CFR 113/114?</v>
      </c>
      <c r="AM159">
        <f>'DS MFG.A'!D51</f>
        <v>0</v>
      </c>
      <c r="AN159" t="str">
        <f>'DS MFG.A'!$E$51</f>
        <v>Select</v>
      </c>
      <c r="AO159">
        <f>'DS MFG.A'!$F$51</f>
        <v>0</v>
      </c>
      <c r="AP159">
        <f>'DS MFG.A'!$D$58</f>
        <v>0</v>
      </c>
      <c r="AQ159" s="24">
        <f>'DS MFG.A'!$F$58</f>
        <v>0</v>
      </c>
      <c r="AR159">
        <f>'DS MFG.A'!$D$59</f>
        <v>0</v>
      </c>
    </row>
    <row r="160" spans="1:44" x14ac:dyDescent="0.25">
      <c r="A160" t="e">
        <f>VLOOKUP(B160,Sheet1!$A$3:$F$129,2,FALSE)</f>
        <v>#N/A</v>
      </c>
      <c r="B160" t="str">
        <f>'DS MFG.A'!$D$4</f>
        <v>Select</v>
      </c>
      <c r="C160">
        <f>Coversheet!$D$36</f>
        <v>0</v>
      </c>
      <c r="D160" s="34" t="str">
        <f>Sheet1!$A$1</f>
        <v>Human Food Field Inspection Audit DS v 07/2025</v>
      </c>
      <c r="E160" s="96">
        <f>Coversheet!$D$35</f>
        <v>0</v>
      </c>
      <c r="F160" s="96" t="str">
        <f>Coversheet!$D$17</f>
        <v>Select</v>
      </c>
      <c r="G160" s="96" t="str">
        <f>Coversheet!$D$19</f>
        <v>Select</v>
      </c>
      <c r="H160" s="96" t="str">
        <f>Coversheet!$D$16</f>
        <v>FOOD</v>
      </c>
      <c r="I160" s="96" t="str">
        <f>Coversheet!$D$24</f>
        <v>Select</v>
      </c>
      <c r="J160" s="96" t="str">
        <f>Coversheet!$D$25</f>
        <v>Select</v>
      </c>
      <c r="K160" s="33">
        <f>Coversheet!$D$26</f>
        <v>0</v>
      </c>
      <c r="L160" s="33">
        <f>Coversheet!$D$28</f>
        <v>0</v>
      </c>
      <c r="M160" s="96">
        <f>Coversheet!$D$29</f>
        <v>0</v>
      </c>
      <c r="N160" s="33">
        <f>Coversheet!$D$30</f>
        <v>0</v>
      </c>
      <c r="O160" t="e">
        <f>VLOOKUP(B160,Sheet1!$A$3:$F$49,3,FALSE)</f>
        <v>#N/A</v>
      </c>
      <c r="P160">
        <f>'DS MFG.A'!$F$4</f>
        <v>0</v>
      </c>
      <c r="Q160" s="34"/>
      <c r="R160" s="34"/>
      <c r="S160" s="34" t="str">
        <f>Coversheet!$D$15</f>
        <v>Select</v>
      </c>
      <c r="T160" s="34">
        <f>Coversheet!$D$21</f>
        <v>0</v>
      </c>
      <c r="U160" t="s">
        <v>601</v>
      </c>
      <c r="V160" s="24">
        <f>'DS MFG.A'!$D$3</f>
        <v>0</v>
      </c>
      <c r="W160" s="24">
        <f>'DS MFG.A'!$F$3</f>
        <v>0</v>
      </c>
      <c r="X160">
        <f>'DS MFG.A'!$D$5</f>
        <v>0</v>
      </c>
      <c r="Y160">
        <f>'DS MFG.A'!$F$5</f>
        <v>0</v>
      </c>
      <c r="Z160">
        <f>'DS MFG.A'!$D$6</f>
        <v>0</v>
      </c>
      <c r="AA160">
        <f>'DS MFG.A'!$F$6</f>
        <v>0</v>
      </c>
      <c r="AB160" t="str">
        <f>'DS MFG.A'!$D$7</f>
        <v xml:space="preserve"> </v>
      </c>
      <c r="AC160">
        <f>'DS MFG.A'!$F$7</f>
        <v>0</v>
      </c>
      <c r="AD160" t="str">
        <f>'DS MFG.A'!$D$8</f>
        <v>Select</v>
      </c>
      <c r="AE160" t="str">
        <f>'DS MFG.A'!$F$8</f>
        <v>Select</v>
      </c>
      <c r="AF160">
        <f>'DS MFG.A'!$D$9</f>
        <v>0</v>
      </c>
      <c r="AG160">
        <f>'DS MFG.A'!$F$9</f>
        <v>0</v>
      </c>
      <c r="AH160" s="23" t="str">
        <f>'DS MFG.A'!$D$10</f>
        <v>Auto-Populates</v>
      </c>
      <c r="AI160" t="str">
        <f>'DS MFG.A'!$F$10</f>
        <v>Auto-Populates</v>
      </c>
      <c r="AJ160" t="str">
        <f>'DS MFG.A'!$B$52</f>
        <v>XI. Observation Documentation</v>
      </c>
      <c r="AK160" t="str">
        <f>'DS MFG.A'!$B$52</f>
        <v>XI. Observation Documentation</v>
      </c>
      <c r="AP160">
        <f>'DS MFG.A'!$D$58</f>
        <v>0</v>
      </c>
      <c r="AQ160" s="24">
        <f>'DS MFG.A'!$F$58</f>
        <v>0</v>
      </c>
      <c r="AR160">
        <f>'DS MFG.A'!$D$59</f>
        <v>0</v>
      </c>
    </row>
    <row r="161" spans="1:44" x14ac:dyDescent="0.25">
      <c r="A161" t="e">
        <f>VLOOKUP(B161,Sheet1!$A$3:$F$129,2,FALSE)</f>
        <v>#N/A</v>
      </c>
      <c r="B161" t="str">
        <f>'DS MFG.A'!$D$4</f>
        <v>Select</v>
      </c>
      <c r="C161">
        <f>Coversheet!$D$36</f>
        <v>0</v>
      </c>
      <c r="D161" s="34" t="str">
        <f>Sheet1!$A$1</f>
        <v>Human Food Field Inspection Audit DS v 07/2025</v>
      </c>
      <c r="E161" s="96">
        <f>Coversheet!$D$35</f>
        <v>0</v>
      </c>
      <c r="F161" s="96" t="str">
        <f>Coversheet!$D$17</f>
        <v>Select</v>
      </c>
      <c r="G161" s="96" t="str">
        <f>Coversheet!$D$19</f>
        <v>Select</v>
      </c>
      <c r="H161" s="96" t="str">
        <f>Coversheet!$D$16</f>
        <v>FOOD</v>
      </c>
      <c r="I161" s="96" t="str">
        <f>Coversheet!$D$24</f>
        <v>Select</v>
      </c>
      <c r="J161" s="96" t="str">
        <f>Coversheet!$D$25</f>
        <v>Select</v>
      </c>
      <c r="K161" s="33">
        <f>Coversheet!$D$26</f>
        <v>0</v>
      </c>
      <c r="L161" s="33">
        <f>Coversheet!$D$28</f>
        <v>0</v>
      </c>
      <c r="M161" s="96">
        <f>Coversheet!$D$29</f>
        <v>0</v>
      </c>
      <c r="N161" s="33">
        <f>Coversheet!$D$30</f>
        <v>0</v>
      </c>
      <c r="O161" t="e">
        <f>VLOOKUP(B161,Sheet1!$A$3:$F$49,3,FALSE)</f>
        <v>#N/A</v>
      </c>
      <c r="P161">
        <f>'DS MFG.A'!$F$4</f>
        <v>0</v>
      </c>
      <c r="Q161" s="34"/>
      <c r="R161" s="34"/>
      <c r="S161" s="34" t="str">
        <f>Coversheet!$D$15</f>
        <v>Select</v>
      </c>
      <c r="T161" s="34">
        <f>Coversheet!$D$21</f>
        <v>0</v>
      </c>
      <c r="U161" t="s">
        <v>601</v>
      </c>
      <c r="V161" s="24">
        <f>'DS MFG.A'!$D$3</f>
        <v>0</v>
      </c>
      <c r="W161" s="24">
        <f>'DS MFG.A'!$F$3</f>
        <v>0</v>
      </c>
      <c r="X161">
        <f>'DS MFG.A'!$D$5</f>
        <v>0</v>
      </c>
      <c r="Y161">
        <f>'DS MFG.A'!$F$5</f>
        <v>0</v>
      </c>
      <c r="Z161">
        <f>'DS MFG.A'!$D$6</f>
        <v>0</v>
      </c>
      <c r="AA161">
        <f>'DS MFG.A'!$F$6</f>
        <v>0</v>
      </c>
      <c r="AB161" t="str">
        <f>'DS MFG.A'!$D$7</f>
        <v xml:space="preserve"> </v>
      </c>
      <c r="AC161">
        <f>'DS MFG.A'!$F$7</f>
        <v>0</v>
      </c>
      <c r="AD161" t="str">
        <f>'DS MFG.A'!$D$8</f>
        <v>Select</v>
      </c>
      <c r="AE161" t="str">
        <f>'DS MFG.A'!$F$8</f>
        <v>Select</v>
      </c>
      <c r="AF161">
        <f>'DS MFG.A'!$D$9</f>
        <v>0</v>
      </c>
      <c r="AG161">
        <f>'DS MFG.A'!$F$9</f>
        <v>0</v>
      </c>
      <c r="AH161" s="23" t="str">
        <f>'DS MFG.A'!$D$10</f>
        <v>Auto-Populates</v>
      </c>
      <c r="AI161" t="str">
        <f>'DS MFG.A'!$F$10</f>
        <v>Auto-Populates</v>
      </c>
      <c r="AJ161" t="str">
        <f>'DS MFG.A'!$B$52</f>
        <v>XI. Observation Documentation</v>
      </c>
      <c r="AK161">
        <f>'DS MFG.A'!B53</f>
        <v>1</v>
      </c>
      <c r="AL161" t="str">
        <f>'DS MFG.A'!C53</f>
        <v xml:space="preserve">Did the inspector determine the significance of the observation (written or discussed) and document them appropriately? </v>
      </c>
      <c r="AM161">
        <f>'DS MFG.A'!D53</f>
        <v>0</v>
      </c>
      <c r="AN161" t="str">
        <f>'DS MFG.A'!E53</f>
        <v>Select</v>
      </c>
      <c r="AO161">
        <f>'DS MFG.A'!F53</f>
        <v>0</v>
      </c>
      <c r="AP161">
        <f>'DS MFG.A'!$D$58</f>
        <v>0</v>
      </c>
      <c r="AQ161" s="24">
        <f>'DS MFG.A'!$F$58</f>
        <v>0</v>
      </c>
      <c r="AR161">
        <f>'DS MFG.A'!$D$59</f>
        <v>0</v>
      </c>
    </row>
    <row r="162" spans="1:44" x14ac:dyDescent="0.25">
      <c r="A162" t="e">
        <f>VLOOKUP(B162,Sheet1!$A$3:$F$129,2,FALSE)</f>
        <v>#N/A</v>
      </c>
      <c r="B162" t="str">
        <f>'DS MFG.A'!$D$4</f>
        <v>Select</v>
      </c>
      <c r="C162">
        <f>Coversheet!$D$36</f>
        <v>0</v>
      </c>
      <c r="D162" s="34" t="str">
        <f>Sheet1!$A$1</f>
        <v>Human Food Field Inspection Audit DS v 07/2025</v>
      </c>
      <c r="E162" s="96">
        <f>Coversheet!$D$35</f>
        <v>0</v>
      </c>
      <c r="F162" s="96" t="str">
        <f>Coversheet!$D$17</f>
        <v>Select</v>
      </c>
      <c r="G162" s="96" t="str">
        <f>Coversheet!$D$19</f>
        <v>Select</v>
      </c>
      <c r="H162" s="96" t="str">
        <f>Coversheet!$D$16</f>
        <v>FOOD</v>
      </c>
      <c r="I162" s="96" t="str">
        <f>Coversheet!$D$24</f>
        <v>Select</v>
      </c>
      <c r="J162" s="96" t="str">
        <f>Coversheet!$D$25</f>
        <v>Select</v>
      </c>
      <c r="K162" s="33">
        <f>Coversheet!$D$26</f>
        <v>0</v>
      </c>
      <c r="L162" s="33">
        <f>Coversheet!$D$28</f>
        <v>0</v>
      </c>
      <c r="M162" s="96">
        <f>Coversheet!$D$29</f>
        <v>0</v>
      </c>
      <c r="N162" s="33">
        <f>Coversheet!$D$30</f>
        <v>0</v>
      </c>
      <c r="O162" t="e">
        <f>VLOOKUP(B162,Sheet1!$A$3:$F$49,3,FALSE)</f>
        <v>#N/A</v>
      </c>
      <c r="P162">
        <f>'DS MFG.A'!$F$4</f>
        <v>0</v>
      </c>
      <c r="Q162" s="34"/>
      <c r="R162" s="34"/>
      <c r="S162" s="34" t="str">
        <f>Coversheet!$D$15</f>
        <v>Select</v>
      </c>
      <c r="T162" s="34">
        <f>Coversheet!$D$21</f>
        <v>0</v>
      </c>
      <c r="U162" t="s">
        <v>601</v>
      </c>
      <c r="V162" s="24">
        <f>'DS MFG.A'!$D$3</f>
        <v>0</v>
      </c>
      <c r="W162" s="24">
        <f>'DS MFG.A'!$F$3</f>
        <v>0</v>
      </c>
      <c r="X162">
        <f>'DS MFG.A'!$D$5</f>
        <v>0</v>
      </c>
      <c r="Y162">
        <f>'DS MFG.A'!$F$5</f>
        <v>0</v>
      </c>
      <c r="Z162">
        <f>'DS MFG.A'!$D$6</f>
        <v>0</v>
      </c>
      <c r="AA162">
        <f>'DS MFG.A'!$F$6</f>
        <v>0</v>
      </c>
      <c r="AB162" t="str">
        <f>'DS MFG.A'!$D$7</f>
        <v xml:space="preserve"> </v>
      </c>
      <c r="AC162">
        <f>'DS MFG.A'!$F$7</f>
        <v>0</v>
      </c>
      <c r="AD162" t="str">
        <f>'DS MFG.A'!$D$8</f>
        <v>Select</v>
      </c>
      <c r="AE162" t="str">
        <f>'DS MFG.A'!$F$8</f>
        <v>Select</v>
      </c>
      <c r="AF162">
        <f>'DS MFG.A'!$D$9</f>
        <v>0</v>
      </c>
      <c r="AG162">
        <f>'DS MFG.A'!$F$9</f>
        <v>0</v>
      </c>
      <c r="AH162" s="23" t="str">
        <f>'DS MFG.A'!$D$10</f>
        <v>Auto-Populates</v>
      </c>
      <c r="AI162" t="str">
        <f>'DS MFG.A'!$F$10</f>
        <v>Auto-Populates</v>
      </c>
      <c r="AJ162" t="str">
        <f>'DS MFG.A'!$B$54</f>
        <v>XII. Overall Feedback</v>
      </c>
      <c r="AK162" t="str">
        <f>'DS MFG.A'!$B$54</f>
        <v>XII. Overall Feedback</v>
      </c>
      <c r="AP162">
        <f>'DS MFG.A'!$D$58</f>
        <v>0</v>
      </c>
      <c r="AQ162" s="24">
        <f>'DS MFG.A'!$F$58</f>
        <v>0</v>
      </c>
      <c r="AR162">
        <f>'DS MFG.A'!$D$59</f>
        <v>0</v>
      </c>
    </row>
    <row r="163" spans="1:44" x14ac:dyDescent="0.25">
      <c r="A163" t="e">
        <f>VLOOKUP(B163,Sheet1!$A$3:$F$129,2,FALSE)</f>
        <v>#N/A</v>
      </c>
      <c r="B163" t="str">
        <f>'DS MFG.A'!$D$4</f>
        <v>Select</v>
      </c>
      <c r="C163">
        <f>Coversheet!$D$36</f>
        <v>0</v>
      </c>
      <c r="D163" s="34" t="str">
        <f>Sheet1!$A$1</f>
        <v>Human Food Field Inspection Audit DS v 07/2025</v>
      </c>
      <c r="E163" s="96">
        <f>Coversheet!$D$35</f>
        <v>0</v>
      </c>
      <c r="F163" s="96" t="str">
        <f>Coversheet!$D$17</f>
        <v>Select</v>
      </c>
      <c r="G163" s="96" t="str">
        <f>Coversheet!$D$19</f>
        <v>Select</v>
      </c>
      <c r="H163" s="96" t="str">
        <f>Coversheet!$D$16</f>
        <v>FOOD</v>
      </c>
      <c r="I163" s="96" t="str">
        <f>Coversheet!$D$24</f>
        <v>Select</v>
      </c>
      <c r="J163" s="96" t="str">
        <f>Coversheet!$D$25</f>
        <v>Select</v>
      </c>
      <c r="K163" s="33">
        <f>Coversheet!$D$26</f>
        <v>0</v>
      </c>
      <c r="L163" s="33">
        <f>Coversheet!$D$28</f>
        <v>0</v>
      </c>
      <c r="M163" s="96">
        <f>Coversheet!$D$29</f>
        <v>0</v>
      </c>
      <c r="N163" s="33">
        <f>Coversheet!$D$30</f>
        <v>0</v>
      </c>
      <c r="O163" t="e">
        <f>VLOOKUP(B163,Sheet1!$A$3:$F$49,3,FALSE)</f>
        <v>#N/A</v>
      </c>
      <c r="P163">
        <f>'DS MFG.A'!$F$4</f>
        <v>0</v>
      </c>
      <c r="Q163" s="34"/>
      <c r="R163" s="34"/>
      <c r="S163" s="34" t="str">
        <f>Coversheet!$D$15</f>
        <v>Select</v>
      </c>
      <c r="T163" s="34">
        <f>Coversheet!$D$21</f>
        <v>0</v>
      </c>
      <c r="U163" t="s">
        <v>601</v>
      </c>
      <c r="V163" s="24">
        <f>'DS MFG.A'!$D$3</f>
        <v>0</v>
      </c>
      <c r="W163" s="24">
        <f>'DS MFG.A'!$F$3</f>
        <v>0</v>
      </c>
      <c r="X163">
        <f>'DS MFG.A'!$D$5</f>
        <v>0</v>
      </c>
      <c r="Y163">
        <f>'DS MFG.A'!$F$5</f>
        <v>0</v>
      </c>
      <c r="Z163">
        <f>'DS MFG.A'!$D$6</f>
        <v>0</v>
      </c>
      <c r="AA163">
        <f>'DS MFG.A'!$F$6</f>
        <v>0</v>
      </c>
      <c r="AB163" t="str">
        <f>'DS MFG.A'!$D$7</f>
        <v xml:space="preserve"> </v>
      </c>
      <c r="AC163">
        <f>'DS MFG.A'!$F$7</f>
        <v>0</v>
      </c>
      <c r="AD163" t="str">
        <f>'DS MFG.A'!$D$8</f>
        <v>Select</v>
      </c>
      <c r="AE163" t="str">
        <f>'DS MFG.A'!$F$8</f>
        <v>Select</v>
      </c>
      <c r="AF163">
        <f>'DS MFG.A'!$D$9</f>
        <v>0</v>
      </c>
      <c r="AG163">
        <f>'DS MFG.A'!$F$9</f>
        <v>0</v>
      </c>
      <c r="AH163" s="23" t="str">
        <f>'DS MFG.A'!$D$10</f>
        <v>Auto-Populates</v>
      </c>
      <c r="AI163" t="str">
        <f>'DS MFG.A'!$F$10</f>
        <v>Auto-Populates</v>
      </c>
      <c r="AJ163" t="str">
        <f>'DS MFG.A'!$B$54</f>
        <v>XII. Overall Feedback</v>
      </c>
      <c r="AO163">
        <f>'DS MFG.A'!$B$55</f>
        <v>0</v>
      </c>
      <c r="AP163">
        <f>'DS MFG.A'!$D$58</f>
        <v>0</v>
      </c>
      <c r="AQ163" s="24">
        <f>'DS MFG.A'!$F$58</f>
        <v>0</v>
      </c>
      <c r="AR163">
        <f>'DS MFG.A'!$D$59</f>
        <v>0</v>
      </c>
    </row>
  </sheetData>
  <sheetProtection algorithmName="SHA-512" hashValue="/aq9tpH/fJVIFKNEPSrLxUKRcCtjzI7lBGrjS8AGUNOhdi7PiU/rQQusrDZkwyKGeWkTYQi7m4ymNVPK0+Fq1Q==" saltValue="GbTIqUdgSg7Y0OKuLzrZtg==" spinCount="100000" sheet="1" objects="1" scenarios="1" selectLockedCells="1" selectUnlockedCells="1"/>
  <phoneticPr fontId="15" type="noConversion"/>
  <pageMargins left="0.7" right="0.7" top="0.75" bottom="0.75" header="0.3" footer="0.3"/>
  <pageSetup orientation="portrait" horizontalDpi="1200" verticalDpi="1200" r:id="rId1"/>
  <tableParts count="1">
    <tablePart r:id="rId2"/>
  </tablePar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45C77-AB07-4422-B555-550BB2369EB7}">
  <sheetPr>
    <tabColor rgb="FFA568D2"/>
    <pageSetUpPr fitToPage="1"/>
  </sheetPr>
  <dimension ref="A1:G50"/>
  <sheetViews>
    <sheetView showGridLines="0" showRuler="0" zoomScaleNormal="100" zoomScalePageLayoutView="110" workbookViewId="0">
      <selection activeCell="D3" sqref="D3"/>
    </sheetView>
  </sheetViews>
  <sheetFormatPr defaultRowHeight="15" x14ac:dyDescent="0.25"/>
  <cols>
    <col min="1" max="1" width="4.7109375" customWidth="1"/>
    <col min="2" max="2" width="6.7109375" customWidth="1"/>
    <col min="3" max="3" width="14.7109375" customWidth="1"/>
    <col min="4" max="4" width="33.7109375" customWidth="1"/>
    <col min="5" max="5" width="20.7109375" customWidth="1"/>
    <col min="6" max="6" width="66.42578125" customWidth="1"/>
    <col min="7" max="7" width="108.7109375" customWidth="1"/>
  </cols>
  <sheetData>
    <row r="1" spans="1:7" ht="23.25" customHeight="1" x14ac:dyDescent="0.25">
      <c r="A1" s="5"/>
      <c r="B1" s="37" t="str">
        <f>Sheet1!A1</f>
        <v>Human Food Field Inspection Audit DS v 07/2025</v>
      </c>
      <c r="F1" s="123" t="str">
        <f>Sheet1!$B$1</f>
        <v>FDA Form 3610-H(DS) OMB Number: 0910-0909 Exp Date: 04/30/2027</v>
      </c>
    </row>
    <row r="2" spans="1:7" ht="80.099999999999994" customHeight="1" x14ac:dyDescent="0.25">
      <c r="B2" s="167" t="s">
        <v>551</v>
      </c>
      <c r="C2" s="168"/>
      <c r="D2" s="168"/>
      <c r="E2" s="168"/>
      <c r="F2" s="169"/>
    </row>
    <row r="3" spans="1:7" ht="50.1" customHeight="1" x14ac:dyDescent="0.25">
      <c r="B3" s="170" t="s">
        <v>40</v>
      </c>
      <c r="C3" s="171"/>
      <c r="D3" s="103"/>
      <c r="E3" s="51" t="s">
        <v>41</v>
      </c>
      <c r="F3" s="103"/>
    </row>
    <row r="4" spans="1:7" ht="80.25" customHeight="1" x14ac:dyDescent="0.25">
      <c r="B4" s="170" t="s">
        <v>21</v>
      </c>
      <c r="C4" s="172"/>
      <c r="D4" s="40" t="s">
        <v>20</v>
      </c>
      <c r="E4" s="51" t="s">
        <v>184</v>
      </c>
      <c r="F4" s="40"/>
    </row>
    <row r="5" spans="1:7" ht="50.1" customHeight="1" x14ac:dyDescent="0.25">
      <c r="B5" s="170" t="s">
        <v>42</v>
      </c>
      <c r="C5" s="171"/>
      <c r="D5" s="121"/>
      <c r="E5" s="52" t="s">
        <v>43</v>
      </c>
      <c r="F5" s="121"/>
    </row>
    <row r="6" spans="1:7" ht="50.1" customHeight="1" x14ac:dyDescent="0.25">
      <c r="B6" s="173" t="s">
        <v>0</v>
      </c>
      <c r="C6" s="171"/>
      <c r="D6" s="41"/>
      <c r="E6" s="53" t="s">
        <v>1</v>
      </c>
      <c r="F6" s="41"/>
    </row>
    <row r="7" spans="1:7" ht="50.1" customHeight="1" x14ac:dyDescent="0.25">
      <c r="A7" s="4"/>
      <c r="B7" s="173" t="s">
        <v>2</v>
      </c>
      <c r="C7" s="171"/>
      <c r="D7" s="12" t="s">
        <v>39</v>
      </c>
      <c r="E7" s="51" t="s">
        <v>310</v>
      </c>
      <c r="F7" s="13"/>
    </row>
    <row r="8" spans="1:7" ht="50.1" customHeight="1" x14ac:dyDescent="0.25">
      <c r="A8" s="125">
        <f>COUNTIF(A14:A83, "Acceptable")</f>
        <v>0</v>
      </c>
      <c r="B8" s="170" t="s">
        <v>304</v>
      </c>
      <c r="C8" s="174"/>
      <c r="D8" s="104" t="s">
        <v>494</v>
      </c>
      <c r="E8" s="53" t="s">
        <v>137</v>
      </c>
      <c r="F8" s="105" t="s">
        <v>20</v>
      </c>
    </row>
    <row r="9" spans="1:7" ht="90" customHeight="1" x14ac:dyDescent="0.25">
      <c r="A9" s="4"/>
      <c r="B9" s="170" t="s">
        <v>116</v>
      </c>
      <c r="C9" s="174"/>
      <c r="D9" s="42">
        <f>COUNTIF(E14:E44, "Acceptable")</f>
        <v>0</v>
      </c>
      <c r="E9" s="52" t="s">
        <v>117</v>
      </c>
      <c r="F9" s="43">
        <f>COUNTIF(E14:E44, "Needs Improvement")</f>
        <v>0</v>
      </c>
    </row>
    <row r="10" spans="1:7" ht="50.1" customHeight="1" x14ac:dyDescent="0.25">
      <c r="A10" s="4"/>
      <c r="B10" s="170" t="s">
        <v>306</v>
      </c>
      <c r="C10" s="175"/>
      <c r="D10" s="54" t="str">
        <f>IF(D9+F9 &gt; 0, D9/(D9+F9), "Auto-Populates")</f>
        <v>Auto-Populates</v>
      </c>
      <c r="E10" s="52" t="s">
        <v>23</v>
      </c>
      <c r="F10" s="44" t="str">
        <f>IF(ISNUMBER(D10), IF(D10 &gt;= 0.8, "Acceptable", "Needs Improvement"), "Auto-Populates")</f>
        <v>Auto-Populates</v>
      </c>
    </row>
    <row r="11" spans="1:7" ht="34.35" customHeight="1" x14ac:dyDescent="0.3">
      <c r="B11" s="10" t="s">
        <v>185</v>
      </c>
      <c r="D11" s="10"/>
      <c r="E11" s="47">
        <f>COUNTIF(E14:E44, "Select")</f>
        <v>27</v>
      </c>
      <c r="F11" t="s">
        <v>195</v>
      </c>
    </row>
    <row r="12" spans="1:7" ht="50.1" customHeight="1" x14ac:dyDescent="0.25">
      <c r="B12" s="6" t="s">
        <v>4</v>
      </c>
      <c r="C12" s="176" t="s">
        <v>5</v>
      </c>
      <c r="D12" s="177"/>
      <c r="E12" s="6" t="s">
        <v>22</v>
      </c>
      <c r="F12" s="1" t="s">
        <v>199</v>
      </c>
      <c r="G12" s="1" t="s">
        <v>46</v>
      </c>
    </row>
    <row r="13" spans="1:7" ht="40.15" customHeight="1" x14ac:dyDescent="0.25">
      <c r="B13" s="178" t="s">
        <v>130</v>
      </c>
      <c r="C13" s="179"/>
      <c r="D13" s="179"/>
      <c r="E13" s="179"/>
      <c r="F13" s="179"/>
      <c r="G13" s="2"/>
    </row>
    <row r="14" spans="1:7" ht="194.1" customHeight="1" x14ac:dyDescent="0.25">
      <c r="A14" s="4" t="str">
        <f>E14</f>
        <v>Select</v>
      </c>
      <c r="B14" s="14">
        <v>1</v>
      </c>
      <c r="C14" s="165" t="s">
        <v>124</v>
      </c>
      <c r="D14" s="166"/>
      <c r="E14" s="46" t="s">
        <v>20</v>
      </c>
      <c r="F14" s="3"/>
      <c r="G14" s="15" t="s">
        <v>343</v>
      </c>
    </row>
    <row r="15" spans="1:7" ht="196.5" customHeight="1" x14ac:dyDescent="0.25">
      <c r="A15" s="4" t="str">
        <f t="shared" ref="A15:A22" si="0">E15</f>
        <v>Select</v>
      </c>
      <c r="B15" s="14">
        <v>2</v>
      </c>
      <c r="C15" s="165" t="s">
        <v>125</v>
      </c>
      <c r="D15" s="166"/>
      <c r="E15" s="3" t="s">
        <v>20</v>
      </c>
      <c r="F15" s="3"/>
      <c r="G15" s="15" t="s">
        <v>500</v>
      </c>
    </row>
    <row r="16" spans="1:7" ht="122.65" customHeight="1" x14ac:dyDescent="0.25">
      <c r="A16" s="4" t="str">
        <f t="shared" si="0"/>
        <v>Select</v>
      </c>
      <c r="B16" s="14">
        <v>3</v>
      </c>
      <c r="C16" s="180" t="s">
        <v>6</v>
      </c>
      <c r="D16" s="166"/>
      <c r="E16" s="3" t="s">
        <v>20</v>
      </c>
      <c r="F16" s="3"/>
      <c r="G16" s="15" t="s">
        <v>501</v>
      </c>
    </row>
    <row r="17" spans="1:7" ht="79.150000000000006" customHeight="1" x14ac:dyDescent="0.25">
      <c r="A17" s="4" t="str">
        <f t="shared" si="0"/>
        <v>Select</v>
      </c>
      <c r="B17" s="14">
        <v>4</v>
      </c>
      <c r="C17" s="180" t="s">
        <v>14</v>
      </c>
      <c r="D17" s="166"/>
      <c r="E17" s="3" t="s">
        <v>20</v>
      </c>
      <c r="F17" s="3"/>
      <c r="G17" s="26" t="s">
        <v>121</v>
      </c>
    </row>
    <row r="18" spans="1:7" ht="88.5" customHeight="1" x14ac:dyDescent="0.25">
      <c r="A18" s="4" t="str">
        <f t="shared" si="0"/>
        <v>Select</v>
      </c>
      <c r="B18" s="14">
        <v>5</v>
      </c>
      <c r="C18" s="165" t="s">
        <v>132</v>
      </c>
      <c r="D18" s="181"/>
      <c r="E18" s="3" t="s">
        <v>20</v>
      </c>
      <c r="F18" s="3"/>
      <c r="G18" s="26" t="s">
        <v>122</v>
      </c>
    </row>
    <row r="19" spans="1:7" ht="107.1" customHeight="1" x14ac:dyDescent="0.25">
      <c r="A19" s="4" t="str">
        <f t="shared" si="0"/>
        <v>Select</v>
      </c>
      <c r="B19" s="14">
        <v>6</v>
      </c>
      <c r="C19" s="180" t="s">
        <v>7</v>
      </c>
      <c r="D19" s="166"/>
      <c r="E19" s="3" t="s">
        <v>20</v>
      </c>
      <c r="F19" s="3"/>
      <c r="G19" s="15" t="s">
        <v>414</v>
      </c>
    </row>
    <row r="20" spans="1:7" ht="115.5" customHeight="1" x14ac:dyDescent="0.25">
      <c r="A20" s="4" t="str">
        <f t="shared" si="0"/>
        <v>Select</v>
      </c>
      <c r="B20" s="14">
        <v>7</v>
      </c>
      <c r="C20" s="180" t="s">
        <v>9</v>
      </c>
      <c r="D20" s="166"/>
      <c r="E20" s="3" t="s">
        <v>20</v>
      </c>
      <c r="F20" s="3"/>
      <c r="G20" s="15" t="s">
        <v>520</v>
      </c>
    </row>
    <row r="21" spans="1:7" ht="229.15" customHeight="1" x14ac:dyDescent="0.25">
      <c r="A21" s="4" t="str">
        <f t="shared" si="0"/>
        <v>N/A</v>
      </c>
      <c r="B21" s="14">
        <v>8</v>
      </c>
      <c r="C21" s="180" t="s">
        <v>131</v>
      </c>
      <c r="D21" s="166"/>
      <c r="E21" s="132" t="s">
        <v>182</v>
      </c>
      <c r="F21" s="133"/>
      <c r="G21" s="27" t="s">
        <v>503</v>
      </c>
    </row>
    <row r="22" spans="1:7" ht="129.6" customHeight="1" x14ac:dyDescent="0.25">
      <c r="A22" s="4" t="str">
        <f t="shared" si="0"/>
        <v>Select</v>
      </c>
      <c r="B22" s="126">
        <v>9</v>
      </c>
      <c r="C22" s="182" t="s">
        <v>13</v>
      </c>
      <c r="D22" s="183"/>
      <c r="E22" s="3" t="s">
        <v>20</v>
      </c>
      <c r="F22" s="3"/>
      <c r="G22" s="127" t="s">
        <v>504</v>
      </c>
    </row>
    <row r="23" spans="1:7" ht="44.65" customHeight="1" x14ac:dyDescent="0.25">
      <c r="A23" s="4"/>
      <c r="B23" s="184" t="s">
        <v>636</v>
      </c>
      <c r="C23" s="185"/>
      <c r="D23" s="185"/>
      <c r="E23" s="185"/>
      <c r="F23" s="185"/>
      <c r="G23" s="28"/>
    </row>
    <row r="24" spans="1:7" ht="143.1" customHeight="1" x14ac:dyDescent="0.25">
      <c r="A24" s="4" t="str">
        <f>E24</f>
        <v>Select</v>
      </c>
      <c r="B24" s="14">
        <v>1</v>
      </c>
      <c r="C24" s="180" t="s">
        <v>505</v>
      </c>
      <c r="D24" s="166"/>
      <c r="E24" s="46" t="s">
        <v>20</v>
      </c>
      <c r="F24" s="3"/>
      <c r="G24" s="15" t="s">
        <v>506</v>
      </c>
    </row>
    <row r="25" spans="1:7" ht="246.6" customHeight="1" x14ac:dyDescent="0.25">
      <c r="A25" s="4" t="str">
        <f>E25</f>
        <v>Select</v>
      </c>
      <c r="B25" s="14">
        <v>2</v>
      </c>
      <c r="C25" s="180" t="s">
        <v>507</v>
      </c>
      <c r="D25" s="166"/>
      <c r="E25" s="3" t="s">
        <v>20</v>
      </c>
      <c r="F25" s="3"/>
      <c r="G25" s="15" t="s">
        <v>508</v>
      </c>
    </row>
    <row r="26" spans="1:7" ht="162" customHeight="1" x14ac:dyDescent="0.25">
      <c r="B26" s="14">
        <v>3</v>
      </c>
      <c r="C26" s="180" t="s">
        <v>509</v>
      </c>
      <c r="D26" s="166"/>
      <c r="E26" s="3" t="s">
        <v>20</v>
      </c>
      <c r="F26" s="3"/>
      <c r="G26" s="15" t="s">
        <v>510</v>
      </c>
    </row>
    <row r="27" spans="1:7" ht="172.5" customHeight="1" x14ac:dyDescent="0.25">
      <c r="B27" s="14">
        <v>4</v>
      </c>
      <c r="C27" s="165" t="s">
        <v>511</v>
      </c>
      <c r="D27" s="166"/>
      <c r="E27" s="3" t="s">
        <v>20</v>
      </c>
      <c r="F27" s="3"/>
      <c r="G27" s="15" t="s">
        <v>512</v>
      </c>
    </row>
    <row r="28" spans="1:7" ht="120" customHeight="1" x14ac:dyDescent="0.25">
      <c r="B28" s="14">
        <v>5</v>
      </c>
      <c r="C28" s="180" t="s">
        <v>513</v>
      </c>
      <c r="D28" s="166"/>
      <c r="E28" s="3" t="s">
        <v>20</v>
      </c>
      <c r="F28" s="3"/>
      <c r="G28" s="15" t="s">
        <v>514</v>
      </c>
    </row>
    <row r="29" spans="1:7" ht="173.1" customHeight="1" x14ac:dyDescent="0.25">
      <c r="B29" s="14">
        <v>6</v>
      </c>
      <c r="C29" s="180" t="s">
        <v>515</v>
      </c>
      <c r="D29" s="166"/>
      <c r="E29" s="3" t="s">
        <v>20</v>
      </c>
      <c r="F29" s="3"/>
      <c r="G29" s="15" t="s">
        <v>516</v>
      </c>
    </row>
    <row r="30" spans="1:7" ht="55.5" customHeight="1" x14ac:dyDescent="0.25">
      <c r="B30" s="184" t="s">
        <v>639</v>
      </c>
      <c r="C30" s="185"/>
      <c r="D30" s="190"/>
      <c r="E30" s="190"/>
      <c r="F30" s="190"/>
      <c r="G30" s="29"/>
    </row>
    <row r="31" spans="1:7" ht="284.64999999999998" customHeight="1" x14ac:dyDescent="0.25">
      <c r="B31" s="14">
        <v>1</v>
      </c>
      <c r="C31" s="180" t="s">
        <v>528</v>
      </c>
      <c r="D31" s="166"/>
      <c r="E31" s="46" t="s">
        <v>20</v>
      </c>
      <c r="F31" s="3"/>
      <c r="G31" s="15" t="s">
        <v>553</v>
      </c>
    </row>
    <row r="32" spans="1:7" ht="339.6" customHeight="1" x14ac:dyDescent="0.25">
      <c r="B32" s="14">
        <v>2</v>
      </c>
      <c r="C32" s="180" t="s">
        <v>533</v>
      </c>
      <c r="D32" s="166"/>
      <c r="E32" s="3" t="s">
        <v>20</v>
      </c>
      <c r="F32" s="3"/>
      <c r="G32" s="15" t="s">
        <v>554</v>
      </c>
    </row>
    <row r="33" spans="2:7" ht="188.1" customHeight="1" x14ac:dyDescent="0.25">
      <c r="B33" s="126">
        <v>3</v>
      </c>
      <c r="C33" s="192" t="s">
        <v>535</v>
      </c>
      <c r="D33" s="183"/>
      <c r="E33" s="3" t="s">
        <v>20</v>
      </c>
      <c r="F33" s="3"/>
      <c r="G33" s="129" t="s">
        <v>555</v>
      </c>
    </row>
    <row r="34" spans="2:7" ht="194.1" customHeight="1" x14ac:dyDescent="0.25">
      <c r="B34" s="14">
        <v>4</v>
      </c>
      <c r="C34" s="180" t="s">
        <v>556</v>
      </c>
      <c r="D34" s="166"/>
      <c r="E34" s="3" t="s">
        <v>20</v>
      </c>
      <c r="F34" s="3"/>
      <c r="G34" s="15" t="s">
        <v>557</v>
      </c>
    </row>
    <row r="35" spans="2:7" ht="409.5" customHeight="1" x14ac:dyDescent="0.25">
      <c r="B35" s="14">
        <v>5</v>
      </c>
      <c r="C35" s="180" t="s">
        <v>539</v>
      </c>
      <c r="D35" s="166"/>
      <c r="E35" s="3" t="s">
        <v>20</v>
      </c>
      <c r="F35" s="3"/>
      <c r="G35" s="15" t="s">
        <v>558</v>
      </c>
    </row>
    <row r="36" spans="2:7" ht="409.5" customHeight="1" x14ac:dyDescent="0.25">
      <c r="B36" s="14">
        <v>6</v>
      </c>
      <c r="C36" s="180" t="s">
        <v>541</v>
      </c>
      <c r="D36" s="166"/>
      <c r="E36" s="3" t="s">
        <v>20</v>
      </c>
      <c r="F36" s="3"/>
      <c r="G36" s="15" t="s">
        <v>559</v>
      </c>
    </row>
    <row r="37" spans="2:7" ht="216" customHeight="1" x14ac:dyDescent="0.25">
      <c r="B37" s="14">
        <v>7</v>
      </c>
      <c r="C37" s="180" t="s">
        <v>560</v>
      </c>
      <c r="D37" s="166"/>
      <c r="E37" s="3" t="s">
        <v>20</v>
      </c>
      <c r="F37" s="3"/>
      <c r="G37" s="15" t="s">
        <v>561</v>
      </c>
    </row>
    <row r="38" spans="2:7" ht="362.65" customHeight="1" x14ac:dyDescent="0.25">
      <c r="B38" s="14">
        <v>8</v>
      </c>
      <c r="C38" s="180" t="s">
        <v>562</v>
      </c>
      <c r="D38" s="166"/>
      <c r="E38" s="3" t="s">
        <v>20</v>
      </c>
      <c r="F38" s="3"/>
      <c r="G38" s="15" t="s">
        <v>563</v>
      </c>
    </row>
    <row r="39" spans="2:7" ht="213.6" customHeight="1" x14ac:dyDescent="0.25">
      <c r="B39" s="14">
        <v>9</v>
      </c>
      <c r="C39" s="180" t="s">
        <v>564</v>
      </c>
      <c r="D39" s="166"/>
      <c r="E39" s="3" t="s">
        <v>20</v>
      </c>
      <c r="F39" s="3"/>
      <c r="G39" s="15" t="s">
        <v>565</v>
      </c>
    </row>
    <row r="40" spans="2:7" ht="208.5" customHeight="1" x14ac:dyDescent="0.25">
      <c r="B40" s="14">
        <v>10</v>
      </c>
      <c r="C40" s="180" t="s">
        <v>549</v>
      </c>
      <c r="D40" s="166"/>
      <c r="E40" s="3" t="s">
        <v>20</v>
      </c>
      <c r="F40" s="3"/>
      <c r="G40" s="15" t="s">
        <v>566</v>
      </c>
    </row>
    <row r="41" spans="2:7" ht="196.15" customHeight="1" x14ac:dyDescent="0.25">
      <c r="B41" s="14">
        <v>11</v>
      </c>
      <c r="C41" s="180" t="s">
        <v>567</v>
      </c>
      <c r="D41" s="166"/>
      <c r="E41" s="3" t="s">
        <v>20</v>
      </c>
      <c r="F41" s="3"/>
      <c r="G41" s="15" t="s">
        <v>568</v>
      </c>
    </row>
    <row r="42" spans="2:7" ht="240" customHeight="1" x14ac:dyDescent="0.25">
      <c r="B42" s="14">
        <v>12</v>
      </c>
      <c r="C42" s="180" t="s">
        <v>530</v>
      </c>
      <c r="D42" s="166"/>
      <c r="E42" s="3" t="s">
        <v>20</v>
      </c>
      <c r="F42" s="3"/>
      <c r="G42" s="15" t="s">
        <v>531</v>
      </c>
    </row>
    <row r="43" spans="2:7" ht="56.1" customHeight="1" x14ac:dyDescent="0.25">
      <c r="B43" s="184" t="s">
        <v>308</v>
      </c>
      <c r="C43" s="185"/>
      <c r="D43" s="190"/>
      <c r="E43" s="190"/>
      <c r="F43" s="190"/>
      <c r="G43" s="29"/>
    </row>
    <row r="44" spans="2:7" ht="121.9" customHeight="1" x14ac:dyDescent="0.25">
      <c r="B44" s="14">
        <v>1</v>
      </c>
      <c r="C44" s="180" t="s">
        <v>51</v>
      </c>
      <c r="D44" s="166"/>
      <c r="E44" s="3" t="s">
        <v>20</v>
      </c>
      <c r="F44" s="3"/>
      <c r="G44" s="15" t="s">
        <v>517</v>
      </c>
    </row>
    <row r="45" spans="2:7" ht="43.15" customHeight="1" x14ac:dyDescent="0.25">
      <c r="B45" s="184" t="s">
        <v>309</v>
      </c>
      <c r="C45" s="185"/>
      <c r="D45" s="185"/>
      <c r="E45" s="185"/>
      <c r="F45" s="185"/>
      <c r="G45" s="30"/>
    </row>
    <row r="46" spans="2:7" ht="114" customHeight="1" x14ac:dyDescent="0.25">
      <c r="B46" s="186"/>
      <c r="C46" s="187"/>
      <c r="D46" s="187"/>
      <c r="E46" s="187"/>
      <c r="F46" s="188"/>
      <c r="G46" s="15" t="s">
        <v>52</v>
      </c>
    </row>
    <row r="49" spans="2:6" ht="68.650000000000006" customHeight="1" x14ac:dyDescent="0.25">
      <c r="B49" s="173" t="s">
        <v>183</v>
      </c>
      <c r="C49" s="189"/>
      <c r="D49" s="32"/>
      <c r="E49" s="53" t="s">
        <v>3</v>
      </c>
      <c r="F49" s="45"/>
    </row>
    <row r="50" spans="2:6" ht="64.5" customHeight="1" x14ac:dyDescent="0.25">
      <c r="B50" s="170" t="s">
        <v>307</v>
      </c>
      <c r="C50" s="174"/>
      <c r="D50" s="118"/>
      <c r="E50" s="55"/>
      <c r="F50" s="55"/>
    </row>
  </sheetData>
  <sheetProtection algorithmName="SHA-512" hashValue="VIMDbo3H2GQUcoLYAYGOqDbF+vRczikX3g3nHKIyvkwHpNxgkCJJMZ51ARFfUF9/UugdOaZM8X5UfY4GFqRZiQ==" saltValue="1TWPb+ojnomKfxzof2v9ew==" spinCount="100000" sheet="1" objects="1" scenarios="1" formatCells="0" formatColumns="0" formatRows="0"/>
  <mergeCells count="46">
    <mergeCell ref="B45:F45"/>
    <mergeCell ref="B46:F46"/>
    <mergeCell ref="B49:C49"/>
    <mergeCell ref="B50:C50"/>
    <mergeCell ref="C39:D39"/>
    <mergeCell ref="C40:D40"/>
    <mergeCell ref="C41:D41"/>
    <mergeCell ref="C42:D42"/>
    <mergeCell ref="B43:F43"/>
    <mergeCell ref="C44:D44"/>
    <mergeCell ref="C38:D38"/>
    <mergeCell ref="C27:D27"/>
    <mergeCell ref="C28:D28"/>
    <mergeCell ref="C29:D29"/>
    <mergeCell ref="B30:F30"/>
    <mergeCell ref="C31:D31"/>
    <mergeCell ref="C32:D32"/>
    <mergeCell ref="C33:D33"/>
    <mergeCell ref="C34:D34"/>
    <mergeCell ref="C35:D35"/>
    <mergeCell ref="C36:D36"/>
    <mergeCell ref="C37:D37"/>
    <mergeCell ref="C26:D26"/>
    <mergeCell ref="C15:D15"/>
    <mergeCell ref="C16:D16"/>
    <mergeCell ref="C17:D17"/>
    <mergeCell ref="C18:D18"/>
    <mergeCell ref="C19:D19"/>
    <mergeCell ref="C20:D20"/>
    <mergeCell ref="C21:D21"/>
    <mergeCell ref="C22:D22"/>
    <mergeCell ref="B23:F23"/>
    <mergeCell ref="C24:D24"/>
    <mergeCell ref="C25:D25"/>
    <mergeCell ref="C14:D14"/>
    <mergeCell ref="B2:F2"/>
    <mergeCell ref="B3:C3"/>
    <mergeCell ref="B4:C4"/>
    <mergeCell ref="B5:C5"/>
    <mergeCell ref="B6:C6"/>
    <mergeCell ref="B7:C7"/>
    <mergeCell ref="B8:C8"/>
    <mergeCell ref="B9:C9"/>
    <mergeCell ref="B10:C10"/>
    <mergeCell ref="C12:D12"/>
    <mergeCell ref="B13:F13"/>
  </mergeCells>
  <conditionalFormatting sqref="E11">
    <cfRule type="cellIs" dxfId="27" priority="22" operator="greaterThan">
      <formula>0</formula>
    </cfRule>
  </conditionalFormatting>
  <conditionalFormatting sqref="E14:E22">
    <cfRule type="cellIs" dxfId="26" priority="1" operator="equal">
      <formula>"N/A"</formula>
    </cfRule>
    <cfRule type="cellIs" dxfId="25" priority="2" operator="equal">
      <formula>"Acceptable"</formula>
    </cfRule>
    <cfRule type="cellIs" dxfId="24" priority="3" operator="equal">
      <formula>"Needs Improvement"</formula>
    </cfRule>
  </conditionalFormatting>
  <conditionalFormatting sqref="E24:E29">
    <cfRule type="cellIs" dxfId="23" priority="7" operator="equal">
      <formula>"N/A"</formula>
    </cfRule>
    <cfRule type="cellIs" dxfId="22" priority="8" operator="equal">
      <formula>"Acceptable"</formula>
    </cfRule>
    <cfRule type="cellIs" dxfId="21" priority="9" operator="equal">
      <formula>"Needs Improvement"</formula>
    </cfRule>
  </conditionalFormatting>
  <conditionalFormatting sqref="E31:E42">
    <cfRule type="cellIs" dxfId="20" priority="4" operator="equal">
      <formula>"N/A"</formula>
    </cfRule>
    <cfRule type="cellIs" dxfId="19" priority="5" operator="equal">
      <formula>"Acceptable"</formula>
    </cfRule>
    <cfRule type="cellIs" dxfId="18" priority="6" operator="equal">
      <formula>"Needs Improvement"</formula>
    </cfRule>
  </conditionalFormatting>
  <conditionalFormatting sqref="E44">
    <cfRule type="cellIs" dxfId="17" priority="16" operator="equal">
      <formula>"N/A"</formula>
    </cfRule>
    <cfRule type="cellIs" dxfId="16" priority="17" operator="equal">
      <formula>"Acceptable"</formula>
    </cfRule>
    <cfRule type="cellIs" dxfId="15" priority="18" operator="equal">
      <formula>"Needs Improvement"</formula>
    </cfRule>
  </conditionalFormatting>
  <dataValidations count="3">
    <dataValidation type="list" allowBlank="1" showInputMessage="1" showErrorMessage="1" sqref="F8" xr:uid="{504F38A2-0C8D-4263-8685-816C42E05FD2}">
      <formula1>"Select, Contract Audit, Verification Audit, Training Audit, Joint Inspection, Non-Contract Audit, Field Evaluation"</formula1>
    </dataValidation>
    <dataValidation type="date" operator="greaterThanOrEqual" allowBlank="1" showInputMessage="1" showErrorMessage="1" error="Please enter a date in MM/DD/YYYY format." sqref="F3 D3 F49" xr:uid="{E137FA1C-9184-4A3B-82F1-42FBADAD8970}">
      <formula1>1</formula1>
    </dataValidation>
    <dataValidation type="list" allowBlank="1" showInputMessage="1" showErrorMessage="1" sqref="E31:E42 E44 E24:E29 E14:E22" xr:uid="{49E85C1F-77CC-4678-9125-B004D8C2256F}">
      <formula1>"Select, Acceptable, Needs Improvement, N/A"</formula1>
    </dataValidation>
  </dataValidations>
  <pageMargins left="0.35" right="0.2" top="0.5" bottom="0.5" header="0.3" footer="0.3"/>
  <pageSetup paperSize="127" fitToHeight="0" orientation="portrait" horizontalDpi="300" verticalDpi="300" r:id="rId1"/>
  <headerFooter>
    <oddFooter>&amp;LPilot HF Audit Form-Limited Scope PCHF&amp;CPage &amp;P of &amp;N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46D9D53-EEC3-4D98-B0A2-5419B26D2C35}">
          <x14:formula1>
            <xm:f>Sheet1!$A$3:$A$129</xm:f>
          </x14:formula1>
          <xm:sqref>D4</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85D6D-FF98-4B8B-9608-29B4CC15170F}">
  <sheetPr>
    <tabColor rgb="FFA568D2"/>
    <pageSetUpPr fitToPage="1"/>
  </sheetPr>
  <dimension ref="A1:G59"/>
  <sheetViews>
    <sheetView showGridLines="0" showRuler="0" zoomScaleNormal="100" zoomScalePageLayoutView="110" workbookViewId="0">
      <selection activeCell="D3" sqref="D3"/>
    </sheetView>
  </sheetViews>
  <sheetFormatPr defaultRowHeight="15" x14ac:dyDescent="0.25"/>
  <cols>
    <col min="1" max="1" width="4.7109375" customWidth="1"/>
    <col min="2" max="2" width="6.7109375" customWidth="1"/>
    <col min="3" max="3" width="14.7109375" customWidth="1"/>
    <col min="4" max="4" width="33.7109375" customWidth="1"/>
    <col min="5" max="5" width="20.7109375" customWidth="1"/>
    <col min="6" max="6" width="70.7109375" customWidth="1"/>
    <col min="7" max="7" width="94.5703125" customWidth="1"/>
  </cols>
  <sheetData>
    <row r="1" spans="1:7" ht="23.25" customHeight="1" x14ac:dyDescent="0.25">
      <c r="A1" s="5"/>
      <c r="B1" s="37" t="str">
        <f>Sheet1!A1</f>
        <v>Human Food Field Inspection Audit DS v 07/2025</v>
      </c>
      <c r="F1" s="123" t="str">
        <f>Sheet1!$B$1</f>
        <v>FDA Form 3610-H(DS) OMB Number: 0910-0909 Exp Date: 04/30/2027</v>
      </c>
    </row>
    <row r="2" spans="1:7" ht="80.099999999999994" customHeight="1" x14ac:dyDescent="0.25">
      <c r="B2" s="167" t="s">
        <v>569</v>
      </c>
      <c r="C2" s="168"/>
      <c r="D2" s="168"/>
      <c r="E2" s="168"/>
      <c r="F2" s="169"/>
    </row>
    <row r="3" spans="1:7" ht="50.1" customHeight="1" x14ac:dyDescent="0.25">
      <c r="B3" s="170" t="s">
        <v>40</v>
      </c>
      <c r="C3" s="171"/>
      <c r="D3" s="103"/>
      <c r="E3" s="51" t="s">
        <v>41</v>
      </c>
      <c r="F3" s="103"/>
    </row>
    <row r="4" spans="1:7" ht="80.099999999999994" customHeight="1" x14ac:dyDescent="0.25">
      <c r="B4" s="170" t="s">
        <v>21</v>
      </c>
      <c r="C4" s="172"/>
      <c r="D4" s="40" t="s">
        <v>20</v>
      </c>
      <c r="E4" s="51" t="s">
        <v>184</v>
      </c>
      <c r="F4" s="40"/>
    </row>
    <row r="5" spans="1:7" ht="50.1" customHeight="1" x14ac:dyDescent="0.25">
      <c r="B5" s="170" t="s">
        <v>42</v>
      </c>
      <c r="C5" s="171"/>
      <c r="D5" s="121"/>
      <c r="E5" s="52" t="s">
        <v>43</v>
      </c>
      <c r="F5" s="121"/>
    </row>
    <row r="6" spans="1:7" ht="50.1" customHeight="1" x14ac:dyDescent="0.25">
      <c r="B6" s="173" t="s">
        <v>0</v>
      </c>
      <c r="C6" s="171"/>
      <c r="D6" s="41"/>
      <c r="E6" s="53" t="s">
        <v>1</v>
      </c>
      <c r="F6" s="41"/>
    </row>
    <row r="7" spans="1:7" ht="50.1" customHeight="1" x14ac:dyDescent="0.25">
      <c r="A7" s="4"/>
      <c r="B7" s="173" t="s">
        <v>2</v>
      </c>
      <c r="C7" s="171"/>
      <c r="D7" s="12" t="s">
        <v>39</v>
      </c>
      <c r="E7" s="51" t="s">
        <v>310</v>
      </c>
      <c r="F7" s="13"/>
    </row>
    <row r="8" spans="1:7" ht="50.1" customHeight="1" x14ac:dyDescent="0.25">
      <c r="A8" s="125">
        <f>COUNTIF(A14:A92, "Acceptable")</f>
        <v>0</v>
      </c>
      <c r="B8" s="170" t="s">
        <v>304</v>
      </c>
      <c r="C8" s="174"/>
      <c r="D8" s="134" t="s">
        <v>20</v>
      </c>
      <c r="E8" s="53" t="s">
        <v>137</v>
      </c>
      <c r="F8" s="105" t="s">
        <v>20</v>
      </c>
    </row>
    <row r="9" spans="1:7" ht="90" customHeight="1" x14ac:dyDescent="0.25">
      <c r="A9" s="4"/>
      <c r="B9" s="170" t="s">
        <v>116</v>
      </c>
      <c r="C9" s="174"/>
      <c r="D9" s="42">
        <f>COUNTIF(E14:E53, "Acceptable")</f>
        <v>0</v>
      </c>
      <c r="E9" s="52" t="s">
        <v>117</v>
      </c>
      <c r="F9" s="43">
        <f>COUNTIF(E14:E53, "Needs Improvement")</f>
        <v>0</v>
      </c>
    </row>
    <row r="10" spans="1:7" ht="50.1" customHeight="1" x14ac:dyDescent="0.25">
      <c r="A10" s="4"/>
      <c r="B10" s="170" t="s">
        <v>306</v>
      </c>
      <c r="C10" s="175"/>
      <c r="D10" s="54" t="str">
        <f>IF(D9+F9 &gt; 0, D9/(D9+F9), "Auto-Populates")</f>
        <v>Auto-Populates</v>
      </c>
      <c r="E10" s="52" t="s">
        <v>23</v>
      </c>
      <c r="F10" s="44" t="str">
        <f>IF(ISNUMBER(D10), IF(D10 &gt;= 0.8, "Acceptable", "Needs Improvement"), "Auto-Populates")</f>
        <v>Auto-Populates</v>
      </c>
    </row>
    <row r="11" spans="1:7" ht="34.35" customHeight="1" x14ac:dyDescent="0.3">
      <c r="B11" s="10" t="s">
        <v>185</v>
      </c>
      <c r="D11" s="10"/>
      <c r="E11" s="47">
        <f>COUNTIF(E14:E53, "Select")</f>
        <v>35</v>
      </c>
      <c r="F11" t="s">
        <v>195</v>
      </c>
    </row>
    <row r="12" spans="1:7" ht="50.1" customHeight="1" x14ac:dyDescent="0.25">
      <c r="B12" s="6" t="s">
        <v>4</v>
      </c>
      <c r="C12" s="176" t="s">
        <v>5</v>
      </c>
      <c r="D12" s="177"/>
      <c r="E12" s="6" t="s">
        <v>22</v>
      </c>
      <c r="F12" s="1" t="s">
        <v>199</v>
      </c>
      <c r="G12" s="1" t="s">
        <v>46</v>
      </c>
    </row>
    <row r="13" spans="1:7" ht="40.15" customHeight="1" x14ac:dyDescent="0.25">
      <c r="B13" s="178" t="s">
        <v>130</v>
      </c>
      <c r="C13" s="179"/>
      <c r="D13" s="179"/>
      <c r="E13" s="179"/>
      <c r="F13" s="179"/>
      <c r="G13" s="2"/>
    </row>
    <row r="14" spans="1:7" ht="206.1" customHeight="1" x14ac:dyDescent="0.25">
      <c r="A14" s="4" t="str">
        <f>E14</f>
        <v>Select</v>
      </c>
      <c r="B14" s="14">
        <v>1</v>
      </c>
      <c r="C14" s="165" t="s">
        <v>124</v>
      </c>
      <c r="D14" s="166"/>
      <c r="E14" s="46" t="s">
        <v>20</v>
      </c>
      <c r="F14" s="3"/>
      <c r="G14" s="15" t="s">
        <v>343</v>
      </c>
    </row>
    <row r="15" spans="1:7" ht="192" customHeight="1" x14ac:dyDescent="0.25">
      <c r="A15" s="4" t="str">
        <f t="shared" ref="A15:A22" si="0">E15</f>
        <v>Select</v>
      </c>
      <c r="B15" s="14">
        <v>2</v>
      </c>
      <c r="C15" s="165" t="s">
        <v>125</v>
      </c>
      <c r="D15" s="166"/>
      <c r="E15" s="3" t="s">
        <v>20</v>
      </c>
      <c r="F15" s="3"/>
      <c r="G15" s="15" t="s">
        <v>500</v>
      </c>
    </row>
    <row r="16" spans="1:7" ht="79.150000000000006" customHeight="1" x14ac:dyDescent="0.25">
      <c r="A16" s="4" t="str">
        <f t="shared" si="0"/>
        <v>Select</v>
      </c>
      <c r="B16" s="14">
        <v>3</v>
      </c>
      <c r="C16" s="180" t="s">
        <v>6</v>
      </c>
      <c r="D16" s="166"/>
      <c r="E16" s="3" t="s">
        <v>20</v>
      </c>
      <c r="F16" s="3"/>
      <c r="G16" s="15" t="s">
        <v>501</v>
      </c>
    </row>
    <row r="17" spans="1:7" ht="77.099999999999994" customHeight="1" x14ac:dyDescent="0.25">
      <c r="A17" s="4" t="str">
        <f t="shared" si="0"/>
        <v>Select</v>
      </c>
      <c r="B17" s="14">
        <v>4</v>
      </c>
      <c r="C17" s="180" t="s">
        <v>14</v>
      </c>
      <c r="D17" s="166"/>
      <c r="E17" s="3" t="s">
        <v>20</v>
      </c>
      <c r="F17" s="3"/>
      <c r="G17" s="26" t="s">
        <v>121</v>
      </c>
    </row>
    <row r="18" spans="1:7" ht="85.5" customHeight="1" x14ac:dyDescent="0.25">
      <c r="A18" s="4" t="str">
        <f t="shared" si="0"/>
        <v>Select</v>
      </c>
      <c r="B18" s="14">
        <v>5</v>
      </c>
      <c r="C18" s="165" t="s">
        <v>132</v>
      </c>
      <c r="D18" s="181"/>
      <c r="E18" s="3" t="s">
        <v>20</v>
      </c>
      <c r="F18" s="3"/>
      <c r="G18" s="26" t="s">
        <v>122</v>
      </c>
    </row>
    <row r="19" spans="1:7" ht="119.1" customHeight="1" x14ac:dyDescent="0.25">
      <c r="A19" s="4" t="str">
        <f t="shared" si="0"/>
        <v>Select</v>
      </c>
      <c r="B19" s="14">
        <v>6</v>
      </c>
      <c r="C19" s="180" t="s">
        <v>7</v>
      </c>
      <c r="D19" s="166"/>
      <c r="E19" s="3" t="s">
        <v>20</v>
      </c>
      <c r="F19" s="3"/>
      <c r="G19" s="15" t="s">
        <v>414</v>
      </c>
    </row>
    <row r="20" spans="1:7" ht="117.6" customHeight="1" x14ac:dyDescent="0.25">
      <c r="A20" s="4" t="str">
        <f t="shared" si="0"/>
        <v>Select</v>
      </c>
      <c r="B20" s="14">
        <v>7</v>
      </c>
      <c r="C20" s="180" t="s">
        <v>9</v>
      </c>
      <c r="D20" s="166"/>
      <c r="E20" s="3" t="s">
        <v>20</v>
      </c>
      <c r="F20" s="3"/>
      <c r="G20" s="15" t="s">
        <v>520</v>
      </c>
    </row>
    <row r="21" spans="1:7" ht="229.15" customHeight="1" x14ac:dyDescent="0.25">
      <c r="A21" s="4" t="str">
        <f t="shared" si="0"/>
        <v>N/A</v>
      </c>
      <c r="B21" s="14">
        <v>8</v>
      </c>
      <c r="C21" s="180" t="s">
        <v>131</v>
      </c>
      <c r="D21" s="166"/>
      <c r="E21" s="132" t="s">
        <v>182</v>
      </c>
      <c r="F21" s="133"/>
      <c r="G21" s="27" t="s">
        <v>503</v>
      </c>
    </row>
    <row r="22" spans="1:7" ht="138.6" customHeight="1" x14ac:dyDescent="0.25">
      <c r="A22" s="4" t="str">
        <f t="shared" si="0"/>
        <v>Select</v>
      </c>
      <c r="B22" s="126">
        <v>9</v>
      </c>
      <c r="C22" s="182" t="s">
        <v>13</v>
      </c>
      <c r="D22" s="183"/>
      <c r="E22" s="3" t="s">
        <v>20</v>
      </c>
      <c r="F22" s="3"/>
      <c r="G22" s="127" t="s">
        <v>504</v>
      </c>
    </row>
    <row r="23" spans="1:7" ht="44.65" customHeight="1" x14ac:dyDescent="0.25">
      <c r="A23" s="4"/>
      <c r="B23" s="184" t="s">
        <v>636</v>
      </c>
      <c r="C23" s="185"/>
      <c r="D23" s="185"/>
      <c r="E23" s="185"/>
      <c r="F23" s="185"/>
      <c r="G23" s="28"/>
    </row>
    <row r="24" spans="1:7" ht="137.1" customHeight="1" x14ac:dyDescent="0.25">
      <c r="A24" s="4" t="str">
        <f>E24</f>
        <v>Select</v>
      </c>
      <c r="B24" s="14">
        <v>1</v>
      </c>
      <c r="C24" s="180" t="s">
        <v>505</v>
      </c>
      <c r="D24" s="166"/>
      <c r="E24" s="46" t="s">
        <v>20</v>
      </c>
      <c r="F24" s="3"/>
      <c r="G24" s="15" t="s">
        <v>506</v>
      </c>
    </row>
    <row r="25" spans="1:7" ht="246.6" customHeight="1" x14ac:dyDescent="0.25">
      <c r="A25" s="4" t="str">
        <f>E25</f>
        <v>Select</v>
      </c>
      <c r="B25" s="14">
        <v>2</v>
      </c>
      <c r="C25" s="180" t="s">
        <v>507</v>
      </c>
      <c r="D25" s="166"/>
      <c r="E25" s="46" t="s">
        <v>20</v>
      </c>
      <c r="F25" s="3"/>
      <c r="G25" s="15" t="s">
        <v>508</v>
      </c>
    </row>
    <row r="26" spans="1:7" ht="167.1" customHeight="1" x14ac:dyDescent="0.25">
      <c r="B26" s="14">
        <v>3</v>
      </c>
      <c r="C26" s="180" t="s">
        <v>509</v>
      </c>
      <c r="D26" s="166"/>
      <c r="E26" s="3" t="s">
        <v>20</v>
      </c>
      <c r="F26" s="3"/>
      <c r="G26" s="15" t="s">
        <v>510</v>
      </c>
    </row>
    <row r="27" spans="1:7" ht="224.65" customHeight="1" x14ac:dyDescent="0.25">
      <c r="B27" s="14">
        <v>4</v>
      </c>
      <c r="C27" s="165" t="s">
        <v>511</v>
      </c>
      <c r="D27" s="166"/>
      <c r="E27" s="3" t="s">
        <v>20</v>
      </c>
      <c r="F27" s="3"/>
      <c r="G27" s="15" t="s">
        <v>512</v>
      </c>
    </row>
    <row r="28" spans="1:7" ht="139.15" customHeight="1" x14ac:dyDescent="0.25">
      <c r="B28" s="14">
        <v>5</v>
      </c>
      <c r="C28" s="180" t="s">
        <v>513</v>
      </c>
      <c r="D28" s="166"/>
      <c r="E28" s="3" t="s">
        <v>20</v>
      </c>
      <c r="F28" s="3"/>
      <c r="G28" s="15" t="s">
        <v>514</v>
      </c>
    </row>
    <row r="29" spans="1:7" ht="173.1" customHeight="1" x14ac:dyDescent="0.25">
      <c r="B29" s="14">
        <v>6</v>
      </c>
      <c r="C29" s="180" t="s">
        <v>515</v>
      </c>
      <c r="D29" s="166"/>
      <c r="E29" s="3" t="s">
        <v>20</v>
      </c>
      <c r="F29" s="3"/>
      <c r="G29" s="15" t="s">
        <v>516</v>
      </c>
    </row>
    <row r="30" spans="1:7" ht="55.5" customHeight="1" x14ac:dyDescent="0.25">
      <c r="B30" s="184" t="s">
        <v>639</v>
      </c>
      <c r="C30" s="185"/>
      <c r="D30" s="190"/>
      <c r="E30" s="190"/>
      <c r="F30" s="190"/>
      <c r="G30" s="29"/>
    </row>
    <row r="31" spans="1:7" ht="307.14999999999998" customHeight="1" x14ac:dyDescent="0.25">
      <c r="B31" s="14">
        <v>1</v>
      </c>
      <c r="C31" s="180" t="s">
        <v>528</v>
      </c>
      <c r="D31" s="166"/>
      <c r="E31" s="46" t="s">
        <v>20</v>
      </c>
      <c r="F31" s="3"/>
      <c r="G31" s="15" t="s">
        <v>553</v>
      </c>
    </row>
    <row r="32" spans="1:7" ht="370.15" customHeight="1" x14ac:dyDescent="0.25">
      <c r="B32" s="14">
        <v>2</v>
      </c>
      <c r="C32" s="180" t="s">
        <v>533</v>
      </c>
      <c r="D32" s="166"/>
      <c r="E32" s="46" t="s">
        <v>20</v>
      </c>
      <c r="F32" s="3"/>
      <c r="G32" s="15" t="s">
        <v>554</v>
      </c>
    </row>
    <row r="33" spans="2:7" ht="197.65" customHeight="1" x14ac:dyDescent="0.25">
      <c r="B33" s="126">
        <v>3</v>
      </c>
      <c r="C33" s="192" t="s">
        <v>535</v>
      </c>
      <c r="D33" s="183"/>
      <c r="E33" s="3" t="s">
        <v>20</v>
      </c>
      <c r="F33" s="3"/>
      <c r="G33" s="129" t="s">
        <v>555</v>
      </c>
    </row>
    <row r="34" spans="2:7" ht="199.5" customHeight="1" x14ac:dyDescent="0.25">
      <c r="B34" s="14">
        <v>4</v>
      </c>
      <c r="C34" s="180" t="s">
        <v>556</v>
      </c>
      <c r="D34" s="166"/>
      <c r="E34" s="3" t="s">
        <v>20</v>
      </c>
      <c r="F34" s="3"/>
      <c r="G34" s="15" t="s">
        <v>557</v>
      </c>
    </row>
    <row r="35" spans="2:7" ht="409.5" customHeight="1" x14ac:dyDescent="0.25">
      <c r="B35" s="14">
        <v>5</v>
      </c>
      <c r="C35" s="180" t="s">
        <v>539</v>
      </c>
      <c r="D35" s="166"/>
      <c r="E35" s="3" t="s">
        <v>20</v>
      </c>
      <c r="F35" s="3"/>
      <c r="G35" s="15" t="s">
        <v>558</v>
      </c>
    </row>
    <row r="36" spans="2:7" ht="409.5" customHeight="1" x14ac:dyDescent="0.25">
      <c r="B36" s="14">
        <v>6</v>
      </c>
      <c r="C36" s="180" t="s">
        <v>541</v>
      </c>
      <c r="D36" s="166"/>
      <c r="E36" s="3" t="s">
        <v>20</v>
      </c>
      <c r="F36" s="3"/>
      <c r="G36" s="15" t="s">
        <v>559</v>
      </c>
    </row>
    <row r="37" spans="2:7" ht="231" customHeight="1" x14ac:dyDescent="0.25">
      <c r="B37" s="14">
        <v>7</v>
      </c>
      <c r="C37" s="180" t="s">
        <v>560</v>
      </c>
      <c r="D37" s="166"/>
      <c r="E37" s="3" t="s">
        <v>20</v>
      </c>
      <c r="F37" s="3"/>
      <c r="G37" s="15" t="s">
        <v>561</v>
      </c>
    </row>
    <row r="38" spans="2:7" ht="405" customHeight="1" x14ac:dyDescent="0.25">
      <c r="B38" s="14">
        <v>8</v>
      </c>
      <c r="C38" s="180" t="s">
        <v>562</v>
      </c>
      <c r="D38" s="166"/>
      <c r="E38" s="3" t="s">
        <v>20</v>
      </c>
      <c r="F38" s="3"/>
      <c r="G38" s="15" t="s">
        <v>563</v>
      </c>
    </row>
    <row r="39" spans="2:7" ht="275.64999999999998" customHeight="1" x14ac:dyDescent="0.25">
      <c r="B39" s="14">
        <v>9</v>
      </c>
      <c r="C39" s="180" t="s">
        <v>564</v>
      </c>
      <c r="D39" s="166"/>
      <c r="E39" s="3" t="s">
        <v>20</v>
      </c>
      <c r="F39" s="3"/>
      <c r="G39" s="15" t="s">
        <v>565</v>
      </c>
    </row>
    <row r="40" spans="2:7" ht="240.6" customHeight="1" x14ac:dyDescent="0.25">
      <c r="B40" s="14">
        <v>10</v>
      </c>
      <c r="C40" s="180" t="s">
        <v>549</v>
      </c>
      <c r="D40" s="166"/>
      <c r="E40" s="3" t="s">
        <v>20</v>
      </c>
      <c r="F40" s="3"/>
      <c r="G40" s="15" t="s">
        <v>566</v>
      </c>
    </row>
    <row r="41" spans="2:7" ht="219.6" customHeight="1" x14ac:dyDescent="0.25">
      <c r="B41" s="14">
        <v>11</v>
      </c>
      <c r="C41" s="180" t="s">
        <v>567</v>
      </c>
      <c r="D41" s="166"/>
      <c r="E41" s="3" t="s">
        <v>20</v>
      </c>
      <c r="F41" s="3"/>
      <c r="G41" s="15" t="s">
        <v>568</v>
      </c>
    </row>
    <row r="42" spans="2:7" ht="267.39999999999998" customHeight="1" x14ac:dyDescent="0.25">
      <c r="B42" s="14">
        <v>12</v>
      </c>
      <c r="C42" s="180" t="s">
        <v>530</v>
      </c>
      <c r="D42" s="166"/>
      <c r="E42" s="3" t="s">
        <v>20</v>
      </c>
      <c r="F42" s="3"/>
      <c r="G42" s="15" t="s">
        <v>531</v>
      </c>
    </row>
    <row r="43" spans="2:7" ht="55.9" customHeight="1" x14ac:dyDescent="0.25">
      <c r="B43" s="194" t="s">
        <v>120</v>
      </c>
      <c r="C43" s="195"/>
      <c r="D43" s="196"/>
      <c r="E43" s="196"/>
      <c r="F43" s="196"/>
      <c r="G43" s="31"/>
    </row>
    <row r="44" spans="2:7" ht="154.15" customHeight="1" x14ac:dyDescent="0.25">
      <c r="B44" s="14">
        <v>1</v>
      </c>
      <c r="C44" s="193" t="s">
        <v>10</v>
      </c>
      <c r="D44" s="193"/>
      <c r="E44" s="3" t="s">
        <v>20</v>
      </c>
      <c r="F44" s="3"/>
      <c r="G44" s="22" t="s">
        <v>24</v>
      </c>
    </row>
    <row r="45" spans="2:7" ht="63.6" customHeight="1" x14ac:dyDescent="0.25">
      <c r="B45" s="14">
        <v>2</v>
      </c>
      <c r="C45" s="193" t="s">
        <v>12</v>
      </c>
      <c r="D45" s="193"/>
      <c r="E45" s="3" t="s">
        <v>20</v>
      </c>
      <c r="F45" s="3"/>
      <c r="G45" s="22" t="s">
        <v>15</v>
      </c>
    </row>
    <row r="46" spans="2:7" ht="227.65" customHeight="1" x14ac:dyDescent="0.25">
      <c r="B46" s="14">
        <v>3</v>
      </c>
      <c r="C46" s="193" t="s">
        <v>16</v>
      </c>
      <c r="D46" s="193"/>
      <c r="E46" s="3" t="s">
        <v>20</v>
      </c>
      <c r="F46" s="3"/>
      <c r="G46" s="22" t="s">
        <v>133</v>
      </c>
    </row>
    <row r="47" spans="2:7" ht="84" customHeight="1" x14ac:dyDescent="0.25">
      <c r="B47" s="14">
        <v>4</v>
      </c>
      <c r="C47" s="193" t="s">
        <v>11</v>
      </c>
      <c r="D47" s="193"/>
      <c r="E47" s="3" t="s">
        <v>20</v>
      </c>
      <c r="F47" s="3"/>
      <c r="G47" s="22" t="s">
        <v>134</v>
      </c>
    </row>
    <row r="48" spans="2:7" ht="132" customHeight="1" x14ac:dyDescent="0.25">
      <c r="B48" s="14">
        <v>5</v>
      </c>
      <c r="C48" s="193" t="s">
        <v>8</v>
      </c>
      <c r="D48" s="193"/>
      <c r="E48" s="3" t="s">
        <v>20</v>
      </c>
      <c r="F48" s="3"/>
      <c r="G48" s="22" t="s">
        <v>53</v>
      </c>
    </row>
    <row r="49" spans="2:7" ht="126" customHeight="1" x14ac:dyDescent="0.25">
      <c r="B49" s="14">
        <v>6</v>
      </c>
      <c r="C49" s="193" t="s">
        <v>17</v>
      </c>
      <c r="D49" s="193"/>
      <c r="E49" s="3" t="s">
        <v>20</v>
      </c>
      <c r="F49" s="3"/>
      <c r="G49" s="22" t="s">
        <v>570</v>
      </c>
    </row>
    <row r="50" spans="2:7" ht="131.65" customHeight="1" x14ac:dyDescent="0.25">
      <c r="B50" s="14">
        <v>7</v>
      </c>
      <c r="C50" s="193" t="s">
        <v>19</v>
      </c>
      <c r="D50" s="193"/>
      <c r="E50" s="3" t="s">
        <v>20</v>
      </c>
      <c r="F50" s="3"/>
      <c r="G50" s="22" t="s">
        <v>47</v>
      </c>
    </row>
    <row r="51" spans="2:7" ht="76.5" customHeight="1" x14ac:dyDescent="0.25">
      <c r="B51" s="14">
        <v>8</v>
      </c>
      <c r="C51" s="193" t="s">
        <v>18</v>
      </c>
      <c r="D51" s="193"/>
      <c r="E51" s="3" t="s">
        <v>20</v>
      </c>
      <c r="F51" s="131"/>
      <c r="G51" s="22" t="s">
        <v>48</v>
      </c>
    </row>
    <row r="52" spans="2:7" ht="53.1" customHeight="1" x14ac:dyDescent="0.25">
      <c r="B52" s="184" t="s">
        <v>308</v>
      </c>
      <c r="C52" s="185"/>
      <c r="D52" s="190"/>
      <c r="E52" s="190"/>
      <c r="F52" s="190"/>
      <c r="G52" s="29"/>
    </row>
    <row r="53" spans="2:7" ht="130.15" customHeight="1" x14ac:dyDescent="0.25">
      <c r="B53" s="14">
        <v>1</v>
      </c>
      <c r="C53" s="180" t="s">
        <v>51</v>
      </c>
      <c r="D53" s="166"/>
      <c r="E53" s="3" t="s">
        <v>20</v>
      </c>
      <c r="F53" s="3"/>
      <c r="G53" s="15" t="s">
        <v>517</v>
      </c>
    </row>
    <row r="54" spans="2:7" ht="53.1" customHeight="1" x14ac:dyDescent="0.25">
      <c r="B54" s="184" t="s">
        <v>309</v>
      </c>
      <c r="C54" s="185"/>
      <c r="D54" s="185"/>
      <c r="E54" s="185"/>
      <c r="F54" s="185"/>
      <c r="G54" s="30"/>
    </row>
    <row r="55" spans="2:7" ht="120.4" customHeight="1" x14ac:dyDescent="0.25">
      <c r="B55" s="186"/>
      <c r="C55" s="187"/>
      <c r="D55" s="187"/>
      <c r="E55" s="187"/>
      <c r="F55" s="188"/>
      <c r="G55" s="15" t="s">
        <v>52</v>
      </c>
    </row>
    <row r="58" spans="2:7" ht="68.650000000000006" customHeight="1" x14ac:dyDescent="0.25">
      <c r="B58" s="173" t="s">
        <v>183</v>
      </c>
      <c r="C58" s="189"/>
      <c r="D58" s="32"/>
      <c r="E58" s="53" t="s">
        <v>3</v>
      </c>
      <c r="F58" s="45"/>
    </row>
    <row r="59" spans="2:7" ht="64.5" customHeight="1" x14ac:dyDescent="0.25">
      <c r="B59" s="170" t="s">
        <v>307</v>
      </c>
      <c r="C59" s="174"/>
      <c r="D59" s="118"/>
      <c r="E59" s="55"/>
      <c r="F59" s="55"/>
    </row>
  </sheetData>
  <sheetProtection algorithmName="SHA-512" hashValue="ntZwkfuiWECYsT3HF/lYQr0zds+uEPWOgByV6VK3+c2G5vHeRnSHBY4Bi7uZFFBvl8e3rL56924AARvdtmU0YQ==" saltValue="FlbJOk8xpDwnoUsshs0eqw==" spinCount="100000" sheet="1" objects="1" scenarios="1" formatCells="0" formatColumns="0" formatRows="0"/>
  <mergeCells count="55">
    <mergeCell ref="B59:C59"/>
    <mergeCell ref="C51:D51"/>
    <mergeCell ref="B52:F52"/>
    <mergeCell ref="C53:D53"/>
    <mergeCell ref="B54:F54"/>
    <mergeCell ref="B55:F55"/>
    <mergeCell ref="B58:C58"/>
    <mergeCell ref="C50:D50"/>
    <mergeCell ref="C39:D39"/>
    <mergeCell ref="C40:D40"/>
    <mergeCell ref="C41:D41"/>
    <mergeCell ref="C42:D42"/>
    <mergeCell ref="B43:F43"/>
    <mergeCell ref="C44:D44"/>
    <mergeCell ref="C45:D45"/>
    <mergeCell ref="C46:D46"/>
    <mergeCell ref="C47:D47"/>
    <mergeCell ref="C48:D48"/>
    <mergeCell ref="C49:D49"/>
    <mergeCell ref="C38:D38"/>
    <mergeCell ref="C27:D27"/>
    <mergeCell ref="C28:D28"/>
    <mergeCell ref="C29:D29"/>
    <mergeCell ref="B30:F30"/>
    <mergeCell ref="C31:D31"/>
    <mergeCell ref="C32:D32"/>
    <mergeCell ref="C33:D33"/>
    <mergeCell ref="C34:D34"/>
    <mergeCell ref="C35:D35"/>
    <mergeCell ref="C36:D36"/>
    <mergeCell ref="C37:D37"/>
    <mergeCell ref="C26:D26"/>
    <mergeCell ref="C15:D15"/>
    <mergeCell ref="C16:D16"/>
    <mergeCell ref="C17:D17"/>
    <mergeCell ref="C18:D18"/>
    <mergeCell ref="C19:D19"/>
    <mergeCell ref="C20:D20"/>
    <mergeCell ref="C21:D21"/>
    <mergeCell ref="C22:D22"/>
    <mergeCell ref="B23:F23"/>
    <mergeCell ref="C24:D24"/>
    <mergeCell ref="C25:D25"/>
    <mergeCell ref="C14:D14"/>
    <mergeCell ref="B2:F2"/>
    <mergeCell ref="B3:C3"/>
    <mergeCell ref="B4:C4"/>
    <mergeCell ref="B5:C5"/>
    <mergeCell ref="B6:C6"/>
    <mergeCell ref="B7:C7"/>
    <mergeCell ref="B8:C8"/>
    <mergeCell ref="B9:C9"/>
    <mergeCell ref="B10:C10"/>
    <mergeCell ref="C12:D12"/>
    <mergeCell ref="B13:F13"/>
  </mergeCells>
  <conditionalFormatting sqref="E11">
    <cfRule type="cellIs" dxfId="14" priority="21" operator="greaterThan">
      <formula>0</formula>
    </cfRule>
  </conditionalFormatting>
  <conditionalFormatting sqref="E14:E22">
    <cfRule type="cellIs" dxfId="13" priority="1" operator="equal">
      <formula>"N/A"</formula>
    </cfRule>
    <cfRule type="cellIs" dxfId="12" priority="2" operator="equal">
      <formula>"Acceptable"</formula>
    </cfRule>
    <cfRule type="cellIs" dxfId="11" priority="3" operator="equal">
      <formula>"Needs Improvement"</formula>
    </cfRule>
  </conditionalFormatting>
  <conditionalFormatting sqref="E24:E29">
    <cfRule type="cellIs" dxfId="10" priority="13" operator="equal">
      <formula>"N/A"</formula>
    </cfRule>
    <cfRule type="cellIs" dxfId="9" priority="14" operator="equal">
      <formula>"Acceptable"</formula>
    </cfRule>
    <cfRule type="cellIs" dxfId="8" priority="15" operator="equal">
      <formula>"Needs Improvement"</formula>
    </cfRule>
  </conditionalFormatting>
  <conditionalFormatting sqref="E31:E42">
    <cfRule type="cellIs" dxfId="7" priority="4" operator="equal">
      <formula>"N/A"</formula>
    </cfRule>
    <cfRule type="cellIs" dxfId="6" priority="5" operator="equal">
      <formula>"Acceptable"</formula>
    </cfRule>
  </conditionalFormatting>
  <conditionalFormatting sqref="E31:E51">
    <cfRule type="cellIs" dxfId="5" priority="6" operator="equal">
      <formula>"Needs Improvement"</formula>
    </cfRule>
  </conditionalFormatting>
  <conditionalFormatting sqref="E44:E51">
    <cfRule type="cellIs" dxfId="4" priority="16" operator="equal">
      <formula>"N/A"</formula>
    </cfRule>
    <cfRule type="cellIs" dxfId="3" priority="17" operator="equal">
      <formula>"Acceptable"</formula>
    </cfRule>
  </conditionalFormatting>
  <conditionalFormatting sqref="E53">
    <cfRule type="cellIs" dxfId="2" priority="18" operator="equal">
      <formula>"N/A"</formula>
    </cfRule>
    <cfRule type="cellIs" dxfId="1" priority="19" operator="equal">
      <formula>"Acceptable"</formula>
    </cfRule>
    <cfRule type="cellIs" dxfId="0" priority="20" operator="equal">
      <formula>"Needs Improvement"</formula>
    </cfRule>
  </conditionalFormatting>
  <dataValidations count="5">
    <dataValidation type="list" allowBlank="1" showInputMessage="1" showErrorMessage="1" sqref="D8" xr:uid="{581FFC88-48F3-46B3-AC6C-2C0CA74164BB}">
      <formula1>"Select, DS MFG and Acidified Foods, DS MFG and LACF"</formula1>
    </dataValidation>
    <dataValidation type="list" allowBlank="1" showInputMessage="1" showErrorMessage="1" sqref="E43" xr:uid="{1C2D0DEC-B330-4D4A-89EF-7835BC0A0BAC}">
      <formula1>"Select, Acceptable, Needs Improvement"</formula1>
    </dataValidation>
    <dataValidation type="list" allowBlank="1" showInputMessage="1" showErrorMessage="1" sqref="E31:E42 E53 E44:E51 E24:E29 E14:E22" xr:uid="{33091BD5-5DFF-4900-8B98-6B3279950BD1}">
      <formula1>"Select, Acceptable, Needs Improvement, N/A"</formula1>
    </dataValidation>
    <dataValidation type="date" operator="greaterThanOrEqual" allowBlank="1" showInputMessage="1" showErrorMessage="1" error="Please enter a date in MM/DD/YYYY format." sqref="F3 D3 F58" xr:uid="{926FFCCA-9465-4AB4-8A0B-C7B4FFE2A633}">
      <formula1>1</formula1>
    </dataValidation>
    <dataValidation type="list" allowBlank="1" showInputMessage="1" showErrorMessage="1" sqref="F8" xr:uid="{4413752D-5DC8-446B-84F8-FA604FDE896F}">
      <formula1>"Select, Contract Audit, Verification Audit, Training Audit, Joint Inspection, Non-Contract Audit, Field Evaluation"</formula1>
    </dataValidation>
  </dataValidations>
  <pageMargins left="0.35" right="0.2" top="0.5" bottom="0.5" header="0.3" footer="0.3"/>
  <pageSetup paperSize="127" fitToHeight="0" orientation="portrait" horizontalDpi="300" verticalDpi="300" r:id="rId1"/>
  <headerFooter>
    <oddFooter>&amp;LPilot HF Audit Form-Limited Scope PCHF&amp;CPage &amp;P of &amp;N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920FB54F-0906-4E8B-8D0D-476257ACCB14}">
          <x14:formula1>
            <xm:f>Sheet1!$A$3:$A$129</xm:f>
          </x14:formula1>
          <xm:sqref>D4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D60FE-1B0B-4401-9F20-D72BBDFE6212}">
  <sheetPr>
    <tabColor theme="4" tint="0.39997558519241921"/>
    <pageSetUpPr fitToPage="1"/>
  </sheetPr>
  <dimension ref="A1:E37"/>
  <sheetViews>
    <sheetView showGridLines="0" tabSelected="1" zoomScaleNormal="100" workbookViewId="0">
      <selection activeCell="D15" sqref="D15"/>
    </sheetView>
  </sheetViews>
  <sheetFormatPr defaultRowHeight="15" x14ac:dyDescent="0.25"/>
  <cols>
    <col min="1" max="1" width="3.28515625" customWidth="1"/>
    <col min="2" max="2" width="41.28515625" customWidth="1"/>
    <col min="3" max="3" width="2.140625" customWidth="1"/>
    <col min="4" max="4" width="25.42578125" customWidth="1"/>
    <col min="5" max="5" width="53" customWidth="1"/>
    <col min="6" max="6" width="4.42578125" customWidth="1"/>
    <col min="7" max="7" width="11.85546875" customWidth="1"/>
  </cols>
  <sheetData>
    <row r="1" spans="1:5" ht="90.75" customHeight="1" x14ac:dyDescent="0.25">
      <c r="A1" s="5"/>
      <c r="B1" s="37" t="str">
        <f>Sheet1!A1</f>
        <v>Human Food Field Inspection Audit DS v 07/2025</v>
      </c>
      <c r="E1" s="123" t="str">
        <f>Sheet1!$B$1</f>
        <v>FDA Form 3610-H(DS) OMB Number: 0910-0909 Exp Date: 04/30/2027</v>
      </c>
    </row>
    <row r="2" spans="1:5" ht="43.5" customHeight="1" x14ac:dyDescent="0.25">
      <c r="A2" s="5"/>
    </row>
    <row r="3" spans="1:5" ht="43.5" customHeight="1" x14ac:dyDescent="0.25"/>
    <row r="4" spans="1:5" ht="43.5" customHeight="1" x14ac:dyDescent="0.25">
      <c r="B4" s="67"/>
      <c r="C4" s="67"/>
      <c r="D4" s="67"/>
      <c r="E4" s="67"/>
    </row>
    <row r="5" spans="1:5" ht="43.5" customHeight="1" x14ac:dyDescent="0.25">
      <c r="B5" s="67"/>
      <c r="C5" s="67"/>
      <c r="D5" s="67"/>
      <c r="E5" s="67"/>
    </row>
    <row r="6" spans="1:5" ht="43.5" customHeight="1" x14ac:dyDescent="0.25">
      <c r="B6" s="67"/>
      <c r="C6" s="67"/>
      <c r="D6" s="67"/>
      <c r="E6" s="67"/>
    </row>
    <row r="7" spans="1:5" ht="43.5" customHeight="1" x14ac:dyDescent="0.25">
      <c r="B7" s="67"/>
      <c r="C7" s="67"/>
      <c r="D7" s="67"/>
      <c r="E7" s="67"/>
    </row>
    <row r="8" spans="1:5" ht="43.5" customHeight="1" x14ac:dyDescent="0.25">
      <c r="B8" s="67"/>
      <c r="C8" s="67"/>
      <c r="D8" s="67"/>
      <c r="E8" s="67"/>
    </row>
    <row r="9" spans="1:5" ht="59.25" customHeight="1" x14ac:dyDescent="0.3">
      <c r="B9" s="98"/>
      <c r="C9" s="99"/>
      <c r="D9" s="100"/>
      <c r="E9" s="67"/>
    </row>
    <row r="10" spans="1:5" ht="60.75" customHeight="1" x14ac:dyDescent="0.25">
      <c r="B10" s="67"/>
      <c r="C10" s="67"/>
      <c r="D10" s="67"/>
      <c r="E10" s="67"/>
    </row>
    <row r="11" spans="1:5" ht="15" customHeight="1" thickBot="1" x14ac:dyDescent="0.3">
      <c r="B11" s="95"/>
      <c r="C11" s="68"/>
      <c r="D11" s="68"/>
      <c r="E11" s="68"/>
    </row>
    <row r="12" spans="1:5" ht="15" customHeight="1" x14ac:dyDescent="0.25">
      <c r="B12" s="5"/>
    </row>
    <row r="13" spans="1:5" ht="15" customHeight="1" x14ac:dyDescent="0.3">
      <c r="B13" s="72" t="s">
        <v>294</v>
      </c>
    </row>
    <row r="14" spans="1:5" ht="9.75" customHeight="1" thickBot="1" x14ac:dyDescent="0.35">
      <c r="B14" s="72"/>
    </row>
    <row r="15" spans="1:5" ht="22.5" customHeight="1" thickBot="1" x14ac:dyDescent="0.35">
      <c r="B15" s="10" t="s">
        <v>192</v>
      </c>
      <c r="C15" s="69"/>
      <c r="D15" s="75" t="s">
        <v>20</v>
      </c>
    </row>
    <row r="16" spans="1:5" ht="23.25" customHeight="1" thickBot="1" x14ac:dyDescent="0.35">
      <c r="B16" s="10" t="s">
        <v>196</v>
      </c>
      <c r="C16" s="69"/>
      <c r="D16" s="70" t="s">
        <v>197</v>
      </c>
    </row>
    <row r="17" spans="2:5" ht="24" customHeight="1" thickBot="1" x14ac:dyDescent="0.35">
      <c r="B17" s="10" t="s">
        <v>226</v>
      </c>
      <c r="C17" s="69"/>
      <c r="D17" s="74" t="s">
        <v>20</v>
      </c>
    </row>
    <row r="18" spans="2:5" ht="21.75" customHeight="1" thickBot="1" x14ac:dyDescent="0.3"/>
    <row r="19" spans="2:5" ht="21.75" customHeight="1" thickBot="1" x14ac:dyDescent="0.35">
      <c r="B19" s="10" t="s">
        <v>297</v>
      </c>
      <c r="D19" s="74" t="s">
        <v>20</v>
      </c>
    </row>
    <row r="20" spans="2:5" ht="21.75" customHeight="1" thickBot="1" x14ac:dyDescent="0.3"/>
    <row r="21" spans="2:5" ht="68.25" customHeight="1" thickBot="1" x14ac:dyDescent="0.3">
      <c r="B21" s="85" t="s">
        <v>301</v>
      </c>
      <c r="C21" s="69"/>
      <c r="D21" s="148"/>
      <c r="E21" s="149"/>
    </row>
    <row r="22" spans="2:5" ht="9" customHeight="1" x14ac:dyDescent="0.25"/>
    <row r="23" spans="2:5" ht="21.75" customHeight="1" thickBot="1" x14ac:dyDescent="0.35">
      <c r="B23" s="122" t="s">
        <v>412</v>
      </c>
    </row>
    <row r="24" spans="2:5" ht="39.75" customHeight="1" thickBot="1" x14ac:dyDescent="0.35">
      <c r="B24" s="73" t="s">
        <v>413</v>
      </c>
      <c r="C24" s="69"/>
      <c r="D24" s="74" t="s">
        <v>20</v>
      </c>
    </row>
    <row r="25" spans="2:5" ht="25.5" customHeight="1" thickBot="1" x14ac:dyDescent="0.35">
      <c r="B25" s="73" t="s">
        <v>417</v>
      </c>
      <c r="C25" s="69"/>
      <c r="D25" s="75" t="s">
        <v>20</v>
      </c>
    </row>
    <row r="26" spans="2:5" ht="44.25" customHeight="1" thickBot="1" x14ac:dyDescent="0.3">
      <c r="B26" s="120" t="s">
        <v>415</v>
      </c>
      <c r="C26" s="69"/>
      <c r="D26" s="148"/>
      <c r="E26" s="149"/>
    </row>
    <row r="27" spans="2:5" ht="15" customHeight="1" thickBot="1" x14ac:dyDescent="0.3"/>
    <row r="28" spans="2:5" ht="44.25" customHeight="1" thickBot="1" x14ac:dyDescent="0.35">
      <c r="B28" s="115" t="s">
        <v>303</v>
      </c>
      <c r="C28" s="69"/>
      <c r="D28" s="148"/>
      <c r="E28" s="149"/>
    </row>
    <row r="29" spans="2:5" ht="21" customHeight="1" thickBot="1" x14ac:dyDescent="0.35">
      <c r="B29" s="116" t="s">
        <v>287</v>
      </c>
      <c r="C29" s="69"/>
      <c r="D29" s="71"/>
    </row>
    <row r="30" spans="2:5" ht="46.5" customHeight="1" thickBot="1" x14ac:dyDescent="0.35">
      <c r="B30" s="73" t="s">
        <v>198</v>
      </c>
      <c r="C30" s="69"/>
      <c r="D30" s="75"/>
    </row>
    <row r="31" spans="2:5" ht="15" customHeight="1" thickBot="1" x14ac:dyDescent="0.3">
      <c r="B31" s="68"/>
      <c r="C31" s="68"/>
      <c r="D31" s="68"/>
      <c r="E31" s="68"/>
    </row>
    <row r="32" spans="2:5" ht="15" customHeight="1" x14ac:dyDescent="0.25"/>
    <row r="33" spans="2:5" ht="21" hidden="1" customHeight="1" x14ac:dyDescent="0.3">
      <c r="B33" s="72" t="s">
        <v>490</v>
      </c>
    </row>
    <row r="34" spans="2:5" ht="12" hidden="1" customHeight="1" x14ac:dyDescent="0.3">
      <c r="B34" s="10"/>
    </row>
    <row r="35" spans="2:5" ht="21" hidden="1" customHeight="1" thickBot="1" x14ac:dyDescent="0.35">
      <c r="B35" s="10" t="s">
        <v>190</v>
      </c>
      <c r="C35" s="69"/>
      <c r="D35" s="76"/>
    </row>
    <row r="36" spans="2:5" ht="21" hidden="1" customHeight="1" thickBot="1" x14ac:dyDescent="0.35">
      <c r="B36" s="10" t="s">
        <v>191</v>
      </c>
      <c r="D36" s="86"/>
    </row>
    <row r="37" spans="2:5" ht="15" hidden="1" customHeight="1" thickBot="1" x14ac:dyDescent="0.3">
      <c r="B37" s="68"/>
      <c r="C37" s="68"/>
      <c r="D37" s="68"/>
      <c r="E37" s="68"/>
    </row>
  </sheetData>
  <sheetProtection algorithmName="SHA-512" hashValue="O/64pt9PKyu2/4t0TdEODq8ARiJM5j7uorrOHcNdvbDLlJeuvnB86rYK+6BAeYqAZSTr3Dt0f1BEEvXgIC64Rg==" saltValue="Lk6g381ay9JXOvrcv1Pebg==" spinCount="100000" sheet="1" objects="1" scenarios="1" formatCells="0" formatColumns="0" formatRows="0" selectLockedCells="1"/>
  <mergeCells count="3">
    <mergeCell ref="D21:E21"/>
    <mergeCell ref="D28:E28"/>
    <mergeCell ref="D26:E26"/>
  </mergeCells>
  <dataValidations count="7">
    <dataValidation allowBlank="1" showErrorMessage="1" promptTitle="Report Preparer's Name" prompt="Enter the name of the individual who completed the state report and who should be contacted in the case of questions." sqref="D21:E21 D28:E28 D26:E26" xr:uid="{95C980C5-308B-4D22-8917-D0C0B86F762E}"/>
    <dataValidation type="list" allowBlank="1" showErrorMessage="1" promptTitle="Contract Number" prompt="Enter the full contract number." sqref="D17 D24" xr:uid="{A7ECE10B-6C49-4672-ABFC-5597980FF992}">
      <formula1>"FDA, State, Select"</formula1>
    </dataValidation>
    <dataValidation type="list" allowBlank="1" showInputMessage="1" showErrorMessage="1" sqref="D15" xr:uid="{DF91E5E4-36C0-47D8-92E8-0EBAC6BD7989}">
      <formula1>"2023-24, 2024-25, 2025-26, 2026-27, 2027-28, 2028-29, 2029-30, Select"</formula1>
    </dataValidation>
    <dataValidation type="list" allowBlank="1" showErrorMessage="1" promptTitle="Contract Number" prompt="Enter the full contract number." sqref="D30" xr:uid="{9B57CBF9-B2EC-40E4-A082-E53F1C976F3C}">
      <formula1>"Corrected Form"</formula1>
    </dataValidation>
    <dataValidation type="date" operator="greaterThan" allowBlank="1" showInputMessage="1" showErrorMessage="1" error="Please enter date in MM/DD/YYYY format." sqref="D29 D35" xr:uid="{6F5C52A1-3CC2-48CA-B363-CC50CDB5A087}">
      <formula1>1</formula1>
    </dataValidation>
    <dataValidation type="list" allowBlank="1" showErrorMessage="1" promptTitle="Contract Number" prompt="Enter the full contract number." sqref="D19" xr:uid="{2C0A0667-1A6A-4AAA-A5C9-C5E985E4B8CB}">
      <formula1>"Acceptable, Needs Improvement, Joint Inspection, Select"</formula1>
    </dataValidation>
    <dataValidation type="list" allowBlank="1" showInputMessage="1" showErrorMessage="1" sqref="D25" xr:uid="{712FAF3C-5EBF-43BA-86FA-770F69CBCC15}">
      <formula1>"Select, Acceptable, Needs Improvement, Training Audit"</formula1>
    </dataValidation>
  </dataValidations>
  <pageMargins left="0.5" right="0.5" top="0.5" bottom="0.5" header="0.3" footer="0.3"/>
  <pageSetup scale="74" fitToHeight="0" orientation="portrait" horizontalDpi="1200" verticalDpi="120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483F7-DE01-4829-8431-7FAC08EEDB34}">
  <sheetPr>
    <tabColor theme="5" tint="0.39997558519241921"/>
    <pageSetUpPr fitToPage="1"/>
  </sheetPr>
  <dimension ref="B1:G36"/>
  <sheetViews>
    <sheetView showGridLines="0" showRuler="0" zoomScaleNormal="100" workbookViewId="0">
      <selection activeCell="A2" sqref="A2"/>
    </sheetView>
  </sheetViews>
  <sheetFormatPr defaultRowHeight="15" x14ac:dyDescent="0.25"/>
  <cols>
    <col min="1" max="1" width="2.5703125" customWidth="1"/>
    <col min="2" max="2" width="14.5703125" customWidth="1"/>
    <col min="3" max="3" width="90.28515625" customWidth="1"/>
    <col min="4" max="4" width="8.7109375" customWidth="1"/>
  </cols>
  <sheetData>
    <row r="1" spans="2:7" ht="26.25" x14ac:dyDescent="0.4">
      <c r="B1" s="37" t="str">
        <f>Sheet1!A1</f>
        <v>Human Food Field Inspection Audit DS v 07/2025</v>
      </c>
      <c r="C1" s="124"/>
      <c r="D1" s="123" t="str">
        <f>Sheet1!$B$1</f>
        <v>FDA Form 3610-H(DS) OMB Number: 0910-0909 Exp Date: 04/30/2027</v>
      </c>
    </row>
    <row r="2" spans="2:7" ht="171.75" customHeight="1" x14ac:dyDescent="0.25">
      <c r="C2" s="123" t="str">
        <f>Sheet1!$B$1</f>
        <v>FDA Form 3610-H(DS) OMB Number: 0910-0909 Exp Date: 04/30/2027</v>
      </c>
    </row>
    <row r="3" spans="2:7" ht="171.75" customHeight="1" x14ac:dyDescent="0.25"/>
    <row r="4" spans="2:7" ht="19.149999999999999" customHeight="1" x14ac:dyDescent="0.25"/>
    <row r="5" spans="2:7" ht="21" x14ac:dyDescent="0.25">
      <c r="B5" s="16" t="s">
        <v>25</v>
      </c>
      <c r="C5" s="8"/>
      <c r="D5" s="8"/>
      <c r="E5" s="8"/>
      <c r="F5" s="8"/>
      <c r="G5" s="8"/>
    </row>
    <row r="6" spans="2:7" ht="30" customHeight="1" x14ac:dyDescent="0.25">
      <c r="B6" s="150" t="s">
        <v>26</v>
      </c>
      <c r="C6" s="150"/>
    </row>
    <row r="7" spans="2:7" ht="18.75" x14ac:dyDescent="0.25">
      <c r="B7" s="17" t="s">
        <v>27</v>
      </c>
    </row>
    <row r="8" spans="2:7" ht="18.75" x14ac:dyDescent="0.25">
      <c r="B8" s="17" t="s">
        <v>28</v>
      </c>
    </row>
    <row r="9" spans="2:7" s="9" customFormat="1" ht="18.75" x14ac:dyDescent="0.3">
      <c r="B9" s="18" t="s">
        <v>29</v>
      </c>
      <c r="C9" s="17" t="s">
        <v>497</v>
      </c>
    </row>
    <row r="10" spans="2:7" s="9" customFormat="1" ht="18.75" x14ac:dyDescent="0.3">
      <c r="B10" s="18" t="s">
        <v>30</v>
      </c>
      <c r="C10" s="19" t="s">
        <v>496</v>
      </c>
    </row>
    <row r="11" spans="2:7" s="9" customFormat="1" ht="18.75" x14ac:dyDescent="0.3">
      <c r="B11" s="18" t="s">
        <v>31</v>
      </c>
      <c r="C11" s="19" t="s">
        <v>495</v>
      </c>
    </row>
    <row r="12" spans="2:7" s="9" customFormat="1" ht="18.75" x14ac:dyDescent="0.3">
      <c r="B12" s="18" t="s">
        <v>32</v>
      </c>
      <c r="C12" s="19" t="s">
        <v>494</v>
      </c>
    </row>
    <row r="13" spans="2:7" s="9" customFormat="1" ht="18.75" x14ac:dyDescent="0.3">
      <c r="B13" s="18" t="s">
        <v>33</v>
      </c>
      <c r="C13" s="17" t="s">
        <v>493</v>
      </c>
    </row>
    <row r="15" spans="2:7" s="9" customFormat="1" ht="21" x14ac:dyDescent="0.35">
      <c r="B15" s="21" t="s">
        <v>50</v>
      </c>
    </row>
    <row r="16" spans="2:7" s="9" customFormat="1" ht="18.75" x14ac:dyDescent="0.3">
      <c r="B16" s="9" t="s">
        <v>34</v>
      </c>
    </row>
    <row r="17" spans="2:3" s="9" customFormat="1" ht="18.75" x14ac:dyDescent="0.3">
      <c r="B17" s="20" t="s">
        <v>35</v>
      </c>
    </row>
    <row r="18" spans="2:3" s="9" customFormat="1" ht="18.75" x14ac:dyDescent="0.3">
      <c r="B18" s="9" t="s">
        <v>49</v>
      </c>
    </row>
    <row r="19" spans="2:3" s="9" customFormat="1" ht="18.75" x14ac:dyDescent="0.3">
      <c r="B19" s="9" t="s">
        <v>335</v>
      </c>
    </row>
    <row r="20" spans="2:3" s="9" customFormat="1" ht="18.75" x14ac:dyDescent="0.3">
      <c r="B20" s="9" t="s">
        <v>336</v>
      </c>
    </row>
    <row r="21" spans="2:3" s="9" customFormat="1" ht="18.75" x14ac:dyDescent="0.3"/>
    <row r="22" spans="2:3" s="9" customFormat="1" ht="21" x14ac:dyDescent="0.35">
      <c r="B22" s="21" t="s">
        <v>36</v>
      </c>
    </row>
    <row r="23" spans="2:3" s="9" customFormat="1" ht="55.5" customHeight="1" x14ac:dyDescent="0.3">
      <c r="B23" s="151" t="s">
        <v>37</v>
      </c>
      <c r="C23" s="151"/>
    </row>
    <row r="24" spans="2:3" s="9" customFormat="1" ht="18.75" x14ac:dyDescent="0.3">
      <c r="C24" s="9" t="s">
        <v>492</v>
      </c>
    </row>
    <row r="25" spans="2:3" s="9" customFormat="1" ht="18.75" x14ac:dyDescent="0.3">
      <c r="C25" s="9" t="s">
        <v>491</v>
      </c>
    </row>
    <row r="26" spans="2:3" s="9" customFormat="1" ht="18.75" x14ac:dyDescent="0.3"/>
    <row r="27" spans="2:3" s="9" customFormat="1" ht="18.75" x14ac:dyDescent="0.3">
      <c r="B27" s="9" t="s">
        <v>38</v>
      </c>
    </row>
    <row r="28" spans="2:3" s="9" customFormat="1" ht="18.75" x14ac:dyDescent="0.3"/>
    <row r="29" spans="2:3" s="9" customFormat="1" ht="21" x14ac:dyDescent="0.35">
      <c r="B29" s="21" t="s">
        <v>337</v>
      </c>
    </row>
    <row r="30" spans="2:3" s="9" customFormat="1" ht="18.75" x14ac:dyDescent="0.3">
      <c r="B30" s="9" t="s">
        <v>338</v>
      </c>
    </row>
    <row r="31" spans="2:3" s="9" customFormat="1" ht="18.75" x14ac:dyDescent="0.3"/>
    <row r="32" spans="2:3" s="9" customFormat="1" ht="21" x14ac:dyDescent="0.35">
      <c r="B32" s="21" t="s">
        <v>339</v>
      </c>
    </row>
    <row r="33" spans="2:2" s="9" customFormat="1" ht="18.75" x14ac:dyDescent="0.3">
      <c r="B33" s="9" t="s">
        <v>340</v>
      </c>
    </row>
    <row r="34" spans="2:2" s="9" customFormat="1" ht="18.75" x14ac:dyDescent="0.3">
      <c r="B34" s="9" t="s">
        <v>341</v>
      </c>
    </row>
    <row r="35" spans="2:2" s="9" customFormat="1" ht="18.75" x14ac:dyDescent="0.3"/>
    <row r="36" spans="2:2" s="9" customFormat="1" ht="21" x14ac:dyDescent="0.35">
      <c r="B36" s="21"/>
    </row>
  </sheetData>
  <sheetProtection algorithmName="SHA-512" hashValue="NRPGCTJnMKQbkAXdAxZwo1+9muomMrFk+V1mIdDibofdFsQmdxvJR8ArIUiAstKqbaCVZdLcc5Tm2i090XOA2g==" saltValue="AGLxF+za7U58eufpr4Au4g==" spinCount="100000" sheet="1" objects="1" scenarios="1"/>
  <mergeCells count="2">
    <mergeCell ref="B6:C6"/>
    <mergeCell ref="B23:C23"/>
  </mergeCells>
  <pageMargins left="0.35" right="0.2" top="0.5" bottom="0.5" header="0.3" footer="0.3"/>
  <pageSetup paperSize="127" orientation="portrait" horizontalDpi="1200" verticalDpi="1200" r:id="rId1"/>
  <headerFooter>
    <oddFooter>&amp;LPilot Draft HF Audit Form- Coversheet&amp;CPage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FC838-5CEB-4A3D-B17E-B13D86EF0962}">
  <sheetPr codeName="Sheet2"/>
  <dimension ref="A1:F130"/>
  <sheetViews>
    <sheetView showGridLines="0" workbookViewId="0"/>
  </sheetViews>
  <sheetFormatPr defaultColWidth="8.7109375" defaultRowHeight="15" x14ac:dyDescent="0.25"/>
  <cols>
    <col min="1" max="1" width="55.42578125" style="4" customWidth="1"/>
    <col min="2" max="2" width="10.28515625" style="4" customWidth="1"/>
    <col min="3" max="5" width="13.140625" style="4" customWidth="1"/>
    <col min="6" max="6" width="17.85546875" style="4" customWidth="1"/>
    <col min="7" max="16384" width="8.7109375" style="4"/>
  </cols>
  <sheetData>
    <row r="1" spans="1:6" x14ac:dyDescent="0.25">
      <c r="A1" s="4" t="s">
        <v>705</v>
      </c>
      <c r="B1" s="4" t="s">
        <v>613</v>
      </c>
    </row>
    <row r="2" spans="1:6" x14ac:dyDescent="0.25">
      <c r="A2" s="143" t="s">
        <v>55</v>
      </c>
      <c r="B2" s="143" t="s">
        <v>99</v>
      </c>
      <c r="C2" s="143" t="s">
        <v>115</v>
      </c>
      <c r="D2" s="143" t="s">
        <v>193</v>
      </c>
      <c r="E2" s="143" t="s">
        <v>194</v>
      </c>
      <c r="F2" s="143" t="s">
        <v>54</v>
      </c>
    </row>
    <row r="3" spans="1:6" x14ac:dyDescent="0.25">
      <c r="A3" s="144" t="s">
        <v>57</v>
      </c>
      <c r="B3" s="145">
        <v>6</v>
      </c>
      <c r="C3" s="144" t="s">
        <v>419</v>
      </c>
      <c r="F3" s="144" t="s">
        <v>56</v>
      </c>
    </row>
    <row r="4" spans="1:6" x14ac:dyDescent="0.25">
      <c r="A4" s="144" t="s">
        <v>471</v>
      </c>
      <c r="B4" s="145">
        <v>155</v>
      </c>
      <c r="C4" s="144" t="s">
        <v>419</v>
      </c>
      <c r="D4" s="144"/>
      <c r="E4" s="144"/>
      <c r="F4" s="144" t="s">
        <v>56</v>
      </c>
    </row>
    <row r="5" spans="1:6" x14ac:dyDescent="0.25">
      <c r="A5" s="144" t="s">
        <v>58</v>
      </c>
      <c r="B5" s="145">
        <v>7</v>
      </c>
      <c r="C5" s="144" t="s">
        <v>420</v>
      </c>
      <c r="D5" s="144"/>
      <c r="E5" s="144"/>
      <c r="F5" s="144" t="s">
        <v>56</v>
      </c>
    </row>
    <row r="6" spans="1:6" x14ac:dyDescent="0.25">
      <c r="A6" s="144" t="s">
        <v>344</v>
      </c>
      <c r="B6" s="145">
        <v>8</v>
      </c>
      <c r="C6" s="144" t="s">
        <v>420</v>
      </c>
      <c r="D6" s="144"/>
      <c r="E6" s="144"/>
      <c r="F6" s="144" t="s">
        <v>56</v>
      </c>
    </row>
    <row r="7" spans="1:6" x14ac:dyDescent="0.25">
      <c r="A7" s="144" t="s">
        <v>472</v>
      </c>
      <c r="B7" s="145">
        <v>160</v>
      </c>
      <c r="C7" s="144" t="s">
        <v>485</v>
      </c>
      <c r="D7" s="144"/>
      <c r="E7" s="144"/>
      <c r="F7" s="144" t="s">
        <v>56</v>
      </c>
    </row>
    <row r="8" spans="1:6" x14ac:dyDescent="0.25">
      <c r="A8" s="144" t="s">
        <v>345</v>
      </c>
      <c r="B8" s="145">
        <v>10</v>
      </c>
      <c r="C8" s="144" t="s">
        <v>421</v>
      </c>
      <c r="D8" s="144"/>
      <c r="E8" s="144"/>
      <c r="F8" s="144" t="s">
        <v>56</v>
      </c>
    </row>
    <row r="9" spans="1:6" x14ac:dyDescent="0.25">
      <c r="A9" s="144" t="s">
        <v>59</v>
      </c>
      <c r="B9" s="145">
        <v>11</v>
      </c>
      <c r="C9" s="144" t="s">
        <v>421</v>
      </c>
      <c r="D9" s="144"/>
      <c r="E9" s="144"/>
      <c r="F9" s="144" t="s">
        <v>56</v>
      </c>
    </row>
    <row r="10" spans="1:6" x14ac:dyDescent="0.25">
      <c r="A10" s="144" t="s">
        <v>346</v>
      </c>
      <c r="B10" s="145">
        <v>12</v>
      </c>
      <c r="C10" s="144" t="s">
        <v>422</v>
      </c>
      <c r="D10" s="144"/>
      <c r="E10" s="144"/>
      <c r="F10" s="144" t="s">
        <v>56</v>
      </c>
    </row>
    <row r="11" spans="1:6" x14ac:dyDescent="0.25">
      <c r="A11" s="144" t="s">
        <v>60</v>
      </c>
      <c r="B11" s="145">
        <v>13</v>
      </c>
      <c r="C11" s="144" t="s">
        <v>422</v>
      </c>
      <c r="D11" s="144"/>
      <c r="E11" s="144"/>
      <c r="F11" s="144" t="s">
        <v>56</v>
      </c>
    </row>
    <row r="12" spans="1:6" x14ac:dyDescent="0.25">
      <c r="A12" s="144" t="s">
        <v>61</v>
      </c>
      <c r="B12" s="145">
        <v>14</v>
      </c>
      <c r="C12" s="144" t="s">
        <v>423</v>
      </c>
      <c r="D12" s="144"/>
      <c r="E12" s="144"/>
      <c r="F12" s="144" t="s">
        <v>56</v>
      </c>
    </row>
    <row r="13" spans="1:6" x14ac:dyDescent="0.25">
      <c r="A13" s="144" t="s">
        <v>62</v>
      </c>
      <c r="B13" s="145">
        <v>15</v>
      </c>
      <c r="C13" s="144" t="s">
        <v>423</v>
      </c>
      <c r="D13" s="144"/>
      <c r="E13" s="144"/>
      <c r="F13" s="144" t="s">
        <v>56</v>
      </c>
    </row>
    <row r="14" spans="1:6" x14ac:dyDescent="0.25">
      <c r="A14" s="144" t="s">
        <v>347</v>
      </c>
      <c r="B14" s="145">
        <v>17</v>
      </c>
      <c r="C14" s="144" t="s">
        <v>424</v>
      </c>
      <c r="D14" s="144"/>
      <c r="E14" s="144"/>
      <c r="F14" s="144" t="s">
        <v>56</v>
      </c>
    </row>
    <row r="15" spans="1:6" x14ac:dyDescent="0.25">
      <c r="A15" s="144" t="s">
        <v>63</v>
      </c>
      <c r="B15" s="145">
        <v>18</v>
      </c>
      <c r="C15" s="144" t="s">
        <v>424</v>
      </c>
      <c r="D15" s="144"/>
      <c r="E15" s="144"/>
      <c r="F15" s="144" t="s">
        <v>56</v>
      </c>
    </row>
    <row r="16" spans="1:6" x14ac:dyDescent="0.25">
      <c r="A16" s="144" t="s">
        <v>348</v>
      </c>
      <c r="B16" s="145">
        <v>19</v>
      </c>
      <c r="C16" s="144" t="s">
        <v>424</v>
      </c>
      <c r="D16" s="144"/>
      <c r="E16" s="144"/>
      <c r="F16" s="144" t="s">
        <v>349</v>
      </c>
    </row>
    <row r="17" spans="1:6" x14ac:dyDescent="0.25">
      <c r="A17" s="144" t="s">
        <v>350</v>
      </c>
      <c r="B17" s="145">
        <v>142</v>
      </c>
      <c r="C17" s="144" t="s">
        <v>425</v>
      </c>
      <c r="D17" s="144"/>
      <c r="E17" s="144"/>
      <c r="F17" s="144" t="s">
        <v>56</v>
      </c>
    </row>
    <row r="18" spans="1:6" x14ac:dyDescent="0.25">
      <c r="A18" s="144" t="s">
        <v>351</v>
      </c>
      <c r="B18" s="145">
        <v>20</v>
      </c>
      <c r="C18" s="144" t="s">
        <v>425</v>
      </c>
      <c r="D18" s="144"/>
      <c r="E18" s="144"/>
      <c r="F18" s="144" t="s">
        <v>56</v>
      </c>
    </row>
    <row r="19" spans="1:6" x14ac:dyDescent="0.25">
      <c r="A19" s="144" t="s">
        <v>352</v>
      </c>
      <c r="B19" s="145">
        <v>21</v>
      </c>
      <c r="C19" s="144" t="s">
        <v>425</v>
      </c>
      <c r="D19" s="144"/>
      <c r="E19" s="144"/>
      <c r="F19" s="144" t="s">
        <v>56</v>
      </c>
    </row>
    <row r="20" spans="1:6" x14ac:dyDescent="0.25">
      <c r="A20" s="144" t="s">
        <v>473</v>
      </c>
      <c r="B20" s="145">
        <v>152</v>
      </c>
      <c r="C20" s="144" t="s">
        <v>425</v>
      </c>
      <c r="D20" s="144"/>
      <c r="E20" s="144"/>
      <c r="F20" s="144" t="s">
        <v>56</v>
      </c>
    </row>
    <row r="21" spans="1:6" x14ac:dyDescent="0.25">
      <c r="A21" s="144" t="s">
        <v>64</v>
      </c>
      <c r="B21" s="145">
        <v>22</v>
      </c>
      <c r="C21" s="144" t="s">
        <v>425</v>
      </c>
      <c r="D21" s="144"/>
      <c r="E21" s="144"/>
      <c r="F21" s="144" t="s">
        <v>56</v>
      </c>
    </row>
    <row r="22" spans="1:6" x14ac:dyDescent="0.25">
      <c r="A22" s="144" t="s">
        <v>474</v>
      </c>
      <c r="B22" s="145">
        <v>144</v>
      </c>
      <c r="C22" s="144" t="s">
        <v>426</v>
      </c>
      <c r="D22" s="144"/>
      <c r="E22" s="144"/>
      <c r="F22" s="144" t="s">
        <v>56</v>
      </c>
    </row>
    <row r="23" spans="1:6" x14ac:dyDescent="0.25">
      <c r="A23" s="144" t="s">
        <v>353</v>
      </c>
      <c r="B23" s="145">
        <v>23</v>
      </c>
      <c r="C23" s="144" t="s">
        <v>427</v>
      </c>
      <c r="D23" s="144"/>
      <c r="E23" s="144"/>
      <c r="F23" s="144" t="s">
        <v>56</v>
      </c>
    </row>
    <row r="24" spans="1:6" x14ac:dyDescent="0.25">
      <c r="A24" s="144" t="s">
        <v>354</v>
      </c>
      <c r="B24" s="145">
        <v>143</v>
      </c>
      <c r="C24" s="144" t="s">
        <v>427</v>
      </c>
      <c r="D24" s="144"/>
      <c r="E24" s="144"/>
      <c r="F24" s="144" t="s">
        <v>56</v>
      </c>
    </row>
    <row r="25" spans="1:6" x14ac:dyDescent="0.25">
      <c r="A25" s="144" t="s">
        <v>355</v>
      </c>
      <c r="B25" s="145">
        <v>24</v>
      </c>
      <c r="C25" s="144" t="s">
        <v>427</v>
      </c>
      <c r="D25" s="144"/>
      <c r="E25" s="144"/>
      <c r="F25" s="144" t="s">
        <v>56</v>
      </c>
    </row>
    <row r="26" spans="1:6" x14ac:dyDescent="0.25">
      <c r="A26" s="144" t="s">
        <v>65</v>
      </c>
      <c r="B26" s="145">
        <v>25</v>
      </c>
      <c r="C26" s="144" t="s">
        <v>428</v>
      </c>
      <c r="D26" s="144"/>
      <c r="E26" s="144"/>
      <c r="F26" s="144" t="s">
        <v>56</v>
      </c>
    </row>
    <row r="27" spans="1:6" x14ac:dyDescent="0.25">
      <c r="A27" s="144" t="s">
        <v>356</v>
      </c>
      <c r="B27" s="145">
        <v>26</v>
      </c>
      <c r="C27" s="144" t="s">
        <v>428</v>
      </c>
      <c r="D27" s="144"/>
      <c r="E27" s="144"/>
      <c r="F27" s="144" t="s">
        <v>56</v>
      </c>
    </row>
    <row r="28" spans="1:6" x14ac:dyDescent="0.25">
      <c r="A28" s="144" t="s">
        <v>66</v>
      </c>
      <c r="B28" s="145">
        <v>27</v>
      </c>
      <c r="C28" s="144" t="s">
        <v>429</v>
      </c>
      <c r="D28" s="144"/>
      <c r="E28" s="144"/>
      <c r="F28" s="144" t="s">
        <v>56</v>
      </c>
    </row>
    <row r="29" spans="1:6" x14ac:dyDescent="0.25">
      <c r="A29" s="144" t="s">
        <v>357</v>
      </c>
      <c r="B29" s="145">
        <v>28</v>
      </c>
      <c r="C29" s="144" t="s">
        <v>429</v>
      </c>
      <c r="D29" s="144"/>
      <c r="E29" s="144"/>
      <c r="F29" s="144" t="s">
        <v>56</v>
      </c>
    </row>
    <row r="30" spans="1:6" x14ac:dyDescent="0.25">
      <c r="A30" s="144" t="s">
        <v>358</v>
      </c>
      <c r="B30" s="145">
        <v>29</v>
      </c>
      <c r="C30" s="144" t="s">
        <v>430</v>
      </c>
      <c r="D30" s="144"/>
      <c r="E30" s="144"/>
      <c r="F30" s="144" t="s">
        <v>56</v>
      </c>
    </row>
    <row r="31" spans="1:6" x14ac:dyDescent="0.25">
      <c r="A31" s="144" t="s">
        <v>359</v>
      </c>
      <c r="B31" s="145">
        <v>30</v>
      </c>
      <c r="C31" s="144" t="s">
        <v>430</v>
      </c>
      <c r="D31" s="144"/>
      <c r="E31" s="144"/>
      <c r="F31" s="144" t="s">
        <v>56</v>
      </c>
    </row>
    <row r="32" spans="1:6" x14ac:dyDescent="0.25">
      <c r="A32" s="144" t="s">
        <v>418</v>
      </c>
      <c r="B32" s="145">
        <v>31</v>
      </c>
      <c r="C32" s="144" t="s">
        <v>431</v>
      </c>
      <c r="D32" s="144"/>
      <c r="E32" s="144"/>
      <c r="F32" s="144" t="s">
        <v>56</v>
      </c>
    </row>
    <row r="33" spans="1:6" x14ac:dyDescent="0.25">
      <c r="A33" s="144" t="s">
        <v>360</v>
      </c>
      <c r="B33" s="145">
        <v>32</v>
      </c>
      <c r="C33" s="144" t="s">
        <v>431</v>
      </c>
      <c r="D33" s="144"/>
      <c r="E33" s="144"/>
      <c r="F33" s="144" t="s">
        <v>56</v>
      </c>
    </row>
    <row r="34" spans="1:6" x14ac:dyDescent="0.25">
      <c r="A34" s="144" t="s">
        <v>361</v>
      </c>
      <c r="B34" s="145">
        <v>33</v>
      </c>
      <c r="C34" s="144" t="s">
        <v>432</v>
      </c>
      <c r="D34" s="144"/>
      <c r="E34" s="144"/>
      <c r="F34" s="144" t="s">
        <v>56</v>
      </c>
    </row>
    <row r="35" spans="1:6" x14ac:dyDescent="0.25">
      <c r="A35" s="144" t="s">
        <v>362</v>
      </c>
      <c r="B35" s="145">
        <v>34</v>
      </c>
      <c r="C35" s="144" t="s">
        <v>432</v>
      </c>
      <c r="D35" s="144"/>
      <c r="E35" s="144"/>
      <c r="F35" s="144" t="s">
        <v>56</v>
      </c>
    </row>
    <row r="36" spans="1:6" x14ac:dyDescent="0.25">
      <c r="A36" s="144" t="s">
        <v>363</v>
      </c>
      <c r="B36" s="145">
        <v>35</v>
      </c>
      <c r="C36" s="144" t="s">
        <v>433</v>
      </c>
      <c r="D36" s="144"/>
      <c r="E36" s="144"/>
      <c r="F36" s="144" t="s">
        <v>56</v>
      </c>
    </row>
    <row r="37" spans="1:6" x14ac:dyDescent="0.25">
      <c r="A37" s="144" t="s">
        <v>67</v>
      </c>
      <c r="B37" s="145">
        <v>37</v>
      </c>
      <c r="C37" s="144" t="s">
        <v>433</v>
      </c>
      <c r="D37" s="144"/>
      <c r="E37" s="144"/>
      <c r="F37" s="144" t="s">
        <v>56</v>
      </c>
    </row>
    <row r="38" spans="1:6" x14ac:dyDescent="0.25">
      <c r="A38" s="144" t="s">
        <v>364</v>
      </c>
      <c r="B38" s="145">
        <v>36</v>
      </c>
      <c r="C38" s="144" t="s">
        <v>433</v>
      </c>
      <c r="D38" s="144"/>
      <c r="E38" s="144"/>
      <c r="F38" s="144" t="s">
        <v>56</v>
      </c>
    </row>
    <row r="39" spans="1:6" x14ac:dyDescent="0.25">
      <c r="A39" s="144" t="s">
        <v>68</v>
      </c>
      <c r="B39" s="145">
        <v>39</v>
      </c>
      <c r="C39" s="144" t="s">
        <v>434</v>
      </c>
      <c r="D39" s="144"/>
      <c r="E39" s="144"/>
      <c r="F39" s="144" t="s">
        <v>56</v>
      </c>
    </row>
    <row r="40" spans="1:6" x14ac:dyDescent="0.25">
      <c r="A40" s="144" t="s">
        <v>365</v>
      </c>
      <c r="B40" s="145">
        <v>148</v>
      </c>
      <c r="C40" s="144" t="s">
        <v>434</v>
      </c>
      <c r="D40" s="144"/>
      <c r="E40" s="144"/>
      <c r="F40" s="144" t="s">
        <v>349</v>
      </c>
    </row>
    <row r="41" spans="1:6" x14ac:dyDescent="0.25">
      <c r="A41" s="144" t="s">
        <v>69</v>
      </c>
      <c r="B41" s="145">
        <v>41</v>
      </c>
      <c r="C41" s="144" t="s">
        <v>435</v>
      </c>
      <c r="D41" s="144"/>
      <c r="E41" s="144"/>
      <c r="F41" s="144" t="s">
        <v>56</v>
      </c>
    </row>
    <row r="42" spans="1:6" x14ac:dyDescent="0.25">
      <c r="A42" s="144" t="s">
        <v>366</v>
      </c>
      <c r="B42" s="145">
        <v>42</v>
      </c>
      <c r="C42" s="144" t="s">
        <v>435</v>
      </c>
      <c r="D42" s="144"/>
      <c r="E42" s="144"/>
      <c r="F42" s="144" t="s">
        <v>56</v>
      </c>
    </row>
    <row r="43" spans="1:6" x14ac:dyDescent="0.25">
      <c r="A43" s="144" t="s">
        <v>367</v>
      </c>
      <c r="B43" s="145">
        <v>43</v>
      </c>
      <c r="C43" s="144" t="s">
        <v>436</v>
      </c>
      <c r="D43" s="144"/>
      <c r="E43" s="144"/>
      <c r="F43" s="144" t="s">
        <v>56</v>
      </c>
    </row>
    <row r="44" spans="1:6" x14ac:dyDescent="0.25">
      <c r="A44" s="144" t="s">
        <v>487</v>
      </c>
      <c r="B44" s="145">
        <v>44</v>
      </c>
      <c r="C44" s="144" t="s">
        <v>436</v>
      </c>
      <c r="D44" s="144"/>
      <c r="E44" s="144"/>
      <c r="F44" s="144" t="s">
        <v>56</v>
      </c>
    </row>
    <row r="45" spans="1:6" x14ac:dyDescent="0.25">
      <c r="A45" s="144" t="s">
        <v>368</v>
      </c>
      <c r="B45" s="145">
        <v>45</v>
      </c>
      <c r="C45" s="144" t="s">
        <v>437</v>
      </c>
      <c r="D45" s="144"/>
      <c r="E45" s="144"/>
      <c r="F45" s="144" t="s">
        <v>56</v>
      </c>
    </row>
    <row r="46" spans="1:6" x14ac:dyDescent="0.25">
      <c r="A46" s="144" t="s">
        <v>369</v>
      </c>
      <c r="B46" s="145">
        <v>46</v>
      </c>
      <c r="C46" s="144" t="s">
        <v>437</v>
      </c>
      <c r="D46" s="144"/>
      <c r="E46" s="144"/>
      <c r="F46" s="144" t="s">
        <v>56</v>
      </c>
    </row>
    <row r="47" spans="1:6" x14ac:dyDescent="0.25">
      <c r="A47" s="144" t="s">
        <v>70</v>
      </c>
      <c r="B47" s="145">
        <v>47</v>
      </c>
      <c r="C47" s="144" t="s">
        <v>437</v>
      </c>
      <c r="D47" s="144"/>
      <c r="E47" s="144"/>
      <c r="F47" s="144" t="s">
        <v>56</v>
      </c>
    </row>
    <row r="48" spans="1:6" x14ac:dyDescent="0.25">
      <c r="A48" s="144" t="s">
        <v>370</v>
      </c>
      <c r="B48" s="145">
        <v>48</v>
      </c>
      <c r="C48" s="144" t="s">
        <v>438</v>
      </c>
      <c r="D48" s="144"/>
      <c r="E48" s="144"/>
      <c r="F48" s="144" t="s">
        <v>56</v>
      </c>
    </row>
    <row r="49" spans="1:6" x14ac:dyDescent="0.25">
      <c r="A49" s="144" t="s">
        <v>71</v>
      </c>
      <c r="B49" s="4">
        <v>49</v>
      </c>
      <c r="C49" s="144" t="s">
        <v>438</v>
      </c>
      <c r="D49" s="144"/>
      <c r="E49" s="144"/>
      <c r="F49" s="4" t="s">
        <v>56</v>
      </c>
    </row>
    <row r="50" spans="1:6" x14ac:dyDescent="0.25">
      <c r="A50" s="4" t="s">
        <v>371</v>
      </c>
      <c r="B50" s="4">
        <v>51</v>
      </c>
      <c r="C50" s="4" t="s">
        <v>439</v>
      </c>
      <c r="F50" s="4" t="s">
        <v>56</v>
      </c>
    </row>
    <row r="51" spans="1:6" x14ac:dyDescent="0.25">
      <c r="A51" s="4" t="s">
        <v>372</v>
      </c>
      <c r="B51" s="4">
        <v>52</v>
      </c>
      <c r="C51" s="4" t="s">
        <v>439</v>
      </c>
      <c r="F51" s="4" t="s">
        <v>56</v>
      </c>
    </row>
    <row r="52" spans="1:6" x14ac:dyDescent="0.25">
      <c r="A52" s="4" t="s">
        <v>72</v>
      </c>
      <c r="B52" s="4">
        <v>53</v>
      </c>
      <c r="C52" s="4" t="s">
        <v>439</v>
      </c>
      <c r="F52" s="4" t="s">
        <v>56</v>
      </c>
    </row>
    <row r="53" spans="1:6" x14ac:dyDescent="0.25">
      <c r="A53" s="4" t="s">
        <v>475</v>
      </c>
      <c r="B53" s="4">
        <v>54</v>
      </c>
      <c r="C53" s="4" t="s">
        <v>440</v>
      </c>
      <c r="F53" s="4" t="s">
        <v>56</v>
      </c>
    </row>
    <row r="54" spans="1:6" x14ac:dyDescent="0.25">
      <c r="A54" s="4" t="s">
        <v>373</v>
      </c>
      <c r="B54" s="4">
        <v>55</v>
      </c>
      <c r="C54" s="4" t="s">
        <v>440</v>
      </c>
      <c r="F54" s="4" t="s">
        <v>56</v>
      </c>
    </row>
    <row r="55" spans="1:6" x14ac:dyDescent="0.25">
      <c r="A55" s="4" t="s">
        <v>374</v>
      </c>
      <c r="B55" s="4">
        <v>56</v>
      </c>
      <c r="C55" s="4" t="s">
        <v>441</v>
      </c>
      <c r="F55" s="4" t="s">
        <v>56</v>
      </c>
    </row>
    <row r="56" spans="1:6" x14ac:dyDescent="0.25">
      <c r="A56" s="4" t="s">
        <v>73</v>
      </c>
      <c r="B56" s="4">
        <v>57</v>
      </c>
      <c r="C56" s="4" t="s">
        <v>441</v>
      </c>
      <c r="F56" s="4" t="s">
        <v>56</v>
      </c>
    </row>
    <row r="57" spans="1:6" x14ac:dyDescent="0.25">
      <c r="A57" s="4" t="s">
        <v>375</v>
      </c>
      <c r="B57" s="4">
        <v>58</v>
      </c>
      <c r="C57" s="4" t="s">
        <v>441</v>
      </c>
      <c r="F57" s="4" t="s">
        <v>56</v>
      </c>
    </row>
    <row r="58" spans="1:6" x14ac:dyDescent="0.25">
      <c r="A58" s="4" t="s">
        <v>376</v>
      </c>
      <c r="B58" s="4">
        <v>59</v>
      </c>
      <c r="C58" s="4" t="s">
        <v>442</v>
      </c>
      <c r="F58" s="4" t="s">
        <v>349</v>
      </c>
    </row>
    <row r="59" spans="1:6" x14ac:dyDescent="0.25">
      <c r="A59" s="4" t="s">
        <v>476</v>
      </c>
      <c r="B59" s="4">
        <v>156</v>
      </c>
      <c r="C59" s="4" t="s">
        <v>486</v>
      </c>
      <c r="F59" s="4" t="s">
        <v>56</v>
      </c>
    </row>
    <row r="60" spans="1:6" x14ac:dyDescent="0.25">
      <c r="A60" s="4" t="s">
        <v>74</v>
      </c>
      <c r="B60" s="4">
        <v>61</v>
      </c>
      <c r="C60" s="4" t="s">
        <v>443</v>
      </c>
      <c r="F60" s="4" t="s">
        <v>56</v>
      </c>
    </row>
    <row r="61" spans="1:6" x14ac:dyDescent="0.25">
      <c r="A61" s="4" t="s">
        <v>377</v>
      </c>
      <c r="B61" s="4">
        <v>62</v>
      </c>
      <c r="C61" s="4" t="s">
        <v>443</v>
      </c>
      <c r="F61" s="4" t="s">
        <v>56</v>
      </c>
    </row>
    <row r="62" spans="1:6" x14ac:dyDescent="0.25">
      <c r="A62" s="4" t="s">
        <v>378</v>
      </c>
      <c r="B62" s="4">
        <v>63</v>
      </c>
      <c r="C62" s="4" t="s">
        <v>444</v>
      </c>
      <c r="F62" s="4" t="s">
        <v>56</v>
      </c>
    </row>
    <row r="63" spans="1:6" x14ac:dyDescent="0.25">
      <c r="A63" s="4" t="s">
        <v>75</v>
      </c>
      <c r="B63" s="4">
        <v>64</v>
      </c>
      <c r="C63" s="4" t="s">
        <v>444</v>
      </c>
      <c r="F63" s="4" t="s">
        <v>56</v>
      </c>
    </row>
    <row r="64" spans="1:6" x14ac:dyDescent="0.25">
      <c r="A64" s="4" t="s">
        <v>379</v>
      </c>
      <c r="B64" s="4">
        <v>66</v>
      </c>
      <c r="C64" s="4" t="s">
        <v>442</v>
      </c>
      <c r="F64" s="4" t="s">
        <v>56</v>
      </c>
    </row>
    <row r="65" spans="1:6" x14ac:dyDescent="0.25">
      <c r="A65" s="4" t="s">
        <v>76</v>
      </c>
      <c r="B65" s="4">
        <v>67</v>
      </c>
      <c r="C65" s="4" t="s">
        <v>442</v>
      </c>
      <c r="F65" s="4" t="s">
        <v>56</v>
      </c>
    </row>
    <row r="66" spans="1:6" x14ac:dyDescent="0.25">
      <c r="A66" s="4" t="s">
        <v>380</v>
      </c>
      <c r="B66" s="4">
        <v>68</v>
      </c>
      <c r="C66" s="4" t="s">
        <v>445</v>
      </c>
      <c r="F66" s="4" t="s">
        <v>56</v>
      </c>
    </row>
    <row r="67" spans="1:6" x14ac:dyDescent="0.25">
      <c r="A67" s="4" t="s">
        <v>77</v>
      </c>
      <c r="B67" s="4">
        <v>69</v>
      </c>
      <c r="C67" s="4" t="s">
        <v>445</v>
      </c>
      <c r="F67" s="4" t="s">
        <v>56</v>
      </c>
    </row>
    <row r="68" spans="1:6" x14ac:dyDescent="0.25">
      <c r="A68" s="4" t="s">
        <v>78</v>
      </c>
      <c r="B68" s="4">
        <v>71</v>
      </c>
      <c r="C68" s="4" t="s">
        <v>446</v>
      </c>
      <c r="F68" s="4" t="s">
        <v>56</v>
      </c>
    </row>
    <row r="69" spans="1:6" x14ac:dyDescent="0.25">
      <c r="A69" s="4" t="s">
        <v>381</v>
      </c>
      <c r="B69" s="4">
        <v>72</v>
      </c>
      <c r="C69" s="4" t="s">
        <v>446</v>
      </c>
      <c r="F69" s="4" t="s">
        <v>56</v>
      </c>
    </row>
    <row r="70" spans="1:6" x14ac:dyDescent="0.25">
      <c r="A70" s="4" t="s">
        <v>382</v>
      </c>
      <c r="B70" s="4">
        <v>73</v>
      </c>
      <c r="C70" s="4" t="s">
        <v>447</v>
      </c>
      <c r="F70" s="4" t="s">
        <v>56</v>
      </c>
    </row>
    <row r="71" spans="1:6" x14ac:dyDescent="0.25">
      <c r="A71" s="4" t="s">
        <v>383</v>
      </c>
      <c r="B71" s="4">
        <v>74</v>
      </c>
      <c r="C71" s="4" t="s">
        <v>447</v>
      </c>
      <c r="F71" s="4" t="s">
        <v>56</v>
      </c>
    </row>
    <row r="72" spans="1:6" x14ac:dyDescent="0.25">
      <c r="A72" s="4" t="s">
        <v>79</v>
      </c>
      <c r="B72" s="4">
        <v>75</v>
      </c>
      <c r="C72" s="4" t="s">
        <v>448</v>
      </c>
      <c r="F72" s="4" t="s">
        <v>56</v>
      </c>
    </row>
    <row r="73" spans="1:6" x14ac:dyDescent="0.25">
      <c r="A73" s="4" t="s">
        <v>488</v>
      </c>
      <c r="B73" s="4">
        <v>78</v>
      </c>
      <c r="C73" s="4" t="s">
        <v>449</v>
      </c>
      <c r="F73" s="4" t="s">
        <v>349</v>
      </c>
    </row>
    <row r="74" spans="1:6" x14ac:dyDescent="0.25">
      <c r="A74" s="4" t="s">
        <v>384</v>
      </c>
      <c r="B74" s="4">
        <v>139</v>
      </c>
      <c r="C74" s="4" t="s">
        <v>450</v>
      </c>
      <c r="F74" s="4" t="s">
        <v>56</v>
      </c>
    </row>
    <row r="75" spans="1:6" x14ac:dyDescent="0.25">
      <c r="A75" s="4" t="s">
        <v>477</v>
      </c>
      <c r="B75" s="4">
        <v>81</v>
      </c>
      <c r="C75" s="4" t="s">
        <v>450</v>
      </c>
      <c r="F75" s="4" t="s">
        <v>56</v>
      </c>
    </row>
    <row r="76" spans="1:6" x14ac:dyDescent="0.25">
      <c r="A76" s="4" t="s">
        <v>385</v>
      </c>
      <c r="B76" s="4">
        <v>82</v>
      </c>
      <c r="C76" s="4" t="s">
        <v>451</v>
      </c>
      <c r="F76" s="4" t="s">
        <v>56</v>
      </c>
    </row>
    <row r="77" spans="1:6" x14ac:dyDescent="0.25">
      <c r="A77" s="4" t="s">
        <v>386</v>
      </c>
      <c r="B77" s="4">
        <v>83</v>
      </c>
      <c r="C77" s="4" t="s">
        <v>451</v>
      </c>
      <c r="F77" s="4" t="s">
        <v>56</v>
      </c>
    </row>
    <row r="78" spans="1:6" x14ac:dyDescent="0.25">
      <c r="A78" s="4" t="s">
        <v>80</v>
      </c>
      <c r="B78" s="4">
        <v>84</v>
      </c>
      <c r="C78" s="4" t="s">
        <v>451</v>
      </c>
      <c r="F78" s="4" t="s">
        <v>56</v>
      </c>
    </row>
    <row r="79" spans="1:6" x14ac:dyDescent="0.25">
      <c r="A79" s="4" t="s">
        <v>478</v>
      </c>
      <c r="B79" s="4">
        <v>158</v>
      </c>
      <c r="C79" s="4" t="s">
        <v>449</v>
      </c>
      <c r="F79" s="4" t="s">
        <v>56</v>
      </c>
    </row>
    <row r="80" spans="1:6" x14ac:dyDescent="0.25">
      <c r="A80" s="4" t="s">
        <v>81</v>
      </c>
      <c r="B80" s="4">
        <v>85</v>
      </c>
      <c r="C80" s="4" t="s">
        <v>449</v>
      </c>
      <c r="F80" s="4" t="s">
        <v>56</v>
      </c>
    </row>
    <row r="81" spans="1:6" x14ac:dyDescent="0.25">
      <c r="A81" s="4" t="s">
        <v>387</v>
      </c>
      <c r="B81" s="4">
        <v>86</v>
      </c>
      <c r="C81" s="4" t="s">
        <v>446</v>
      </c>
      <c r="F81" s="4" t="s">
        <v>349</v>
      </c>
    </row>
    <row r="82" spans="1:6" x14ac:dyDescent="0.25">
      <c r="A82" s="4" t="s">
        <v>388</v>
      </c>
      <c r="B82" s="4">
        <v>87</v>
      </c>
      <c r="C82" s="4" t="s">
        <v>452</v>
      </c>
      <c r="F82" s="4" t="s">
        <v>56</v>
      </c>
    </row>
    <row r="83" spans="1:6" x14ac:dyDescent="0.25">
      <c r="A83" s="4" t="s">
        <v>82</v>
      </c>
      <c r="B83" s="4">
        <v>88</v>
      </c>
      <c r="C83" s="4" t="s">
        <v>452</v>
      </c>
      <c r="F83" s="4" t="s">
        <v>56</v>
      </c>
    </row>
    <row r="84" spans="1:6" x14ac:dyDescent="0.25">
      <c r="A84" s="4" t="s">
        <v>83</v>
      </c>
      <c r="B84" s="4">
        <v>89</v>
      </c>
      <c r="C84" s="4" t="s">
        <v>453</v>
      </c>
      <c r="F84" s="4" t="s">
        <v>56</v>
      </c>
    </row>
    <row r="85" spans="1:6" x14ac:dyDescent="0.25">
      <c r="A85" s="4" t="s">
        <v>389</v>
      </c>
      <c r="B85" s="4">
        <v>90</v>
      </c>
      <c r="C85" s="4" t="s">
        <v>453</v>
      </c>
      <c r="F85" s="4" t="s">
        <v>56</v>
      </c>
    </row>
    <row r="86" spans="1:6" x14ac:dyDescent="0.25">
      <c r="A86" s="4" t="s">
        <v>390</v>
      </c>
      <c r="B86" s="4">
        <v>132</v>
      </c>
      <c r="C86" s="4" t="s">
        <v>453</v>
      </c>
      <c r="F86" s="4" t="s">
        <v>56</v>
      </c>
    </row>
    <row r="87" spans="1:6" x14ac:dyDescent="0.25">
      <c r="A87" s="4" t="s">
        <v>84</v>
      </c>
      <c r="B87" s="4">
        <v>91</v>
      </c>
      <c r="C87" s="4" t="s">
        <v>454</v>
      </c>
      <c r="F87" s="4" t="s">
        <v>56</v>
      </c>
    </row>
    <row r="88" spans="1:6" x14ac:dyDescent="0.25">
      <c r="A88" s="4" t="s">
        <v>391</v>
      </c>
      <c r="B88" s="4">
        <v>92</v>
      </c>
      <c r="C88" s="4" t="s">
        <v>454</v>
      </c>
      <c r="F88" s="4" t="s">
        <v>56</v>
      </c>
    </row>
    <row r="89" spans="1:6" x14ac:dyDescent="0.25">
      <c r="A89" s="4" t="s">
        <v>392</v>
      </c>
      <c r="B89" s="4">
        <v>93</v>
      </c>
      <c r="C89" s="4" t="s">
        <v>455</v>
      </c>
      <c r="F89" s="4" t="s">
        <v>56</v>
      </c>
    </row>
    <row r="90" spans="1:6" x14ac:dyDescent="0.25">
      <c r="A90" s="4" t="s">
        <v>393</v>
      </c>
      <c r="B90" s="4">
        <v>138</v>
      </c>
      <c r="C90" s="4" t="s">
        <v>455</v>
      </c>
      <c r="F90" s="4" t="s">
        <v>56</v>
      </c>
    </row>
    <row r="91" spans="1:6" x14ac:dyDescent="0.25">
      <c r="A91" s="4" t="s">
        <v>85</v>
      </c>
      <c r="B91" s="4">
        <v>94</v>
      </c>
      <c r="C91" s="4" t="s">
        <v>456</v>
      </c>
      <c r="F91" s="4" t="s">
        <v>56</v>
      </c>
    </row>
    <row r="92" spans="1:6" x14ac:dyDescent="0.25">
      <c r="A92" s="4" t="s">
        <v>394</v>
      </c>
      <c r="B92" s="4">
        <v>95</v>
      </c>
      <c r="C92" s="4" t="s">
        <v>456</v>
      </c>
      <c r="F92" s="4" t="s">
        <v>56</v>
      </c>
    </row>
    <row r="93" spans="1:6" x14ac:dyDescent="0.25">
      <c r="A93" s="4" t="s">
        <v>86</v>
      </c>
      <c r="B93" s="4">
        <v>96</v>
      </c>
      <c r="C93" s="4" t="s">
        <v>457</v>
      </c>
      <c r="F93" s="4" t="s">
        <v>56</v>
      </c>
    </row>
    <row r="94" spans="1:6" x14ac:dyDescent="0.25">
      <c r="A94" s="4" t="s">
        <v>395</v>
      </c>
      <c r="B94" s="4">
        <v>97</v>
      </c>
      <c r="C94" s="4" t="s">
        <v>457</v>
      </c>
      <c r="F94" s="4" t="s">
        <v>56</v>
      </c>
    </row>
    <row r="95" spans="1:6" x14ac:dyDescent="0.25">
      <c r="A95" s="4" t="s">
        <v>479</v>
      </c>
      <c r="B95" s="4">
        <v>151</v>
      </c>
      <c r="C95" s="4" t="s">
        <v>457</v>
      </c>
      <c r="F95" s="4" t="s">
        <v>56</v>
      </c>
    </row>
    <row r="96" spans="1:6" x14ac:dyDescent="0.25">
      <c r="A96" s="4" t="s">
        <v>396</v>
      </c>
      <c r="B96" s="4">
        <v>98</v>
      </c>
      <c r="C96" s="4" t="s">
        <v>457</v>
      </c>
      <c r="F96" s="4" t="s">
        <v>349</v>
      </c>
    </row>
    <row r="97" spans="1:6" x14ac:dyDescent="0.25">
      <c r="A97" s="4" t="s">
        <v>87</v>
      </c>
      <c r="B97" s="4">
        <v>99</v>
      </c>
      <c r="C97" s="4" t="s">
        <v>458</v>
      </c>
      <c r="F97" s="4" t="s">
        <v>56</v>
      </c>
    </row>
    <row r="98" spans="1:6" x14ac:dyDescent="0.25">
      <c r="A98" s="4" t="s">
        <v>397</v>
      </c>
      <c r="B98" s="4">
        <v>101</v>
      </c>
      <c r="C98" s="4" t="s">
        <v>434</v>
      </c>
      <c r="F98" s="4" t="s">
        <v>349</v>
      </c>
    </row>
    <row r="99" spans="1:6" x14ac:dyDescent="0.25">
      <c r="A99" s="4" t="s">
        <v>480</v>
      </c>
      <c r="B99" s="4">
        <v>157</v>
      </c>
      <c r="C99" s="4" t="s">
        <v>459</v>
      </c>
      <c r="F99" s="4" t="s">
        <v>56</v>
      </c>
    </row>
    <row r="100" spans="1:6" x14ac:dyDescent="0.25">
      <c r="A100" s="4" t="s">
        <v>398</v>
      </c>
      <c r="B100" s="4">
        <v>140</v>
      </c>
      <c r="C100" s="4" t="s">
        <v>459</v>
      </c>
      <c r="F100" s="4" t="s">
        <v>56</v>
      </c>
    </row>
    <row r="101" spans="1:6" x14ac:dyDescent="0.25">
      <c r="A101" s="4" t="s">
        <v>88</v>
      </c>
      <c r="B101" s="4">
        <v>102</v>
      </c>
      <c r="C101" s="4" t="s">
        <v>459</v>
      </c>
      <c r="F101" s="4" t="s">
        <v>56</v>
      </c>
    </row>
    <row r="102" spans="1:6" x14ac:dyDescent="0.25">
      <c r="A102" s="4" t="s">
        <v>89</v>
      </c>
      <c r="B102" s="4">
        <v>103</v>
      </c>
      <c r="C102" s="4" t="s">
        <v>460</v>
      </c>
      <c r="F102" s="4" t="s">
        <v>56</v>
      </c>
    </row>
    <row r="103" spans="1:6" x14ac:dyDescent="0.25">
      <c r="A103" s="4" t="s">
        <v>481</v>
      </c>
      <c r="B103" s="4">
        <v>161</v>
      </c>
      <c r="C103" s="4" t="s">
        <v>461</v>
      </c>
      <c r="F103" s="4" t="s">
        <v>56</v>
      </c>
    </row>
    <row r="104" spans="1:6" x14ac:dyDescent="0.25">
      <c r="A104" s="4" t="s">
        <v>399</v>
      </c>
      <c r="B104" s="4">
        <v>105</v>
      </c>
      <c r="C104" s="4" t="s">
        <v>461</v>
      </c>
      <c r="F104" s="4" t="s">
        <v>56</v>
      </c>
    </row>
    <row r="105" spans="1:6" x14ac:dyDescent="0.25">
      <c r="A105" s="4" t="s">
        <v>400</v>
      </c>
      <c r="B105" s="4">
        <v>106</v>
      </c>
      <c r="C105" s="4" t="s">
        <v>461</v>
      </c>
      <c r="F105" s="4" t="s">
        <v>349</v>
      </c>
    </row>
    <row r="106" spans="1:6" x14ac:dyDescent="0.25">
      <c r="A106" s="4" t="s">
        <v>401</v>
      </c>
      <c r="B106" s="4">
        <v>141</v>
      </c>
      <c r="C106" s="4" t="s">
        <v>462</v>
      </c>
      <c r="F106" s="4" t="s">
        <v>56</v>
      </c>
    </row>
    <row r="107" spans="1:6" x14ac:dyDescent="0.25">
      <c r="A107" s="4" t="s">
        <v>90</v>
      </c>
      <c r="B107" s="4">
        <v>107</v>
      </c>
      <c r="C107" s="4" t="s">
        <v>463</v>
      </c>
      <c r="F107" s="4" t="s">
        <v>56</v>
      </c>
    </row>
    <row r="108" spans="1:6" x14ac:dyDescent="0.25">
      <c r="A108" s="4" t="s">
        <v>482</v>
      </c>
      <c r="B108" s="4">
        <v>149</v>
      </c>
      <c r="C108" s="4" t="s">
        <v>463</v>
      </c>
      <c r="F108" s="4" t="s">
        <v>56</v>
      </c>
    </row>
    <row r="109" spans="1:6" x14ac:dyDescent="0.25">
      <c r="A109" s="4" t="s">
        <v>483</v>
      </c>
      <c r="B109" s="4">
        <v>110</v>
      </c>
      <c r="C109" s="4" t="s">
        <v>462</v>
      </c>
      <c r="F109" s="4" t="s">
        <v>56</v>
      </c>
    </row>
    <row r="110" spans="1:6" x14ac:dyDescent="0.25">
      <c r="A110" s="4" t="s">
        <v>402</v>
      </c>
      <c r="B110" s="4">
        <v>108</v>
      </c>
      <c r="C110" s="4" t="s">
        <v>462</v>
      </c>
      <c r="F110" s="4" t="s">
        <v>56</v>
      </c>
    </row>
    <row r="111" spans="1:6" x14ac:dyDescent="0.25">
      <c r="A111" s="4" t="s">
        <v>403</v>
      </c>
      <c r="B111" s="4">
        <v>111</v>
      </c>
      <c r="C111" s="4" t="s">
        <v>423</v>
      </c>
      <c r="F111" s="4" t="s">
        <v>349</v>
      </c>
    </row>
    <row r="112" spans="1:6" x14ac:dyDescent="0.25">
      <c r="A112" s="4" t="s">
        <v>404</v>
      </c>
      <c r="B112" s="4">
        <v>112</v>
      </c>
      <c r="C112" s="4" t="s">
        <v>431</v>
      </c>
      <c r="F112" s="4" t="s">
        <v>349</v>
      </c>
    </row>
    <row r="113" spans="1:6" x14ac:dyDescent="0.25">
      <c r="A113" s="4" t="s">
        <v>489</v>
      </c>
      <c r="B113" s="4">
        <v>113</v>
      </c>
      <c r="C113" s="4" t="s">
        <v>436</v>
      </c>
      <c r="F113" s="4" t="s">
        <v>349</v>
      </c>
    </row>
    <row r="114" spans="1:6" x14ac:dyDescent="0.25">
      <c r="A114" s="4" t="s">
        <v>484</v>
      </c>
      <c r="B114" s="4">
        <v>115</v>
      </c>
      <c r="C114" s="4" t="s">
        <v>452</v>
      </c>
      <c r="F114" s="4" t="s">
        <v>349</v>
      </c>
    </row>
    <row r="115" spans="1:6" x14ac:dyDescent="0.25">
      <c r="A115" s="4" t="s">
        <v>405</v>
      </c>
      <c r="B115" s="4">
        <v>116</v>
      </c>
      <c r="C115" s="4" t="s">
        <v>464</v>
      </c>
      <c r="F115" s="4" t="s">
        <v>349</v>
      </c>
    </row>
    <row r="116" spans="1:6" x14ac:dyDescent="0.25">
      <c r="A116" s="4" t="s">
        <v>406</v>
      </c>
      <c r="B116" s="4">
        <v>118</v>
      </c>
      <c r="C116" s="4" t="s">
        <v>465</v>
      </c>
      <c r="F116" s="4" t="s">
        <v>56</v>
      </c>
    </row>
    <row r="117" spans="1:6" x14ac:dyDescent="0.25">
      <c r="A117" s="4" t="s">
        <v>91</v>
      </c>
      <c r="B117" s="4">
        <v>117</v>
      </c>
      <c r="C117" s="4" t="s">
        <v>465</v>
      </c>
      <c r="F117" s="4" t="s">
        <v>56</v>
      </c>
    </row>
    <row r="118" spans="1:6" x14ac:dyDescent="0.25">
      <c r="A118" s="4" t="s">
        <v>407</v>
      </c>
      <c r="B118" s="4">
        <v>134</v>
      </c>
      <c r="C118" s="4" t="s">
        <v>466</v>
      </c>
      <c r="F118" s="4" t="s">
        <v>56</v>
      </c>
    </row>
    <row r="119" spans="1:6" x14ac:dyDescent="0.25">
      <c r="A119" s="4" t="s">
        <v>92</v>
      </c>
      <c r="B119" s="4">
        <v>119</v>
      </c>
      <c r="C119" s="4" t="s">
        <v>466</v>
      </c>
      <c r="F119" s="4" t="s">
        <v>56</v>
      </c>
    </row>
    <row r="120" spans="1:6" x14ac:dyDescent="0.25">
      <c r="A120" s="4" t="s">
        <v>408</v>
      </c>
      <c r="B120" s="4">
        <v>120</v>
      </c>
      <c r="C120" s="4" t="s">
        <v>466</v>
      </c>
      <c r="F120" s="4" t="s">
        <v>56</v>
      </c>
    </row>
    <row r="121" spans="1:6" x14ac:dyDescent="0.25">
      <c r="A121" s="4" t="s">
        <v>409</v>
      </c>
      <c r="B121" s="4">
        <v>122</v>
      </c>
      <c r="C121" s="4" t="s">
        <v>467</v>
      </c>
      <c r="F121" s="4" t="s">
        <v>56</v>
      </c>
    </row>
    <row r="122" spans="1:6" x14ac:dyDescent="0.25">
      <c r="A122" s="4" t="s">
        <v>93</v>
      </c>
      <c r="B122" s="4">
        <v>123</v>
      </c>
      <c r="C122" s="4" t="s">
        <v>467</v>
      </c>
      <c r="F122" s="4" t="s">
        <v>56</v>
      </c>
    </row>
    <row r="123" spans="1:6" x14ac:dyDescent="0.25">
      <c r="A123" s="4" t="s">
        <v>94</v>
      </c>
      <c r="B123" s="4">
        <v>124</v>
      </c>
      <c r="C123" s="4" t="s">
        <v>468</v>
      </c>
      <c r="F123" s="4" t="s">
        <v>56</v>
      </c>
    </row>
    <row r="124" spans="1:6" x14ac:dyDescent="0.25">
      <c r="A124" s="4" t="s">
        <v>410</v>
      </c>
      <c r="B124" s="4">
        <v>125</v>
      </c>
      <c r="C124" s="4" t="s">
        <v>468</v>
      </c>
      <c r="F124" s="4" t="s">
        <v>56</v>
      </c>
    </row>
    <row r="125" spans="1:6" x14ac:dyDescent="0.25">
      <c r="A125" s="4" t="s">
        <v>95</v>
      </c>
      <c r="B125" s="4">
        <v>127</v>
      </c>
      <c r="C125" s="4" t="s">
        <v>464</v>
      </c>
      <c r="F125" s="4" t="s">
        <v>56</v>
      </c>
    </row>
    <row r="126" spans="1:6" x14ac:dyDescent="0.25">
      <c r="A126" s="4" t="s">
        <v>411</v>
      </c>
      <c r="B126" s="4">
        <v>128</v>
      </c>
      <c r="C126" s="4" t="s">
        <v>464</v>
      </c>
      <c r="F126" s="4" t="s">
        <v>56</v>
      </c>
    </row>
    <row r="127" spans="1:6" x14ac:dyDescent="0.25">
      <c r="A127" s="4" t="s">
        <v>96</v>
      </c>
      <c r="B127" s="4">
        <v>129</v>
      </c>
      <c r="C127" s="4" t="s">
        <v>469</v>
      </c>
      <c r="F127" s="4" t="s">
        <v>56</v>
      </c>
    </row>
    <row r="128" spans="1:6" x14ac:dyDescent="0.25">
      <c r="A128" s="4" t="s">
        <v>97</v>
      </c>
      <c r="B128" s="4">
        <v>130</v>
      </c>
      <c r="C128" s="4" t="s">
        <v>469</v>
      </c>
      <c r="F128" s="4" t="s">
        <v>56</v>
      </c>
    </row>
    <row r="129" spans="1:6" x14ac:dyDescent="0.25">
      <c r="A129" s="4" t="s">
        <v>98</v>
      </c>
      <c r="B129" s="4">
        <v>131</v>
      </c>
      <c r="C129" s="4" t="s">
        <v>470</v>
      </c>
      <c r="F129" s="4" t="s">
        <v>56</v>
      </c>
    </row>
    <row r="130" spans="1:6" x14ac:dyDescent="0.25">
      <c r="A130" s="4" t="s">
        <v>20</v>
      </c>
      <c r="C130" s="4" t="s">
        <v>101</v>
      </c>
      <c r="F130" s="4" t="s">
        <v>101</v>
      </c>
    </row>
  </sheetData>
  <sheetProtection algorithmName="SHA-512" hashValue="aj0JGriMJPQiukYHAAp+F5v9pSAf2Y6CwAfCFXsqBPEeqFEuAtQz3Kj2GBnWFsngKJr5/71IOI3W6z6ned/bVQ==" saltValue="JUP9L0t5sCKdtHOrSjcKFw==" spinCount="100000" sheet="1" objects="1" scenarios="1" selectLockedCells="1" selectUnlockedCells="1"/>
  <sortState xmlns:xlrd2="http://schemas.microsoft.com/office/spreadsheetml/2017/richdata2" ref="A4:G48">
    <sortCondition ref="A48"/>
  </sortState>
  <phoneticPr fontId="15" type="noConversion"/>
  <pageMargins left="0.7" right="0.7" top="0.75" bottom="0.75" header="0.3" footer="0.3"/>
  <pageSetup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B3511-1E54-41B3-B8D0-48D0BF26EFE4}">
  <sheetPr codeName="Sheet3">
    <tabColor rgb="FFFFB3B3"/>
  </sheetPr>
  <dimension ref="B1:CS93"/>
  <sheetViews>
    <sheetView showGridLines="0" workbookViewId="0">
      <selection activeCell="C8" sqref="C8"/>
    </sheetView>
  </sheetViews>
  <sheetFormatPr defaultRowHeight="15" x14ac:dyDescent="0.25"/>
  <cols>
    <col min="1" max="1" width="4.7109375" customWidth="1"/>
    <col min="2" max="2" width="14.85546875" customWidth="1"/>
    <col min="3" max="3" width="23.140625" customWidth="1"/>
    <col min="4" max="4" width="15.5703125" customWidth="1"/>
    <col min="5" max="5" width="15.42578125" customWidth="1"/>
    <col min="6" max="6" width="16.140625" customWidth="1"/>
    <col min="7" max="7" width="21.85546875" customWidth="1"/>
    <col min="8" max="8" width="26.5703125" customWidth="1"/>
    <col min="9" max="86" width="7.7109375" customWidth="1"/>
    <col min="87" max="87" width="15.28515625" customWidth="1"/>
    <col min="88" max="88" width="13.28515625" customWidth="1"/>
    <col min="89" max="89" width="12.85546875" customWidth="1"/>
    <col min="91" max="91" width="28" customWidth="1"/>
    <col min="92" max="92" width="14.7109375" customWidth="1"/>
    <col min="93" max="93" width="11.85546875" customWidth="1"/>
    <col min="94" max="94" width="10.42578125" customWidth="1"/>
    <col min="95" max="95" width="11.28515625" customWidth="1"/>
    <col min="96" max="96" width="13.140625" customWidth="1"/>
  </cols>
  <sheetData>
    <row r="1" spans="2:97" x14ac:dyDescent="0.25">
      <c r="B1" s="37" t="str">
        <f>Sheet1!$A$1</f>
        <v>Human Food Field Inspection Audit DS v 07/2025</v>
      </c>
    </row>
    <row r="2" spans="2:97" ht="26.25" customHeight="1" x14ac:dyDescent="0.25"/>
    <row r="3" spans="2:97" ht="26.25" customHeight="1" x14ac:dyDescent="0.25"/>
    <row r="4" spans="2:97" ht="26.25" customHeight="1" x14ac:dyDescent="0.25">
      <c r="B4" s="37"/>
    </row>
    <row r="5" spans="2:97" ht="34.5" customHeight="1" x14ac:dyDescent="0.25">
      <c r="CM5" t="s">
        <v>188</v>
      </c>
    </row>
    <row r="6" spans="2:97" ht="108" customHeight="1" x14ac:dyDescent="0.25">
      <c r="B6" s="49" t="s">
        <v>342</v>
      </c>
      <c r="C6" s="50"/>
      <c r="D6" s="50"/>
      <c r="E6" s="50"/>
      <c r="F6" s="50"/>
      <c r="G6" s="50"/>
      <c r="H6" s="102"/>
      <c r="I6" s="157" t="s">
        <v>130</v>
      </c>
      <c r="J6" s="157"/>
      <c r="K6" s="157"/>
      <c r="L6" s="157"/>
      <c r="M6" s="157"/>
      <c r="N6" s="157"/>
      <c r="O6" s="157"/>
      <c r="P6" s="157"/>
      <c r="Q6" s="157"/>
      <c r="R6" s="157" t="s">
        <v>118</v>
      </c>
      <c r="S6" s="157"/>
      <c r="T6" s="157"/>
      <c r="U6" s="157"/>
      <c r="V6" s="157"/>
      <c r="W6" s="157"/>
      <c r="X6" s="157"/>
      <c r="Y6" s="157"/>
      <c r="Z6" s="157"/>
      <c r="AA6" s="48" t="s">
        <v>119</v>
      </c>
      <c r="AB6" s="158" t="s">
        <v>147</v>
      </c>
      <c r="AC6" s="158"/>
      <c r="AD6" s="158" t="s">
        <v>123</v>
      </c>
      <c r="AE6" s="158"/>
      <c r="AF6" s="158"/>
      <c r="AG6" s="157" t="s">
        <v>126</v>
      </c>
      <c r="AH6" s="157"/>
      <c r="AI6" s="157"/>
      <c r="AJ6" s="157"/>
      <c r="AK6" s="157"/>
      <c r="AL6" s="157" t="s">
        <v>127</v>
      </c>
      <c r="AM6" s="157"/>
      <c r="AN6" s="157"/>
      <c r="AO6" s="157"/>
      <c r="AP6" s="157"/>
      <c r="AQ6" s="157"/>
      <c r="AR6" s="157"/>
      <c r="AS6" s="157"/>
      <c r="AT6" s="157" t="s">
        <v>128</v>
      </c>
      <c r="AU6" s="157"/>
      <c r="AV6" s="157"/>
      <c r="AW6" s="157"/>
      <c r="AX6" s="157"/>
      <c r="AY6" s="157"/>
      <c r="AZ6" s="157"/>
      <c r="BA6" s="97" t="s">
        <v>308</v>
      </c>
      <c r="BB6" s="152" t="s">
        <v>703</v>
      </c>
      <c r="BC6" s="153"/>
      <c r="BD6" s="153"/>
      <c r="BE6" s="153"/>
      <c r="BF6" s="153"/>
      <c r="BG6" s="154"/>
      <c r="BH6" s="152" t="s">
        <v>637</v>
      </c>
      <c r="BI6" s="153"/>
      <c r="BJ6" s="153"/>
      <c r="BK6" s="153"/>
      <c r="BL6" s="153"/>
      <c r="BM6" s="152" t="s">
        <v>638</v>
      </c>
      <c r="BN6" s="153"/>
      <c r="BO6" s="153"/>
      <c r="BP6" s="153"/>
      <c r="BQ6" s="153"/>
      <c r="BR6" s="153"/>
      <c r="BS6" s="153"/>
      <c r="BT6" s="153"/>
      <c r="BU6" s="153"/>
      <c r="BV6" s="154"/>
      <c r="BW6" s="152" t="s">
        <v>639</v>
      </c>
      <c r="BX6" s="153"/>
      <c r="BY6" s="153"/>
      <c r="BZ6" s="153"/>
      <c r="CA6" s="153"/>
      <c r="CB6" s="153"/>
      <c r="CC6" s="153"/>
      <c r="CD6" s="153"/>
      <c r="CE6" s="153"/>
      <c r="CF6" s="153"/>
      <c r="CG6" s="153"/>
      <c r="CH6" s="154"/>
      <c r="CI6" s="155" t="s">
        <v>702</v>
      </c>
      <c r="CJ6" s="156"/>
      <c r="CK6" s="156"/>
      <c r="CM6" s="62" t="s">
        <v>302</v>
      </c>
      <c r="CN6" s="65"/>
      <c r="CO6" s="135" t="s">
        <v>497</v>
      </c>
      <c r="CP6" s="135" t="s">
        <v>496</v>
      </c>
      <c r="CQ6" s="135" t="s">
        <v>495</v>
      </c>
      <c r="CR6" s="135" t="s">
        <v>552</v>
      </c>
      <c r="CS6" s="135" t="s">
        <v>601</v>
      </c>
    </row>
    <row r="7" spans="2:97" s="39" customFormat="1" ht="30" x14ac:dyDescent="0.25">
      <c r="B7" s="38" t="s">
        <v>302</v>
      </c>
      <c r="C7" s="62" t="s">
        <v>135</v>
      </c>
      <c r="D7" s="62" t="s">
        <v>107</v>
      </c>
      <c r="E7" s="62" t="s">
        <v>136</v>
      </c>
      <c r="F7" s="62" t="s">
        <v>106</v>
      </c>
      <c r="G7" s="62" t="s">
        <v>304</v>
      </c>
      <c r="H7" s="62" t="s">
        <v>137</v>
      </c>
      <c r="I7" s="63" t="s">
        <v>138</v>
      </c>
      <c r="J7" s="63" t="s">
        <v>139</v>
      </c>
      <c r="K7" s="63" t="s">
        <v>140</v>
      </c>
      <c r="L7" s="63" t="s">
        <v>141</v>
      </c>
      <c r="M7" s="63" t="s">
        <v>142</v>
      </c>
      <c r="N7" s="62" t="s">
        <v>143</v>
      </c>
      <c r="O7" s="62" t="s">
        <v>144</v>
      </c>
      <c r="P7" s="62" t="s">
        <v>145</v>
      </c>
      <c r="Q7" s="63" t="s">
        <v>146</v>
      </c>
      <c r="R7" s="38" t="s">
        <v>149</v>
      </c>
      <c r="S7" s="63" t="s">
        <v>148</v>
      </c>
      <c r="T7" s="62" t="s">
        <v>150</v>
      </c>
      <c r="U7" s="64" t="s">
        <v>151</v>
      </c>
      <c r="V7" s="38" t="s">
        <v>152</v>
      </c>
      <c r="W7" s="63" t="s">
        <v>153</v>
      </c>
      <c r="X7" s="62" t="s">
        <v>154</v>
      </c>
      <c r="Y7" s="62" t="s">
        <v>155</v>
      </c>
      <c r="Z7" s="63" t="s">
        <v>156</v>
      </c>
      <c r="AA7" s="38" t="s">
        <v>157</v>
      </c>
      <c r="AB7" s="38" t="s">
        <v>158</v>
      </c>
      <c r="AC7" s="38" t="s">
        <v>159</v>
      </c>
      <c r="AD7" s="38" t="s">
        <v>160</v>
      </c>
      <c r="AE7" s="38" t="s">
        <v>161</v>
      </c>
      <c r="AF7" s="38" t="s">
        <v>162</v>
      </c>
      <c r="AG7" s="38" t="s">
        <v>163</v>
      </c>
      <c r="AH7" s="38" t="s">
        <v>164</v>
      </c>
      <c r="AI7" s="38" t="s">
        <v>165</v>
      </c>
      <c r="AJ7" s="38" t="s">
        <v>166</v>
      </c>
      <c r="AK7" s="38" t="s">
        <v>167</v>
      </c>
      <c r="AL7" s="38" t="s">
        <v>168</v>
      </c>
      <c r="AM7" s="38" t="s">
        <v>169</v>
      </c>
      <c r="AN7" s="38" t="s">
        <v>170</v>
      </c>
      <c r="AO7" s="38" t="s">
        <v>171</v>
      </c>
      <c r="AP7" s="38" t="s">
        <v>172</v>
      </c>
      <c r="AQ7" s="38" t="s">
        <v>173</v>
      </c>
      <c r="AR7" s="38" t="s">
        <v>174</v>
      </c>
      <c r="AS7" s="38" t="s">
        <v>175</v>
      </c>
      <c r="AT7" s="38" t="s">
        <v>176</v>
      </c>
      <c r="AU7" s="38" t="s">
        <v>177</v>
      </c>
      <c r="AV7" s="38" t="s">
        <v>187</v>
      </c>
      <c r="AW7" s="38" t="s">
        <v>178</v>
      </c>
      <c r="AX7" s="38" t="s">
        <v>179</v>
      </c>
      <c r="AY7" s="38" t="s">
        <v>180</v>
      </c>
      <c r="AZ7" s="38" t="s">
        <v>181</v>
      </c>
      <c r="BA7" s="107" t="s">
        <v>311</v>
      </c>
      <c r="BB7" s="38" t="s">
        <v>602</v>
      </c>
      <c r="BC7" s="64" t="s">
        <v>603</v>
      </c>
      <c r="BD7" s="38" t="s">
        <v>604</v>
      </c>
      <c r="BE7" s="64" t="s">
        <v>605</v>
      </c>
      <c r="BF7" s="38" t="s">
        <v>606</v>
      </c>
      <c r="BG7" s="64" t="s">
        <v>607</v>
      </c>
      <c r="BH7" s="64" t="s">
        <v>608</v>
      </c>
      <c r="BI7" s="64" t="s">
        <v>609</v>
      </c>
      <c r="BJ7" s="64" t="s">
        <v>610</v>
      </c>
      <c r="BK7" s="64" t="s">
        <v>611</v>
      </c>
      <c r="BL7" s="64" t="s">
        <v>612</v>
      </c>
      <c r="BM7" s="38" t="s">
        <v>614</v>
      </c>
      <c r="BN7" s="38" t="s">
        <v>615</v>
      </c>
      <c r="BO7" s="38" t="s">
        <v>616</v>
      </c>
      <c r="BP7" s="38" t="s">
        <v>617</v>
      </c>
      <c r="BQ7" s="38" t="s">
        <v>618</v>
      </c>
      <c r="BR7" s="38" t="s">
        <v>619</v>
      </c>
      <c r="BS7" s="38" t="s">
        <v>620</v>
      </c>
      <c r="BT7" s="38" t="s">
        <v>621</v>
      </c>
      <c r="BU7" s="38" t="s">
        <v>622</v>
      </c>
      <c r="BV7" s="38" t="s">
        <v>623</v>
      </c>
      <c r="BW7" s="38" t="s">
        <v>624</v>
      </c>
      <c r="BX7" s="38" t="s">
        <v>625</v>
      </c>
      <c r="BY7" s="38" t="s">
        <v>626</v>
      </c>
      <c r="BZ7" s="38" t="s">
        <v>627</v>
      </c>
      <c r="CA7" s="38" t="s">
        <v>628</v>
      </c>
      <c r="CB7" s="38" t="s">
        <v>629</v>
      </c>
      <c r="CC7" s="38" t="s">
        <v>630</v>
      </c>
      <c r="CD7" s="38" t="s">
        <v>631</v>
      </c>
      <c r="CE7" s="38" t="s">
        <v>632</v>
      </c>
      <c r="CF7" s="38" t="s">
        <v>633</v>
      </c>
      <c r="CG7" s="38" t="s">
        <v>634</v>
      </c>
      <c r="CH7" s="38" t="s">
        <v>635</v>
      </c>
      <c r="CI7" s="109" t="s">
        <v>305</v>
      </c>
      <c r="CJ7" s="38" t="s">
        <v>108</v>
      </c>
      <c r="CK7" s="110" t="s">
        <v>109</v>
      </c>
      <c r="CM7" s="79"/>
      <c r="CN7" s="66" t="s">
        <v>135</v>
      </c>
      <c r="CO7" s="56">
        <f>'DS Warehouse'!$F$7</f>
        <v>0</v>
      </c>
      <c r="CP7" s="56">
        <f>'DS Distributor'!$F$7</f>
        <v>0</v>
      </c>
      <c r="CQ7" s="56">
        <f>'DS Packaging and Labeling'!$F$7</f>
        <v>0</v>
      </c>
      <c r="CR7" s="56">
        <f>'DS Manufacturer'!$F$7</f>
        <v>0</v>
      </c>
      <c r="CS7" s="56">
        <f>'DS MFG.A'!$F$7</f>
        <v>0</v>
      </c>
    </row>
    <row r="8" spans="2:97" ht="15.75" x14ac:dyDescent="0.25">
      <c r="B8" s="135" t="s">
        <v>497</v>
      </c>
      <c r="C8" s="56">
        <f>'DS Warehouse'!$F$7</f>
        <v>0</v>
      </c>
      <c r="D8" s="57">
        <f>'DS Warehouse'!$F$5</f>
        <v>0</v>
      </c>
      <c r="E8" s="58">
        <f>'DS Warehouse'!$F$3</f>
        <v>0</v>
      </c>
      <c r="F8" s="57">
        <f>'DS Warehouse'!$D$5</f>
        <v>0</v>
      </c>
      <c r="G8" s="56" t="str">
        <f>'DS Warehouse'!$D$8</f>
        <v xml:space="preserve">DS Warehouse </v>
      </c>
      <c r="H8" s="57" t="str">
        <f>'DS Warehouse'!$F$8</f>
        <v>Select</v>
      </c>
      <c r="I8" s="56" t="str">
        <f>IF('DS Warehouse'!$E$14="Acceptable","A",IF('DS Warehouse'!$E$14="Needs Improvement","NI",'DS Warehouse'!$E$14))</f>
        <v>Select</v>
      </c>
      <c r="J8" s="57" t="str">
        <f>IF('DS Warehouse'!$E$15="Acceptable","A",IF('DS Warehouse'!$E$15="Needs Improvement","NI",'DS Warehouse'!$E$15))</f>
        <v>Select</v>
      </c>
      <c r="K8" s="56" t="str">
        <f>IF('DS Warehouse'!$E$16="Acceptable","A",IF('DS Warehouse'!$E$16="Needs Improvement","NI",'DS Warehouse'!$E$16))</f>
        <v>Select</v>
      </c>
      <c r="L8" s="57" t="str">
        <f>IF('DS Warehouse'!$E$17="Acceptable","A",IF('DS Warehouse'!$E$17="Needs Improvement","NI",'DS Warehouse'!$E$17))</f>
        <v>Select</v>
      </c>
      <c r="M8" s="56" t="str">
        <f>IF('DS Warehouse'!$E$18="Acceptable","A",IF('DS Warehouse'!$E$18="Needs Improvement","NI",'DS Warehouse'!$E$18))</f>
        <v>Select</v>
      </c>
      <c r="N8" s="57" t="str">
        <f>IF('DS Warehouse'!$E$19="Acceptable","A",IF('DS Warehouse'!$E$19="Needs Improvement","NI",'DS Warehouse'!$E$19))</f>
        <v>Select</v>
      </c>
      <c r="O8" s="56" t="str">
        <f>IF('DS Warehouse'!$E$20="Acceptable","A",IF('DS Warehouse'!$E$20="Needs Improvement","NI",'DS Warehouse'!$E$20))</f>
        <v>Select</v>
      </c>
      <c r="P8" s="61" t="str">
        <f>IF('DS Warehouse'!$E$21="Acceptable","A",IF('DS Warehouse'!$E$21="Needs Improvement","NI",'DS Warehouse'!$E$21))</f>
        <v>N/A</v>
      </c>
      <c r="Q8" s="56" t="str">
        <f>IF('DS Warehouse'!$E$22="Acceptable","A",IF('DS Warehouse'!$E$22="Needs Improvement","NI",'DS Warehouse'!$E$22))</f>
        <v>Select</v>
      </c>
      <c r="R8" s="60" t="s">
        <v>182</v>
      </c>
      <c r="S8" s="60" t="s">
        <v>182</v>
      </c>
      <c r="T8" s="60" t="s">
        <v>182</v>
      </c>
      <c r="U8" s="60" t="s">
        <v>182</v>
      </c>
      <c r="V8" s="60" t="s">
        <v>182</v>
      </c>
      <c r="W8" s="60" t="s">
        <v>182</v>
      </c>
      <c r="X8" s="60" t="s">
        <v>182</v>
      </c>
      <c r="Y8" s="60" t="s">
        <v>182</v>
      </c>
      <c r="Z8" s="60" t="s">
        <v>182</v>
      </c>
      <c r="AA8" s="61" t="s">
        <v>182</v>
      </c>
      <c r="AB8" s="61" t="s">
        <v>182</v>
      </c>
      <c r="AC8" s="61" t="s">
        <v>182</v>
      </c>
      <c r="AD8" s="60" t="s">
        <v>182</v>
      </c>
      <c r="AE8" s="60" t="s">
        <v>182</v>
      </c>
      <c r="AF8" s="60" t="s">
        <v>182</v>
      </c>
      <c r="AG8" s="60" t="s">
        <v>182</v>
      </c>
      <c r="AH8" s="60" t="s">
        <v>182</v>
      </c>
      <c r="AI8" s="60" t="s">
        <v>182</v>
      </c>
      <c r="AJ8" s="60" t="s">
        <v>182</v>
      </c>
      <c r="AK8" s="60" t="s">
        <v>182</v>
      </c>
      <c r="AL8" s="60" t="s">
        <v>182</v>
      </c>
      <c r="AM8" s="60" t="s">
        <v>182</v>
      </c>
      <c r="AN8" s="60" t="s">
        <v>182</v>
      </c>
      <c r="AO8" s="60" t="s">
        <v>182</v>
      </c>
      <c r="AP8" s="60" t="s">
        <v>182</v>
      </c>
      <c r="AQ8" s="60" t="s">
        <v>182</v>
      </c>
      <c r="AR8" s="60" t="s">
        <v>182</v>
      </c>
      <c r="AS8" s="60" t="s">
        <v>182</v>
      </c>
      <c r="AT8" s="60" t="s">
        <v>182</v>
      </c>
      <c r="AU8" s="60" t="s">
        <v>182</v>
      </c>
      <c r="AV8" s="60" t="s">
        <v>182</v>
      </c>
      <c r="AW8" s="60" t="s">
        <v>182</v>
      </c>
      <c r="AX8" s="60" t="s">
        <v>182</v>
      </c>
      <c r="AY8" s="60" t="s">
        <v>182</v>
      </c>
      <c r="AZ8" s="60" t="s">
        <v>182</v>
      </c>
      <c r="BA8" s="140" t="str">
        <f>IF('DS Warehouse'!$E$31="Acceptable","A",IF('DS Warehouse'!$E$31="Needs Improvement","NI",'DS Warehouse'!$E$31))</f>
        <v>Select</v>
      </c>
      <c r="BB8" s="56" t="str">
        <f>IF('DS Warehouse'!$E$24="Acceptable","A",IF('DS Warehouse'!$E$24="Needs Improvement","NI",'DS Warehouse'!$E$24))</f>
        <v>Select</v>
      </c>
      <c r="BC8" s="140" t="str">
        <f>IF('DS Warehouse'!$E$25="Acceptable","A",IF('DS Warehouse'!$E$25="Needs Improvement","NI",'DS Warehouse'!$E$25))</f>
        <v>Select</v>
      </c>
      <c r="BD8" s="56" t="str">
        <f>IF('DS Warehouse'!$E$26="Acceptable","A",IF('DS Warehouse'!$E$26="Needs Improvement","NI",'DS Warehouse'!$E$26))</f>
        <v>Select</v>
      </c>
      <c r="BE8" s="140" t="str">
        <f>IF('DS Warehouse'!$E$27="Acceptable","A",IF('DS Warehouse'!$E$27="Needs Improvement","NI",'DS Warehouse'!$E$27))</f>
        <v>Select</v>
      </c>
      <c r="BF8" s="56" t="str">
        <f>IF('DS Warehouse'!$E$28="Acceptable","A",IF('DS Warehouse'!$E$28="Needs Improvement","NI",'DS Warehouse'!$E$28))</f>
        <v>Select</v>
      </c>
      <c r="BG8" s="140" t="str">
        <f>IF('DS Warehouse'!$E$29="Acceptable","A",IF('DS Warehouse'!$E$29="Needs Improvement","NI",'DS Warehouse'!$E$29))</f>
        <v>Select</v>
      </c>
      <c r="BH8" s="61" t="s">
        <v>182</v>
      </c>
      <c r="BI8" s="61" t="s">
        <v>182</v>
      </c>
      <c r="BJ8" s="61" t="s">
        <v>182</v>
      </c>
      <c r="BK8" s="61" t="s">
        <v>182</v>
      </c>
      <c r="BL8" s="61" t="s">
        <v>182</v>
      </c>
      <c r="BM8" s="61" t="s">
        <v>182</v>
      </c>
      <c r="BN8" s="61" t="s">
        <v>182</v>
      </c>
      <c r="BO8" s="61" t="s">
        <v>182</v>
      </c>
      <c r="BP8" s="61" t="s">
        <v>182</v>
      </c>
      <c r="BQ8" s="61" t="s">
        <v>182</v>
      </c>
      <c r="BR8" s="61" t="s">
        <v>182</v>
      </c>
      <c r="BS8" s="61" t="s">
        <v>182</v>
      </c>
      <c r="BT8" s="61" t="s">
        <v>182</v>
      </c>
      <c r="BU8" s="61" t="s">
        <v>182</v>
      </c>
      <c r="BV8" s="61" t="s">
        <v>182</v>
      </c>
      <c r="BW8" s="61" t="s">
        <v>182</v>
      </c>
      <c r="BX8" s="61" t="s">
        <v>182</v>
      </c>
      <c r="BY8" s="61" t="s">
        <v>182</v>
      </c>
      <c r="BZ8" s="61" t="s">
        <v>182</v>
      </c>
      <c r="CA8" s="61" t="s">
        <v>182</v>
      </c>
      <c r="CB8" s="61" t="s">
        <v>182</v>
      </c>
      <c r="CC8" s="61" t="s">
        <v>182</v>
      </c>
      <c r="CD8" s="61" t="s">
        <v>182</v>
      </c>
      <c r="CE8" s="61" t="s">
        <v>182</v>
      </c>
      <c r="CF8" s="61" t="s">
        <v>182</v>
      </c>
      <c r="CG8" s="61" t="s">
        <v>182</v>
      </c>
      <c r="CH8" s="61" t="s">
        <v>182</v>
      </c>
      <c r="CI8" s="136">
        <f>COUNTIF(I8:BA8,"NI")</f>
        <v>0</v>
      </c>
      <c r="CJ8" s="59" t="str">
        <f>IF('DS Warehouse'!$D$10="Auto-Populates","",'DS Warehouse'!$D$10)</f>
        <v/>
      </c>
      <c r="CK8" s="108" t="str">
        <f>IF('DS Warehouse'!$F$10="Auto-populates","",'DS Warehouse'!$F$10)</f>
        <v/>
      </c>
      <c r="CM8" s="78"/>
      <c r="CN8" s="80" t="s">
        <v>107</v>
      </c>
      <c r="CO8" s="57">
        <f>'DS Warehouse'!$F$5</f>
        <v>0</v>
      </c>
      <c r="CP8" s="57">
        <f>'DS Distributor'!$F$5</f>
        <v>0</v>
      </c>
      <c r="CQ8" s="57">
        <f>'DS Packaging and Labeling'!$F$5</f>
        <v>0</v>
      </c>
      <c r="CR8" s="57">
        <f>'DS Manufacturer'!$F$5</f>
        <v>0</v>
      </c>
      <c r="CS8" s="57">
        <f>'DS MFG.A'!$F$5</f>
        <v>0</v>
      </c>
    </row>
    <row r="9" spans="2:97" ht="15.75" x14ac:dyDescent="0.25">
      <c r="B9" s="135" t="s">
        <v>496</v>
      </c>
      <c r="C9" s="56">
        <f>'DS Distributor'!$F$7</f>
        <v>0</v>
      </c>
      <c r="D9" s="57">
        <f>'DS Distributor'!$F$5</f>
        <v>0</v>
      </c>
      <c r="E9" s="58">
        <f>'DS Distributor'!$F$3</f>
        <v>0</v>
      </c>
      <c r="F9" s="57">
        <f>'DS Distributor'!$D$5</f>
        <v>0</v>
      </c>
      <c r="G9" s="56" t="str">
        <f>'DS Distributor'!$D$8</f>
        <v xml:space="preserve">DS Distributor  </v>
      </c>
      <c r="H9" s="57" t="str">
        <f>'DS Distributor'!$F$8</f>
        <v>Select</v>
      </c>
      <c r="I9" s="56" t="str">
        <f>IF('DS Distributor'!$E$14="Acceptable","A",IF('DS Distributor'!$E$14="Needs Improvement","NI",'DS Distributor'!$E$14))</f>
        <v>Select</v>
      </c>
      <c r="J9" s="57" t="str">
        <f>IF('DS Distributor'!$E$15="Acceptable","A",IF('DS Distributor'!$E$15="Needs Improvement","NI",'DS Distributor'!$E$15))</f>
        <v>Select</v>
      </c>
      <c r="K9" s="56" t="str">
        <f>IF('DS Distributor'!$E$16="Acceptable","A",IF('DS Distributor'!$E$16="Needs Improvement","NI",'DS Distributor'!$E$16))</f>
        <v>Select</v>
      </c>
      <c r="L9" s="57" t="str">
        <f>IF('DS Distributor'!$E$17="Acceptable","A",IF('DS Distributor'!$E$17="Needs Improvement","NI",'DS Distributor'!$E$17))</f>
        <v>Select</v>
      </c>
      <c r="M9" s="56" t="str">
        <f>IF('DS Distributor'!$E$18="Acceptable","A",IF('DS Distributor'!$E$18="Needs Improvement","NI",'DS Distributor'!$E$18))</f>
        <v>Select</v>
      </c>
      <c r="N9" s="57" t="str">
        <f>IF('DS Distributor'!$E$19="Acceptable","A",IF('DS Distributor'!$E$19="Needs Improvement","NI",'DS Distributor'!$E$19))</f>
        <v>Select</v>
      </c>
      <c r="O9" s="56" t="str">
        <f>IF('DS Distributor'!$E$20="Acceptable","A",IF('DS Distributor'!$E$20="Needs Improvement","NI",'DS Distributor'!$E$20))</f>
        <v>Select</v>
      </c>
      <c r="P9" s="61" t="str">
        <f>IF('DS Distributor'!$E$21="Acceptable","A",IF('DS Distributor'!$E$21="Needs Improvement","NI",'DS Distributor'!$E$21))</f>
        <v>N/A</v>
      </c>
      <c r="Q9" s="56" t="str">
        <f>IF('DS Distributor'!$E$22="Acceptable","A",IF('DS Distributor'!$E$22="Needs Improvement","NI",'DS Distributor'!$E$22))</f>
        <v>Select</v>
      </c>
      <c r="R9" s="60" t="s">
        <v>182</v>
      </c>
      <c r="S9" s="60" t="s">
        <v>182</v>
      </c>
      <c r="T9" s="60" t="s">
        <v>182</v>
      </c>
      <c r="U9" s="60" t="s">
        <v>182</v>
      </c>
      <c r="V9" s="60" t="s">
        <v>182</v>
      </c>
      <c r="W9" s="60" t="s">
        <v>182</v>
      </c>
      <c r="X9" s="60" t="s">
        <v>182</v>
      </c>
      <c r="Y9" s="60" t="s">
        <v>182</v>
      </c>
      <c r="Z9" s="60" t="s">
        <v>182</v>
      </c>
      <c r="AA9" s="61" t="s">
        <v>182</v>
      </c>
      <c r="AB9" s="61" t="s">
        <v>182</v>
      </c>
      <c r="AC9" s="61" t="s">
        <v>182</v>
      </c>
      <c r="AD9" s="60" t="s">
        <v>182</v>
      </c>
      <c r="AE9" s="60" t="s">
        <v>182</v>
      </c>
      <c r="AF9" s="60" t="s">
        <v>182</v>
      </c>
      <c r="AG9" s="60" t="s">
        <v>182</v>
      </c>
      <c r="AH9" s="60" t="s">
        <v>182</v>
      </c>
      <c r="AI9" s="60" t="s">
        <v>182</v>
      </c>
      <c r="AJ9" s="60" t="s">
        <v>182</v>
      </c>
      <c r="AK9" s="60" t="s">
        <v>182</v>
      </c>
      <c r="AL9" s="60" t="s">
        <v>182</v>
      </c>
      <c r="AM9" s="60" t="s">
        <v>182</v>
      </c>
      <c r="AN9" s="60" t="s">
        <v>182</v>
      </c>
      <c r="AO9" s="60" t="s">
        <v>182</v>
      </c>
      <c r="AP9" s="60" t="s">
        <v>182</v>
      </c>
      <c r="AQ9" s="60" t="s">
        <v>182</v>
      </c>
      <c r="AR9" s="60" t="s">
        <v>182</v>
      </c>
      <c r="AS9" s="60" t="s">
        <v>182</v>
      </c>
      <c r="AT9" s="60" t="s">
        <v>182</v>
      </c>
      <c r="AU9" s="60" t="s">
        <v>182</v>
      </c>
      <c r="AV9" s="60" t="s">
        <v>182</v>
      </c>
      <c r="AW9" s="60" t="s">
        <v>182</v>
      </c>
      <c r="AX9" s="60" t="s">
        <v>182</v>
      </c>
      <c r="AY9" s="60" t="s">
        <v>182</v>
      </c>
      <c r="AZ9" s="60" t="s">
        <v>182</v>
      </c>
      <c r="BA9" s="140" t="str">
        <f>IF('DS Distributor'!$E$37="Acceptable","A",IF('DS Distributor'!$E$37="Needs Improvement","NI",'DS Distributor'!$E$37))</f>
        <v>Select</v>
      </c>
      <c r="BB9" s="56" t="str">
        <f>IF('DS Distributor'!$E$24="Acceptable","A",IF('DS Distributor'!$E$24="Needs Improvement","NI",'DS Distributor'!$E$24))</f>
        <v>Select</v>
      </c>
      <c r="BC9" s="140" t="str">
        <f>IF('DS Distributor'!$E$25="Acceptable","A",IF('DS Distributor'!$E$25="Needs Improvement","NI",'DS Distributor'!$E$25))</f>
        <v>Select</v>
      </c>
      <c r="BD9" s="56" t="str">
        <f>IF('DS Distributor'!$E$26="Acceptable","A",IF('DS Distributor'!$E$26="Needs Improvement","NI",'DS Distributor'!$E$26))</f>
        <v>Select</v>
      </c>
      <c r="BE9" s="140" t="str">
        <f>IF('DS Distributor'!$E$27="Acceptable","A",IF('DS Distributor'!$E$27="Needs Improvement","NI",'DS Distributor'!$E$27))</f>
        <v>Select</v>
      </c>
      <c r="BF9" s="56" t="str">
        <f>IF('DS Distributor'!$E$28="Acceptable","A",IF('DS Distributor'!$E$28="Needs Improvement","NI",'DS Distributor'!$E$28))</f>
        <v>Select</v>
      </c>
      <c r="BG9" s="140" t="str">
        <f>IF('DS Distributor'!$E$29="Acceptable","A",IF('DS Distributor'!$E$29="Needs Improvement","NI",'DS Distributor'!$E$29))</f>
        <v>Select</v>
      </c>
      <c r="BH9" s="56" t="str">
        <f>IF('DS Distributor'!$E$31="Acceptable","A",IF('DS Distributor'!$E$31="Needs Improvement","NI",'DS Distributor'!$E$31))</f>
        <v>Select</v>
      </c>
      <c r="BI9" s="140" t="str">
        <f>IF('DS Distributor'!$E$32="Acceptable","A",IF('DS Distributor'!$E$32="Needs Improvement","NI",'DS Distributor'!$E$32))</f>
        <v>Select</v>
      </c>
      <c r="BJ9" s="56" t="str">
        <f>IF('DS Distributor'!$E$33="Acceptable","A",IF('DS Distributor'!$E$33="Needs Improvement","NI",'DS Distributor'!$E$33))</f>
        <v>Select</v>
      </c>
      <c r="BK9" s="140" t="str">
        <f>IF('DS Distributor'!$E$34="Acceptable","A",IF('DS Distributor'!$E$34="Needs Improvement","NI",'DS Distributor'!$E$34))</f>
        <v>Select</v>
      </c>
      <c r="BL9" s="56" t="str">
        <f>IF('DS Distributor'!$E$35="Acceptable","A",IF('DS Distributor'!$E$35="Needs Improvement","NI",'DS Distributor'!$E$35))</f>
        <v>Select</v>
      </c>
      <c r="BM9" s="61" t="s">
        <v>182</v>
      </c>
      <c r="BN9" s="61" t="s">
        <v>182</v>
      </c>
      <c r="BO9" s="61" t="s">
        <v>182</v>
      </c>
      <c r="BP9" s="61" t="s">
        <v>182</v>
      </c>
      <c r="BQ9" s="61" t="s">
        <v>182</v>
      </c>
      <c r="BR9" s="61" t="s">
        <v>182</v>
      </c>
      <c r="BS9" s="61" t="s">
        <v>182</v>
      </c>
      <c r="BT9" s="61" t="s">
        <v>182</v>
      </c>
      <c r="BU9" s="61" t="s">
        <v>182</v>
      </c>
      <c r="BV9" s="61" t="s">
        <v>182</v>
      </c>
      <c r="BW9" s="61" t="s">
        <v>182</v>
      </c>
      <c r="BX9" s="61" t="s">
        <v>182</v>
      </c>
      <c r="BY9" s="61" t="s">
        <v>182</v>
      </c>
      <c r="BZ9" s="61" t="s">
        <v>182</v>
      </c>
      <c r="CA9" s="61" t="s">
        <v>182</v>
      </c>
      <c r="CB9" s="61" t="s">
        <v>182</v>
      </c>
      <c r="CC9" s="61" t="s">
        <v>182</v>
      </c>
      <c r="CD9" s="61" t="s">
        <v>182</v>
      </c>
      <c r="CE9" s="61" t="s">
        <v>182</v>
      </c>
      <c r="CF9" s="61" t="s">
        <v>182</v>
      </c>
      <c r="CG9" s="61" t="s">
        <v>182</v>
      </c>
      <c r="CH9" s="61" t="s">
        <v>182</v>
      </c>
      <c r="CI9" s="136">
        <f>COUNTIF(I9:BA9,"NI")</f>
        <v>0</v>
      </c>
      <c r="CJ9" s="59" t="str">
        <f>IF('DS Distributor'!$D$10="Auto-Populates","",'DS Distributor'!$D$10)</f>
        <v/>
      </c>
      <c r="CK9" s="108" t="str">
        <f>IF('DS Distributor'!$F$10="Auto-populates","",'DS Distributor'!$F$10)</f>
        <v/>
      </c>
      <c r="CM9" s="79"/>
      <c r="CN9" s="66" t="s">
        <v>136</v>
      </c>
      <c r="CO9" s="58">
        <f>'DS Warehouse'!$F$3</f>
        <v>0</v>
      </c>
      <c r="CP9" s="58">
        <f>'DS Distributor'!$F$3</f>
        <v>0</v>
      </c>
      <c r="CQ9" s="58">
        <f>'DS Packaging and Labeling'!$F$3</f>
        <v>0</v>
      </c>
      <c r="CR9" s="58">
        <f>'DS Manufacturer'!$F$3</f>
        <v>0</v>
      </c>
      <c r="CS9" s="58">
        <f>'DS MFG.A'!$F$3</f>
        <v>0</v>
      </c>
    </row>
    <row r="10" spans="2:97" ht="30" x14ac:dyDescent="0.25">
      <c r="B10" s="135" t="s">
        <v>495</v>
      </c>
      <c r="C10" s="56">
        <f>'DS Packaging and Labeling'!$F$7</f>
        <v>0</v>
      </c>
      <c r="D10" s="57">
        <f>'DS Packaging and Labeling'!$F$5</f>
        <v>0</v>
      </c>
      <c r="E10" s="58">
        <f>'DS Packaging and Labeling'!$F$3</f>
        <v>0</v>
      </c>
      <c r="F10" s="57">
        <f>'DS Packaging and Labeling'!$D$5</f>
        <v>0</v>
      </c>
      <c r="G10" s="56" t="str">
        <f>'DS Packaging and Labeling'!$D$8</f>
        <v>DS Packaging and Labeling</v>
      </c>
      <c r="H10" s="57" t="str">
        <f>'DS Packaging and Labeling'!$F$8</f>
        <v>Select</v>
      </c>
      <c r="I10" s="56" t="str">
        <f>IF('DS Packaging and Labeling'!$E$14="Acceptable","A",IF('DS Packaging and Labeling'!$E$14="Needs Improvement","NI",'DS Packaging and Labeling'!$E$14))</f>
        <v>Select</v>
      </c>
      <c r="J10" s="57" t="str">
        <f>IF('DS Packaging and Labeling'!$E$15="Acceptable","A",IF('DS Packaging and Labeling'!$E$15="Needs Improvement","NI",'DS Packaging and Labeling'!$E$15))</f>
        <v>Select</v>
      </c>
      <c r="K10" s="56" t="str">
        <f>IF('DS Packaging and Labeling'!$E$16="Acceptable","A",IF('DS Packaging and Labeling'!$E$16="Needs Improvement","NI",'DS Packaging and Labeling'!$E$16))</f>
        <v>Select</v>
      </c>
      <c r="L10" s="57" t="str">
        <f>IF('DS Packaging and Labeling'!$E$17="Acceptable","A",IF('DS Packaging and Labeling'!$E$17="Needs Improvement","NI",'DS Packaging and Labeling'!$E$17))</f>
        <v>Select</v>
      </c>
      <c r="M10" s="56" t="str">
        <f>IF('DS Packaging and Labeling'!$E$18="Acceptable","A",IF('DS Packaging and Labeling'!$E$18="Needs Improvement","NI",'DS Packaging and Labeling'!$E$18))</f>
        <v>Select</v>
      </c>
      <c r="N10" s="57" t="str">
        <f>IF('DS Packaging and Labeling'!$E$19="Acceptable","A",IF('DS Packaging and Labeling'!$E$19="Needs Improvement","NI",'DS Packaging and Labeling'!$E$19))</f>
        <v>Select</v>
      </c>
      <c r="O10" s="56" t="str">
        <f>IF('DS Packaging and Labeling'!$E$20="Acceptable","A",IF('DS Packaging and Labeling'!$E$20="Needs Improvement","NI",'DS Packaging and Labeling'!$E$20))</f>
        <v>Select</v>
      </c>
      <c r="P10" s="61" t="str">
        <f>IF('DS Packaging and Labeling'!$E$21="Acceptable","A",IF('DS Packaging and Labeling'!$E$21="Needs Improvement","NI",'DS Packaging and Labeling'!$E$21))</f>
        <v>N/A</v>
      </c>
      <c r="Q10" s="56" t="str">
        <f>IF('DS Packaging and Labeling'!$E$22="Acceptable","A",IF('DS Packaging and Labeling'!$E$22="Needs Improvement","NI",'DS Packaging and Labeling'!$E$22))</f>
        <v>Select</v>
      </c>
      <c r="R10" s="60" t="s">
        <v>182</v>
      </c>
      <c r="S10" s="60" t="s">
        <v>182</v>
      </c>
      <c r="T10" s="60" t="s">
        <v>182</v>
      </c>
      <c r="U10" s="60" t="s">
        <v>182</v>
      </c>
      <c r="V10" s="60" t="s">
        <v>182</v>
      </c>
      <c r="W10" s="60" t="s">
        <v>182</v>
      </c>
      <c r="X10" s="60" t="s">
        <v>182</v>
      </c>
      <c r="Y10" s="60" t="s">
        <v>182</v>
      </c>
      <c r="Z10" s="60" t="s">
        <v>182</v>
      </c>
      <c r="AA10" s="61" t="s">
        <v>182</v>
      </c>
      <c r="AB10" s="61" t="s">
        <v>182</v>
      </c>
      <c r="AC10" s="60" t="s">
        <v>182</v>
      </c>
      <c r="AD10" s="60" t="s">
        <v>182</v>
      </c>
      <c r="AE10" s="60" t="s">
        <v>182</v>
      </c>
      <c r="AF10" s="60" t="s">
        <v>182</v>
      </c>
      <c r="AG10" s="60" t="s">
        <v>182</v>
      </c>
      <c r="AH10" s="60" t="s">
        <v>182</v>
      </c>
      <c r="AI10" s="60" t="s">
        <v>182</v>
      </c>
      <c r="AJ10" s="60" t="s">
        <v>182</v>
      </c>
      <c r="AK10" s="60" t="s">
        <v>182</v>
      </c>
      <c r="AL10" s="60" t="s">
        <v>182</v>
      </c>
      <c r="AM10" s="60" t="s">
        <v>182</v>
      </c>
      <c r="AN10" s="60" t="s">
        <v>182</v>
      </c>
      <c r="AO10" s="60" t="s">
        <v>182</v>
      </c>
      <c r="AP10" s="60" t="s">
        <v>182</v>
      </c>
      <c r="AQ10" s="60" t="s">
        <v>182</v>
      </c>
      <c r="AR10" s="60" t="s">
        <v>182</v>
      </c>
      <c r="AS10" s="60" t="s">
        <v>182</v>
      </c>
      <c r="AT10" s="60" t="s">
        <v>182</v>
      </c>
      <c r="AU10" s="60" t="s">
        <v>182</v>
      </c>
      <c r="AV10" s="60" t="s">
        <v>182</v>
      </c>
      <c r="AW10" s="60" t="s">
        <v>182</v>
      </c>
      <c r="AX10" s="60" t="s">
        <v>182</v>
      </c>
      <c r="AY10" s="60" t="s">
        <v>182</v>
      </c>
      <c r="AZ10" s="60" t="s">
        <v>182</v>
      </c>
      <c r="BA10" s="140" t="str">
        <f>IF('DS Packaging and Labeling'!$E$42="Acceptable","A",IF('DS Packaging and Labeling'!$E$42="Needs Improvement","NI",'DS Packaging and Labeling'!$E$42))</f>
        <v>Select</v>
      </c>
      <c r="BB10" s="56" t="str">
        <f>IF('DS Packaging and Labeling'!$E$24="Acceptable","A",IF('DS Packaging and Labeling'!$E$24="Needs Improvement","NI",'DS Packaging and Labeling'!$E$24))</f>
        <v>Select</v>
      </c>
      <c r="BC10" s="140" t="str">
        <f>IF('DS Packaging and Labeling'!$E$25="Acceptable","A",IF('DS Packaging and Labeling'!$E$25="Needs Improvement","NI",'DS Packaging and Labeling'!$E$25))</f>
        <v>Select</v>
      </c>
      <c r="BD10" s="56" t="str">
        <f>IF('DS Packaging and Labeling'!$E$26="Acceptable","A",IF('DS Packaging and Labeling'!$E$26="Needs Improvement","NI",'DS Packaging and Labeling'!$E$26))</f>
        <v>Select</v>
      </c>
      <c r="BE10" s="140" t="str">
        <f>IF('DS Packaging and Labeling'!$E$27="Acceptable","A",IF('DS Packaging and Labeling'!$E$27="Needs Improvement","NI",'DS Packaging and Labeling'!$E$27))</f>
        <v>Select</v>
      </c>
      <c r="BF10" s="56" t="str">
        <f>IF('DS Packaging and Labeling'!$E$28="Acceptable","A",IF('DS Packaging and Labeling'!$E$28="Needs Improvement","NI",'DS Packaging and Labeling'!$E$28))</f>
        <v>Select</v>
      </c>
      <c r="BG10" s="140" t="str">
        <f>IF('DS Packaging and Labeling'!$E$29="Acceptable","A",IF('DS Packaging and Labeling'!$E$29="Needs Improvement","NI",'DS Packaging and Labeling'!$E$29))</f>
        <v>Select</v>
      </c>
      <c r="BH10" s="61" t="s">
        <v>182</v>
      </c>
      <c r="BI10" s="61" t="s">
        <v>182</v>
      </c>
      <c r="BJ10" s="61" t="s">
        <v>182</v>
      </c>
      <c r="BK10" s="61" t="s">
        <v>182</v>
      </c>
      <c r="BL10" s="61" t="s">
        <v>182</v>
      </c>
      <c r="BM10" s="56" t="str">
        <f>IF('DS Packaging and Labeling'!$E$31="Acceptable","A",IF('DS Packaging and Labeling'!$E$31="Needs Improvement","NI",'DS Packaging and Labeling'!$E$31))</f>
        <v>Select</v>
      </c>
      <c r="BN10" s="140" t="str">
        <f>IF('DS Packaging and Labeling'!$E$32="Acceptable","A",IF('DS Packaging and Labeling'!$E$32="Needs Improvement","NI",'DS Packaging and Labeling'!$E$32))</f>
        <v>Select</v>
      </c>
      <c r="BO10" s="56" t="str">
        <f>IF('DS Packaging and Labeling'!$E$33="Acceptable","A",IF('DS Packaging and Labeling'!$E$33="Needs Improvement","NI",'DS Packaging and Labeling'!$E$33))</f>
        <v>Select</v>
      </c>
      <c r="BP10" s="140" t="str">
        <f>IF('DS Packaging and Labeling'!$E$34="Acceptable","A",IF('DS Packaging and Labeling'!$E$34="Needs Improvement","NI",'DS Packaging and Labeling'!$E$34))</f>
        <v>Select</v>
      </c>
      <c r="BQ10" s="56" t="str">
        <f>IF('DS Packaging and Labeling'!$E$35="Acceptable","A",IF('DS Packaging and Labeling'!$E$35="Needs Improvement","NI",'DS Packaging and Labeling'!$E$35))</f>
        <v>Select</v>
      </c>
      <c r="BR10" s="140" t="str">
        <f>IF('DS Packaging and Labeling'!$E$36="Acceptable","A",IF('DS Packaging and Labeling'!$E$36="Needs Improvement","NI",'DS Packaging and Labeling'!$E$36))</f>
        <v>Select</v>
      </c>
      <c r="BS10" s="56" t="str">
        <f>IF('DS Packaging and Labeling'!$E$37="Acceptable","A",IF('DS Packaging and Labeling'!$E$37="Needs Improvement","NI",'DS Packaging and Labeling'!$E$37))</f>
        <v>Select</v>
      </c>
      <c r="BT10" s="140" t="str">
        <f>IF('DS Packaging and Labeling'!$E$38="Acceptable","A",IF('DS Packaging and Labeling'!$E$38="Needs Improvement","NI",'DS Packaging and Labeling'!$E$38))</f>
        <v>Select</v>
      </c>
      <c r="BU10" s="56" t="str">
        <f>IF('DS Packaging and Labeling'!$E$39="Acceptable","A",IF('DS Packaging and Labeling'!$E$39="Needs Improvement","NI",'DS Packaging and Labeling'!$E$39))</f>
        <v>Select</v>
      </c>
      <c r="BV10" s="140" t="str">
        <f>IF('DS Packaging and Labeling'!$E$40="Acceptable","A",IF('DS Packaging and Labeling'!$E$40="Needs Improvement","NI",'DS Packaging and Labeling'!$E$40))</f>
        <v>Select</v>
      </c>
      <c r="BW10" s="61" t="s">
        <v>182</v>
      </c>
      <c r="BX10" s="61" t="s">
        <v>182</v>
      </c>
      <c r="BY10" s="61" t="s">
        <v>182</v>
      </c>
      <c r="BZ10" s="61" t="s">
        <v>182</v>
      </c>
      <c r="CA10" s="61" t="s">
        <v>182</v>
      </c>
      <c r="CB10" s="61" t="s">
        <v>182</v>
      </c>
      <c r="CC10" s="61" t="s">
        <v>182</v>
      </c>
      <c r="CD10" s="61" t="s">
        <v>182</v>
      </c>
      <c r="CE10" s="61" t="s">
        <v>182</v>
      </c>
      <c r="CF10" s="61" t="s">
        <v>182</v>
      </c>
      <c r="CG10" s="61" t="s">
        <v>182</v>
      </c>
      <c r="CH10" s="61" t="s">
        <v>182</v>
      </c>
      <c r="CI10" s="136">
        <f>COUNTIF(I10:BA10,"NI")</f>
        <v>0</v>
      </c>
      <c r="CJ10" s="59" t="str">
        <f>IF('DS Packaging and Labeling'!$D$10="Auto-Populates","",'DS Packaging and Labeling'!$D$10)</f>
        <v/>
      </c>
      <c r="CK10" s="108" t="str">
        <f>IF('DS Packaging and Labeling'!$F$10="Auto-populates","",'DS Packaging and Labeling'!$F$10)</f>
        <v/>
      </c>
      <c r="CM10" s="78"/>
      <c r="CN10" s="80" t="s">
        <v>106</v>
      </c>
      <c r="CO10" s="57">
        <f>'DS Warehouse'!$D$5</f>
        <v>0</v>
      </c>
      <c r="CP10" s="57">
        <f>'DS Distributor'!$D$5</f>
        <v>0</v>
      </c>
      <c r="CQ10" s="57">
        <f>'DS Packaging and Labeling'!$D$5</f>
        <v>0</v>
      </c>
      <c r="CR10" s="57">
        <f>'DS Manufacturer'!$D$5</f>
        <v>0</v>
      </c>
      <c r="CS10" s="57">
        <f>'DS MFG.A'!$D$5</f>
        <v>0</v>
      </c>
    </row>
    <row r="11" spans="2:97" ht="30" x14ac:dyDescent="0.25">
      <c r="B11" s="135" t="s">
        <v>552</v>
      </c>
      <c r="C11" s="56">
        <f>'DS Manufacturer'!$F$7</f>
        <v>0</v>
      </c>
      <c r="D11" s="57">
        <f>'DS Manufacturer'!$F$5</f>
        <v>0</v>
      </c>
      <c r="E11" s="58">
        <f>'DS Manufacturer'!$F$3</f>
        <v>0</v>
      </c>
      <c r="F11" s="57">
        <f>'DS Manufacturer'!$D$5</f>
        <v>0</v>
      </c>
      <c r="G11" s="56" t="str">
        <f>'DS Manufacturer'!$D$8</f>
        <v xml:space="preserve">DS Manufacturer </v>
      </c>
      <c r="H11" s="57" t="str">
        <f>'DS Manufacturer'!$F$8</f>
        <v>Select</v>
      </c>
      <c r="I11" s="56" t="str">
        <f>IF('DS Manufacturer'!$E$14="Acceptable","A",IF('DS Manufacturer'!$E$14="Needs Improvement","NI",'DS Manufacturer'!$E$14))</f>
        <v>Select</v>
      </c>
      <c r="J11" s="57" t="str">
        <f>IF('DS Manufacturer'!$E$15="Acceptable","A",IF('DS Manufacturer'!$E$15="Needs Improvement","NI",'DS Manufacturer'!$E$15))</f>
        <v>Select</v>
      </c>
      <c r="K11" s="56" t="str">
        <f>IF('DS Manufacturer'!$E$16="Acceptable","A",IF('DS Manufacturer'!$E$16="Needs Improvement","NI",'DS Manufacturer'!$E$16))</f>
        <v>Select</v>
      </c>
      <c r="L11" s="57" t="str">
        <f>IF('DS Manufacturer'!$E$17="Acceptable","A",IF('DS Manufacturer'!$E$17="Needs Improvement","NI",'DS Manufacturer'!$E$17))</f>
        <v>Select</v>
      </c>
      <c r="M11" s="56" t="str">
        <f>IF('DS Manufacturer'!$E$18="Acceptable","A",IF('DS Manufacturer'!$E$18="Needs Improvement","NI",'DS Manufacturer'!$E$18))</f>
        <v>Select</v>
      </c>
      <c r="N11" s="57" t="str">
        <f>IF('DS Manufacturer'!$E$19="Acceptable","A",IF('DS Manufacturer'!$E$19="Needs Improvement","NI",'DS Manufacturer'!$E$19))</f>
        <v>Select</v>
      </c>
      <c r="O11" s="56" t="str">
        <f>IF('DS Manufacturer'!$E$20="Acceptable","A",IF('DS Manufacturer'!$E$20="Needs Improvement","NI",'DS Manufacturer'!$E$20))</f>
        <v>Select</v>
      </c>
      <c r="P11" s="61" t="str">
        <f>IF('DS Manufacturer'!$E$21="Acceptable","A",IF('DS Manufacturer'!$E$21="Needs Improvement","NI",'DS Manufacturer'!$E$21))</f>
        <v>N/A</v>
      </c>
      <c r="Q11" s="56" t="str">
        <f>IF('DS Manufacturer'!$E$22="Acceptable","A",IF('DS Manufacturer'!$E$22="Needs Improvement","NI",'DS Manufacturer'!$E$22))</f>
        <v>Select</v>
      </c>
      <c r="R11" s="60" t="s">
        <v>182</v>
      </c>
      <c r="S11" s="60" t="s">
        <v>182</v>
      </c>
      <c r="T11" s="60" t="s">
        <v>182</v>
      </c>
      <c r="U11" s="60" t="s">
        <v>182</v>
      </c>
      <c r="V11" s="60" t="s">
        <v>182</v>
      </c>
      <c r="W11" s="60" t="s">
        <v>182</v>
      </c>
      <c r="X11" s="60" t="s">
        <v>182</v>
      </c>
      <c r="Y11" s="60" t="s">
        <v>182</v>
      </c>
      <c r="Z11" s="60" t="s">
        <v>182</v>
      </c>
      <c r="AA11" s="61" t="s">
        <v>182</v>
      </c>
      <c r="AB11" s="61" t="s">
        <v>182</v>
      </c>
      <c r="AC11" s="60" t="s">
        <v>182</v>
      </c>
      <c r="AD11" s="60" t="s">
        <v>182</v>
      </c>
      <c r="AE11" s="60" t="s">
        <v>182</v>
      </c>
      <c r="AF11" s="60" t="s">
        <v>182</v>
      </c>
      <c r="AG11" s="60" t="s">
        <v>182</v>
      </c>
      <c r="AH11" s="60" t="s">
        <v>182</v>
      </c>
      <c r="AI11" s="60" t="s">
        <v>182</v>
      </c>
      <c r="AJ11" s="60" t="s">
        <v>182</v>
      </c>
      <c r="AK11" s="60" t="s">
        <v>182</v>
      </c>
      <c r="AL11" s="60" t="s">
        <v>182</v>
      </c>
      <c r="AM11" s="60" t="s">
        <v>182</v>
      </c>
      <c r="AN11" s="60" t="s">
        <v>182</v>
      </c>
      <c r="AO11" s="60" t="s">
        <v>182</v>
      </c>
      <c r="AP11" s="60" t="s">
        <v>182</v>
      </c>
      <c r="AQ11" s="60" t="s">
        <v>182</v>
      </c>
      <c r="AR11" s="60" t="s">
        <v>182</v>
      </c>
      <c r="AS11" s="60" t="s">
        <v>182</v>
      </c>
      <c r="AT11" s="60" t="s">
        <v>182</v>
      </c>
      <c r="AU11" s="60" t="s">
        <v>182</v>
      </c>
      <c r="AV11" s="60" t="s">
        <v>182</v>
      </c>
      <c r="AW11" s="60" t="s">
        <v>182</v>
      </c>
      <c r="AX11" s="60" t="s">
        <v>182</v>
      </c>
      <c r="AY11" s="60" t="s">
        <v>182</v>
      </c>
      <c r="AZ11" s="60" t="s">
        <v>182</v>
      </c>
      <c r="BA11" s="140" t="str">
        <f>IF('DS Manufacturer'!$E$44="Acceptable","A",IF('DS Manufacturer'!$E$44="Needs Improvement","NI",'DS Manufacturer'!$E$44))</f>
        <v>Select</v>
      </c>
      <c r="BB11" s="56" t="str">
        <f>IF('DS Manufacturer'!$E$24="Acceptable","A",IF('DS Manufacturer'!$E$24="Needs Improvement","NI",'DS Manufacturer'!$E$24))</f>
        <v>Select</v>
      </c>
      <c r="BC11" s="140" t="str">
        <f>IF('DS Manufacturer'!$E$25="Acceptable","A",IF('DS Manufacturer'!$E$25="Needs Improvement","NI",'DS Manufacturer'!$E$25))</f>
        <v>Select</v>
      </c>
      <c r="BD11" s="56" t="str">
        <f>IF('DS Manufacturer'!$E$26="Acceptable","A",IF('DS Manufacturer'!$E$26="Needs Improvement","NI",'DS Manufacturer'!$E$26))</f>
        <v>Select</v>
      </c>
      <c r="BE11" s="140" t="str">
        <f>IF('DS Manufacturer'!$E$27="Acceptable","A",IF('DS Manufacturer'!$E$27="Needs Improvement","NI",'DS Manufacturer'!$E$27))</f>
        <v>Select</v>
      </c>
      <c r="BF11" s="56" t="str">
        <f>IF('DS Manufacturer'!$E$28="Acceptable","A",IF('DS Manufacturer'!$E$28="Needs Improvement","NI",'DS Manufacturer'!$E$28))</f>
        <v>Select</v>
      </c>
      <c r="BG11" s="140" t="str">
        <f>IF('DS Manufacturer'!$E$29="Acceptable","A",IF('DS Manufacturer'!$E$29="Needs Improvement","NI",'DS Manufacturer'!$E$29))</f>
        <v>Select</v>
      </c>
      <c r="BH11" s="61" t="s">
        <v>182</v>
      </c>
      <c r="BI11" s="61" t="s">
        <v>182</v>
      </c>
      <c r="BJ11" s="61" t="s">
        <v>182</v>
      </c>
      <c r="BK11" s="61" t="s">
        <v>182</v>
      </c>
      <c r="BL11" s="61" t="s">
        <v>182</v>
      </c>
      <c r="BM11" s="61" t="s">
        <v>182</v>
      </c>
      <c r="BN11" s="61" t="s">
        <v>182</v>
      </c>
      <c r="BO11" s="61" t="s">
        <v>182</v>
      </c>
      <c r="BP11" s="61" t="s">
        <v>182</v>
      </c>
      <c r="BQ11" s="61" t="s">
        <v>182</v>
      </c>
      <c r="BR11" s="61" t="s">
        <v>182</v>
      </c>
      <c r="BS11" s="61" t="s">
        <v>182</v>
      </c>
      <c r="BT11" s="61" t="s">
        <v>182</v>
      </c>
      <c r="BU11" s="61" t="s">
        <v>182</v>
      </c>
      <c r="BV11" s="61" t="s">
        <v>182</v>
      </c>
      <c r="BW11" s="56" t="str">
        <f>IF('DS Manufacturer'!$E$31="Acceptable","A",IF('DS Manufacturer'!$E$31="Needs Improvement","NI",'DS Manufacturer'!$E$31))</f>
        <v>Select</v>
      </c>
      <c r="BX11" s="140" t="str">
        <f>IF('DS Manufacturer'!$E$32="Acceptable","A",IF('DS Manufacturer'!$E$32="Needs Improvement","NI",'DS Manufacturer'!$E$32))</f>
        <v>Select</v>
      </c>
      <c r="BY11" s="56" t="str">
        <f>IF('DS Manufacturer'!$E$33="Acceptable","A",IF('DS Manufacturer'!$E$33="Needs Improvement","NI",'DS Manufacturer'!$E$33))</f>
        <v>Select</v>
      </c>
      <c r="BZ11" s="140" t="str">
        <f>IF('DS Manufacturer'!$E$34="Acceptable","A",IF('DS Manufacturer'!$E$34="Needs Improvement","NI",'DS Manufacturer'!$E$34))</f>
        <v>Select</v>
      </c>
      <c r="CA11" s="56" t="str">
        <f>IF('DS Manufacturer'!$E$35="Acceptable","A",IF('DS Manufacturer'!$E$35="Needs Improvement","NI",'DS Manufacturer'!$E$35))</f>
        <v>Select</v>
      </c>
      <c r="CB11" s="140" t="str">
        <f>IF('DS Manufacturer'!$E$36="Acceptable","A",IF('DS Manufacturer'!$E$36="Needs Improvement","NI",'DS Manufacturer'!$E$36))</f>
        <v>Select</v>
      </c>
      <c r="CC11" s="56" t="str">
        <f>IF('DS Manufacturer'!$E$37="Acceptable","A",IF('DS Manufacturer'!$E$37="Needs Improvement","NI",'DS Manufacturer'!$E$37))</f>
        <v>Select</v>
      </c>
      <c r="CD11" s="140" t="str">
        <f>IF('DS Manufacturer'!$E$38="Acceptable","A",IF('DS Manufacturer'!$E$38="Needs Improvement","NI",'DS Manufacturer'!$E$38))</f>
        <v>Select</v>
      </c>
      <c r="CE11" s="56" t="str">
        <f>IF('DS Manufacturer'!$E$39="Acceptable","A",IF('DS Manufacturer'!$E$39="Needs Improvement","NI",'DS Manufacturer'!$E$39))</f>
        <v>Select</v>
      </c>
      <c r="CF11" s="140" t="str">
        <f>IF('DS Manufacturer'!$E$40="Acceptable","A",IF('DS Manufacturer'!$E$40="Needs Improvement","NI",'DS Manufacturer'!$E$40))</f>
        <v>Select</v>
      </c>
      <c r="CG11" s="56" t="str">
        <f>IF('DS Manufacturer'!$E$41="Acceptable","A",IF('DS Manufacturer'!$E$41="Needs Improvement","NI",'DS Manufacturer'!$E$41))</f>
        <v>Select</v>
      </c>
      <c r="CH11" s="140" t="str">
        <f>IF('DS Manufacturer'!$E$42="Acceptable","A",IF('DS Manufacturer'!$E$42="Needs Improvement","NI",'DS Manufacturer'!$E$42))</f>
        <v>Select</v>
      </c>
      <c r="CI11" s="136">
        <f>COUNTIF(I11:BA11,"NI")</f>
        <v>0</v>
      </c>
      <c r="CJ11" s="59" t="str">
        <f>IF('DS Manufacturer'!$D$10="Auto-Populates","",'DS Manufacturer'!$D$10)</f>
        <v/>
      </c>
      <c r="CK11" s="108" t="str">
        <f>IF('DS Manufacturer'!$F$10="Auto-populates","",'DS Manufacturer'!$F$10)</f>
        <v/>
      </c>
      <c r="CM11" s="79"/>
      <c r="CN11" s="66" t="s">
        <v>304</v>
      </c>
      <c r="CO11" s="106" t="str">
        <f>'DS Warehouse'!$D$8</f>
        <v xml:space="preserve">DS Warehouse </v>
      </c>
      <c r="CP11" s="106" t="str">
        <f>'DS Distributor'!$D$8</f>
        <v xml:space="preserve">DS Distributor  </v>
      </c>
      <c r="CQ11" s="106" t="str">
        <f>'DS Packaging and Labeling'!$D$8</f>
        <v>DS Packaging and Labeling</v>
      </c>
      <c r="CR11" s="106" t="str">
        <f>'DS Manufacturer'!$D$8</f>
        <v xml:space="preserve">DS Manufacturer </v>
      </c>
      <c r="CS11" s="106" t="str">
        <f>'DS MFG.A'!$D$8</f>
        <v>Select</v>
      </c>
    </row>
    <row r="12" spans="2:97" ht="15.75" x14ac:dyDescent="0.25">
      <c r="B12" s="135" t="s">
        <v>601</v>
      </c>
      <c r="C12" s="56">
        <f>'DS MFG.A'!$F$7</f>
        <v>0</v>
      </c>
      <c r="D12" s="57">
        <f>'DS MFG.A'!$F$5</f>
        <v>0</v>
      </c>
      <c r="E12" s="58">
        <f>'DS MFG.A'!$F$3</f>
        <v>0</v>
      </c>
      <c r="F12" s="57">
        <f>'DS MFG.A'!$D$5</f>
        <v>0</v>
      </c>
      <c r="G12" s="56" t="str">
        <f>'DS MFG.A'!$D$8</f>
        <v>Select</v>
      </c>
      <c r="H12" s="57" t="str">
        <f>'DS MFG.A'!$F$8</f>
        <v>Select</v>
      </c>
      <c r="I12" s="56" t="str">
        <f>IF('DS MFG.A'!$E$14="Acceptable","A",IF('DS MFG.A'!$E$14="Needs Improvement","NI",'DS MFG.A'!$E$14))</f>
        <v>Select</v>
      </c>
      <c r="J12" s="57" t="str">
        <f>IF('DS MFG.A'!$E$15="Acceptable","A",IF('DS MFG.A'!$E$15="Needs Improvement","NI",'DS MFG.A'!$E$15))</f>
        <v>Select</v>
      </c>
      <c r="K12" s="56" t="str">
        <f>IF('DS MFG.A'!$E$16="Acceptable","A",IF('DS MFG.A'!$E$16="Needs Improvement","NI",'DS MFG.A'!$E$16))</f>
        <v>Select</v>
      </c>
      <c r="L12" s="57" t="str">
        <f>IF('DS MFG.A'!$E$17="Acceptable","A",IF('DS MFG.A'!$E$17="Needs Improvement","NI",'DS MFG.A'!$E$17))</f>
        <v>Select</v>
      </c>
      <c r="M12" s="56" t="str">
        <f>IF('DS MFG.A'!$E$18="Acceptable","A",IF('DS MFG.A'!$E$18="Needs Improvement","NI",'DS MFG.A'!$E$18))</f>
        <v>Select</v>
      </c>
      <c r="N12" s="57" t="str">
        <f>IF('DS MFG.A'!$E$19="Acceptable","A",IF('DS MFG.A'!$E$19="Needs Improvement","NI",'DS MFG.A'!$E$19))</f>
        <v>Select</v>
      </c>
      <c r="O12" s="56" t="str">
        <f>IF('DS MFG.A'!$E$20="Acceptable","A",IF('DS MFG.A'!$E$20="Needs Improvement","NI",'DS MFG.A'!$E$20))</f>
        <v>Select</v>
      </c>
      <c r="P12" s="61" t="str">
        <f>IF('DS MFG.A'!$E$21="Acceptable","A",IF('DS MFG.A'!$E$21="Needs Improvement","NI",'DS MFG.A'!$E$21))</f>
        <v>N/A</v>
      </c>
      <c r="Q12" s="56" t="str">
        <f>IF('DS MFG.A'!$E$22="Acceptable","A",IF('DS MFG.A'!$E$22="Needs Improvement","NI",'DS MFG.A'!$E$22))</f>
        <v>Select</v>
      </c>
      <c r="R12" s="60" t="s">
        <v>182</v>
      </c>
      <c r="S12" s="60" t="s">
        <v>182</v>
      </c>
      <c r="T12" s="60" t="s">
        <v>182</v>
      </c>
      <c r="U12" s="60" t="s">
        <v>182</v>
      </c>
      <c r="V12" s="60" t="s">
        <v>182</v>
      </c>
      <c r="W12" s="60" t="s">
        <v>182</v>
      </c>
      <c r="X12" s="60" t="s">
        <v>182</v>
      </c>
      <c r="Y12" s="60" t="s">
        <v>182</v>
      </c>
      <c r="Z12" s="60" t="s">
        <v>182</v>
      </c>
      <c r="AA12" s="61" t="s">
        <v>182</v>
      </c>
      <c r="AB12" s="61" t="s">
        <v>182</v>
      </c>
      <c r="AC12" s="60" t="s">
        <v>182</v>
      </c>
      <c r="AD12" s="60" t="s">
        <v>182</v>
      </c>
      <c r="AE12" s="60" t="s">
        <v>182</v>
      </c>
      <c r="AF12" s="60" t="s">
        <v>182</v>
      </c>
      <c r="AG12" s="60" t="s">
        <v>182</v>
      </c>
      <c r="AH12" s="60" t="s">
        <v>182</v>
      </c>
      <c r="AI12" s="60" t="s">
        <v>182</v>
      </c>
      <c r="AJ12" s="60" t="s">
        <v>182</v>
      </c>
      <c r="AK12" s="60" t="s">
        <v>182</v>
      </c>
      <c r="AL12" s="57" t="str">
        <f>IF('DS MFG.A'!$E$44="Acceptable","A",IF('DS MFG.A'!$E$44="Needs Improvement","NI",'DS MFG.A'!$E$44))</f>
        <v>Select</v>
      </c>
      <c r="AM12" s="56" t="str">
        <f>IF('DS MFG.A'!$E$45="Acceptable","A",IF('DS MFG.A'!$E$45="Needs Improvement","NI",'DS MFG.A'!$E$45))</f>
        <v>Select</v>
      </c>
      <c r="AN12" s="57" t="str">
        <f>IF('DS MFG.A'!$E$46="Acceptable","A",IF('DS MFG.A'!$E$46="Needs Improvement","NI",'DS MFG.A'!$E$46))</f>
        <v>Select</v>
      </c>
      <c r="AO12" s="56" t="str">
        <f>IF('DS MFG.A'!$E$47="Acceptable","A",IF('DS MFG.A'!$E$47="Needs Improvement","NI",'DS MFG.A'!$E$47))</f>
        <v>Select</v>
      </c>
      <c r="AP12" s="57" t="str">
        <f>IF('DS MFG.A'!$E$48="Acceptable","A",IF('DS MFG.A'!$E$48="Needs Improvement","NI",'DS MFG.A'!$E$48))</f>
        <v>Select</v>
      </c>
      <c r="AQ12" s="56" t="str">
        <f>IF('DS MFG.A'!$E$49="Acceptable","A",IF('DS MFG.A'!$E$49="Needs Improvement","NI",'DS MFG.A'!$E$49))</f>
        <v>Select</v>
      </c>
      <c r="AR12" s="57" t="str">
        <f>IF('DS MFG.A'!$E$50="Acceptable","A",IF('DS MFG.A'!$E$50="Needs Improvement","NI",'DS MFG.A'!$E$50))</f>
        <v>Select</v>
      </c>
      <c r="AS12" s="56" t="str">
        <f>IF('DS MFG.A'!$E$51="Acceptable","A",IF('DS MFG.A'!$E$51="Needs Improvement","NI",'DS MFG.A'!$E$51))</f>
        <v>Select</v>
      </c>
      <c r="AT12" s="60" t="s">
        <v>182</v>
      </c>
      <c r="AU12" s="60" t="s">
        <v>182</v>
      </c>
      <c r="AV12" s="60" t="s">
        <v>182</v>
      </c>
      <c r="AW12" s="60" t="s">
        <v>182</v>
      </c>
      <c r="AX12" s="60" t="s">
        <v>182</v>
      </c>
      <c r="AY12" s="60" t="s">
        <v>182</v>
      </c>
      <c r="AZ12" s="60" t="s">
        <v>182</v>
      </c>
      <c r="BA12" s="140" t="str">
        <f>IF('DS MFG.A'!$E$53="Acceptable","A",IF('DS MFG.A'!$E$53="Needs Improvement","NI",'DS MFG.A'!$E$53))</f>
        <v>Select</v>
      </c>
      <c r="BB12" s="56" t="str">
        <f>IF('DS MFG.A'!$E$24="Acceptable","A",IF('DS MFG.A'!$E$24="Needs Improvement","NI",'DS MFG.A'!$E$24))</f>
        <v>Select</v>
      </c>
      <c r="BC12" s="140" t="str">
        <f>IF('DS MFG.A'!$E$25="Acceptable","A",IF('DS MFG.A'!$E$25="Needs Improvement","NI",'DS MFG.A'!$E$25))</f>
        <v>Select</v>
      </c>
      <c r="BD12" s="56" t="str">
        <f>IF('DS MFG.A'!$E$26="Acceptable","A",IF('DS MFG.A'!$E$26="Needs Improvement","NI",'DS MFG.A'!$E$26))</f>
        <v>Select</v>
      </c>
      <c r="BE12" s="140" t="str">
        <f>IF('DS MFG.A'!$E$27="Acceptable","A",IF('DS MFG.A'!$E$27="Needs Improvement","NI",'DS MFG.A'!$E$27))</f>
        <v>Select</v>
      </c>
      <c r="BF12" s="56" t="str">
        <f>IF('DS MFG.A'!$E$28="Acceptable","A",IF('DS MFG.A'!$E$28="Needs Improvement","NI",'DS MFG.A'!$E$28))</f>
        <v>Select</v>
      </c>
      <c r="BG12" s="140" t="str">
        <f>IF('DS MFG.A'!$E$29="Acceptable","A",IF('DS MFG.A'!$E$29="Needs Improvement","NI",'DS MFG.A'!$E$29))</f>
        <v>Select</v>
      </c>
      <c r="BH12" s="61" t="s">
        <v>182</v>
      </c>
      <c r="BI12" s="61" t="s">
        <v>182</v>
      </c>
      <c r="BJ12" s="61" t="s">
        <v>182</v>
      </c>
      <c r="BK12" s="61" t="s">
        <v>182</v>
      </c>
      <c r="BL12" s="61" t="s">
        <v>182</v>
      </c>
      <c r="BM12" s="61" t="s">
        <v>182</v>
      </c>
      <c r="BN12" s="61" t="s">
        <v>182</v>
      </c>
      <c r="BO12" s="61" t="s">
        <v>182</v>
      </c>
      <c r="BP12" s="61" t="s">
        <v>182</v>
      </c>
      <c r="BQ12" s="61" t="s">
        <v>182</v>
      </c>
      <c r="BR12" s="61" t="s">
        <v>182</v>
      </c>
      <c r="BS12" s="61" t="s">
        <v>182</v>
      </c>
      <c r="BT12" s="61" t="s">
        <v>182</v>
      </c>
      <c r="BU12" s="61" t="s">
        <v>182</v>
      </c>
      <c r="BV12" s="61" t="s">
        <v>182</v>
      </c>
      <c r="BW12" s="56" t="str">
        <f>IF('DS MFG.A'!$E$31="Acceptable","A",IF('DS MFG.A'!$E$31="Needs Improvement","NI",'DS MFG.A'!$E$31))</f>
        <v>Select</v>
      </c>
      <c r="BX12" s="140" t="str">
        <f>IF('DS MFG.A'!$E$32="Acceptable","A",IF('DS MFG.A'!$E$32="Needs Improvement","NI",'DS MFG.A'!$E$32))</f>
        <v>Select</v>
      </c>
      <c r="BY12" s="56" t="str">
        <f>IF('DS MFG.A'!$E$33="Acceptable","A",IF('DS MFG.A'!$E$33="Needs Improvement","NI",'DS MFG.A'!$E$33))</f>
        <v>Select</v>
      </c>
      <c r="BZ12" s="140" t="str">
        <f>IF('DS MFG.A'!$E$34="Acceptable","A",IF('DS MFG.A'!$E$34="Needs Improvement","NI",'DS MFG.A'!$E$34))</f>
        <v>Select</v>
      </c>
      <c r="CA12" s="56" t="str">
        <f>IF('DS MFG.A'!$E$35="Acceptable","A",IF('DS MFG.A'!$E$35="Needs Improvement","NI",'DS MFG.A'!$E$35))</f>
        <v>Select</v>
      </c>
      <c r="CB12" s="140" t="str">
        <f>IF('DS MFG.A'!$E$36="Acceptable","A",IF('DS MFG.A'!$E$36="Needs Improvement","NI",'DS MFG.A'!$E$36))</f>
        <v>Select</v>
      </c>
      <c r="CC12" s="56" t="str">
        <f>IF('DS MFG.A'!$E$37="Acceptable","A",IF('DS MFG.A'!$E$37="Needs Improvement","NI",'DS MFG.A'!$E$37))</f>
        <v>Select</v>
      </c>
      <c r="CD12" s="140" t="str">
        <f>IF('DS MFG.A'!$E$38="Acceptable","A",IF('DS MFG.A'!$E$38="Needs Improvement","NI",'DS MFG.A'!$E$38))</f>
        <v>Select</v>
      </c>
      <c r="CE12" s="56" t="str">
        <f>IF('DS MFG.A'!$E$39="Acceptable","A",IF('DS MFG.A'!$E$39="Needs Improvement","NI",'DS MFG.A'!$E$39))</f>
        <v>Select</v>
      </c>
      <c r="CF12" s="140" t="str">
        <f>IF('DS MFG.A'!$E$40="Acceptable","A",IF('DS MFG.A'!$E$40="Needs Improvement","NI",'DS MFG.A'!$E$40))</f>
        <v>Select</v>
      </c>
      <c r="CG12" s="56" t="str">
        <f>IF('DS MFG.A'!$E$41="Acceptable","A",IF('DS MFG.A'!$E$41="Needs Improvement","NI",'DS MFG.A'!$E$41))</f>
        <v>Select</v>
      </c>
      <c r="CH12" s="140" t="str">
        <f>IF('DS MFG.A'!$E$42="Acceptable","A",IF('DS MFG.A'!$E$42="Needs Improvement","NI",'DS MFG.A'!$E$42))</f>
        <v>Select</v>
      </c>
      <c r="CI12" s="136">
        <f>COUNTIF(I12:BA12,"NI")</f>
        <v>0</v>
      </c>
      <c r="CJ12" s="59" t="str">
        <f>IF('DS MFG.A'!$D$10="Auto-Populates","",'DS MFG.A'!$D$10)</f>
        <v/>
      </c>
      <c r="CK12" s="108" t="str">
        <f>IF('DS MFG.A'!$F$10="Auto-populates","",'DS MFG.A'!$F$10)</f>
        <v/>
      </c>
      <c r="CM12" s="79"/>
      <c r="CN12" s="66" t="s">
        <v>137</v>
      </c>
      <c r="CO12" s="57" t="str">
        <f>'DS Warehouse'!$F$8</f>
        <v>Select</v>
      </c>
      <c r="CP12" s="57" t="str">
        <f>'DS Distributor'!$F$8</f>
        <v>Select</v>
      </c>
      <c r="CQ12" s="57" t="str">
        <f>'DS Packaging and Labeling'!$F$8</f>
        <v>Select</v>
      </c>
      <c r="CR12" s="57" t="str">
        <f>'DS Manufacturer'!$F$8</f>
        <v>Select</v>
      </c>
      <c r="CS12" s="57" t="str">
        <f>'DS MFG.A'!$F$8</f>
        <v>Select</v>
      </c>
    </row>
    <row r="13" spans="2:97" x14ac:dyDescent="0.25">
      <c r="CM13" s="163" t="s">
        <v>130</v>
      </c>
      <c r="CN13" s="81" t="s">
        <v>138</v>
      </c>
      <c r="CO13" s="56" t="str">
        <f>IF('DS Warehouse'!$E$14="Acceptable","A",IF('DS Warehouse'!$E$14="Needs Improvement","NI",'DS Warehouse'!$E$14))</f>
        <v>Select</v>
      </c>
      <c r="CP13" s="56" t="str">
        <f>IF('DS Distributor'!$E$14="Acceptable","A",IF('DS Distributor'!$E$14="Needs Improvement","NI",'DS Distributor'!$E$14))</f>
        <v>Select</v>
      </c>
      <c r="CQ13" s="56" t="str">
        <f>IF('DS Packaging and Labeling'!$E$14="Acceptable","A",IF('DS Packaging and Labeling'!$E$14="Needs Improvement","NI",'DS Packaging and Labeling'!$E$14))</f>
        <v>Select</v>
      </c>
      <c r="CR13" s="56" t="str">
        <f>IF('DS Manufacturer'!$E$14="Acceptable","A",IF('DS Manufacturer'!$E$14="Needs Improvement","NI",'DS Manufacturer'!$E$14))</f>
        <v>Select</v>
      </c>
      <c r="CS13" s="56" t="str">
        <f>IF('DS MFG.A'!$E$14="Acceptable","A",IF('DS MFG.A'!$E$14="Needs Improvement","NI",'DS MFG.A'!$E$14))</f>
        <v>Select</v>
      </c>
    </row>
    <row r="14" spans="2:97" x14ac:dyDescent="0.25">
      <c r="CM14" s="162"/>
      <c r="CN14" s="81" t="s">
        <v>139</v>
      </c>
      <c r="CO14" s="57" t="str">
        <f>IF('DS Warehouse'!$E$15="Acceptable","A",IF('DS Warehouse'!$E$15="Needs Improvement","NI",'DS Warehouse'!$E$15))</f>
        <v>Select</v>
      </c>
      <c r="CP14" s="57" t="str">
        <f>IF('DS Distributor'!$E$15="Acceptable","A",IF('DS Distributor'!$E$15="Needs Improvement","NI",'DS Distributor'!$E$15))</f>
        <v>Select</v>
      </c>
      <c r="CQ14" s="57" t="str">
        <f>IF('DS Packaging and Labeling'!$E$15="Acceptable","A",IF('DS Packaging and Labeling'!$E$15="Needs Improvement","NI",'DS Packaging and Labeling'!$E$15))</f>
        <v>Select</v>
      </c>
      <c r="CR14" s="57" t="str">
        <f>IF('DS Manufacturer'!$E$15="Acceptable","A",IF('DS Manufacturer'!$E$15="Needs Improvement","NI",'DS Manufacturer'!$E$15))</f>
        <v>Select</v>
      </c>
      <c r="CS14" s="57" t="str">
        <f>IF('DS MFG.A'!$E$15="Acceptable","A",IF('DS MFG.A'!$E$15="Needs Improvement","NI",'DS MFG.A'!$E$15))</f>
        <v>Select</v>
      </c>
    </row>
    <row r="15" spans="2:97" x14ac:dyDescent="0.25">
      <c r="CM15" s="162"/>
      <c r="CN15" s="81" t="s">
        <v>140</v>
      </c>
      <c r="CO15" s="56" t="str">
        <f>IF('DS Warehouse'!$E$16="Acceptable","A",IF('DS Warehouse'!$E$16="Needs Improvement","NI",'DS Warehouse'!$E$16))</f>
        <v>Select</v>
      </c>
      <c r="CP15" s="56" t="str">
        <f>IF('DS Distributor'!$E$16="Acceptable","A",IF('DS Distributor'!$E$16="Needs Improvement","NI",'DS Distributor'!$E$16))</f>
        <v>Select</v>
      </c>
      <c r="CQ15" s="56" t="str">
        <f>IF('DS Packaging and Labeling'!$E$16="Acceptable","A",IF('DS Packaging and Labeling'!$E$16="Needs Improvement","NI",'DS Packaging and Labeling'!$E$16))</f>
        <v>Select</v>
      </c>
      <c r="CR15" s="56" t="str">
        <f>IF('DS Manufacturer'!$E$16="Acceptable","A",IF('DS Manufacturer'!$E$16="Needs Improvement","NI",'DS Manufacturer'!$E$16))</f>
        <v>Select</v>
      </c>
      <c r="CS15" s="56" t="str">
        <f>IF('DS MFG.A'!$E$16="Acceptable","A",IF('DS MFG.A'!$E$16="Needs Improvement","NI",'DS MFG.A'!$E$16))</f>
        <v>Select</v>
      </c>
    </row>
    <row r="16" spans="2:97" x14ac:dyDescent="0.25">
      <c r="CM16" s="162"/>
      <c r="CN16" s="81" t="s">
        <v>141</v>
      </c>
      <c r="CO16" s="57" t="str">
        <f>IF('DS Warehouse'!$E$17="Acceptable","A",IF('DS Warehouse'!$E$17="Needs Improvement","NI",'DS Warehouse'!$E$17))</f>
        <v>Select</v>
      </c>
      <c r="CP16" s="57" t="str">
        <f>IF('DS Distributor'!$E$17="Acceptable","A",IF('DS Distributor'!$E$17="Needs Improvement","NI",'DS Distributor'!$E$17))</f>
        <v>Select</v>
      </c>
      <c r="CQ16" s="57" t="str">
        <f>IF('DS Packaging and Labeling'!$E$17="Acceptable","A",IF('DS Packaging and Labeling'!$E$17="Needs Improvement","NI",'DS Packaging and Labeling'!$E$17))</f>
        <v>Select</v>
      </c>
      <c r="CR16" s="57" t="str">
        <f>IF('DS Manufacturer'!$E$17="Acceptable","A",IF('DS Manufacturer'!$E$17="Needs Improvement","NI",'DS Manufacturer'!$E$17))</f>
        <v>Select</v>
      </c>
      <c r="CS16" s="57" t="str">
        <f>IF('DS MFG.A'!$E$17="Acceptable","A",IF('DS MFG.A'!$E$17="Needs Improvement","NI",'DS MFG.A'!$E$17))</f>
        <v>Select</v>
      </c>
    </row>
    <row r="17" spans="91:97" x14ac:dyDescent="0.25">
      <c r="CM17" s="162"/>
      <c r="CN17" s="81" t="s">
        <v>142</v>
      </c>
      <c r="CO17" s="56" t="str">
        <f>IF('DS Warehouse'!$E$18="Acceptable","A",IF('DS Warehouse'!$E$18="Needs Improvement","NI",'DS Warehouse'!$E$18))</f>
        <v>Select</v>
      </c>
      <c r="CP17" s="56" t="str">
        <f>IF('DS Distributor'!$E$18="Acceptable","A",IF('DS Distributor'!$E$18="Needs Improvement","NI",'DS Distributor'!$E$18))</f>
        <v>Select</v>
      </c>
      <c r="CQ17" s="56" t="str">
        <f>IF('DS Packaging and Labeling'!$E$18="Acceptable","A",IF('DS Packaging and Labeling'!$E$18="Needs Improvement","NI",'DS Packaging and Labeling'!$E$18))</f>
        <v>Select</v>
      </c>
      <c r="CR17" s="56" t="str">
        <f>IF('DS Manufacturer'!$E$18="Acceptable","A",IF('DS Manufacturer'!$E$18="Needs Improvement","NI",'DS Manufacturer'!$E$18))</f>
        <v>Select</v>
      </c>
      <c r="CS17" s="56" t="str">
        <f>IF('DS MFG.A'!$E$18="Acceptable","A",IF('DS MFG.A'!$E$18="Needs Improvement","NI",'DS MFG.A'!$E$18))</f>
        <v>Select</v>
      </c>
    </row>
    <row r="18" spans="91:97" x14ac:dyDescent="0.25">
      <c r="CM18" s="162"/>
      <c r="CN18" s="82" t="s">
        <v>143</v>
      </c>
      <c r="CO18" s="57" t="str">
        <f>IF('DS Warehouse'!$E$19="Acceptable","A",IF('DS Warehouse'!$E$19="Needs Improvement","NI",'DS Warehouse'!$E$19))</f>
        <v>Select</v>
      </c>
      <c r="CP18" s="57" t="str">
        <f>IF('DS Distributor'!$E$19="Acceptable","A",IF('DS Distributor'!$E$19="Needs Improvement","NI",'DS Distributor'!$E$19))</f>
        <v>Select</v>
      </c>
      <c r="CQ18" s="57" t="str">
        <f>IF('DS Packaging and Labeling'!$E$19="Acceptable","A",IF('DS Packaging and Labeling'!$E$19="Needs Improvement","NI",'DS Packaging and Labeling'!$E$19))</f>
        <v>Select</v>
      </c>
      <c r="CR18" s="57" t="str">
        <f>IF('DS Manufacturer'!$E$19="Acceptable","A",IF('DS Manufacturer'!$E$19="Needs Improvement","NI",'DS Manufacturer'!$E$19))</f>
        <v>Select</v>
      </c>
      <c r="CS18" s="57" t="str">
        <f>IF('DS MFG.A'!$E$19="Acceptable","A",IF('DS MFG.A'!$E$19="Needs Improvement","NI",'DS MFG.A'!$E$19))</f>
        <v>Select</v>
      </c>
    </row>
    <row r="19" spans="91:97" x14ac:dyDescent="0.25">
      <c r="CM19" s="162"/>
      <c r="CN19" s="82" t="s">
        <v>144</v>
      </c>
      <c r="CO19" s="56" t="str">
        <f>IF('DS Warehouse'!$E$20="Acceptable","A",IF('DS Warehouse'!$E$20="Needs Improvement","NI",'DS Warehouse'!$E$20))</f>
        <v>Select</v>
      </c>
      <c r="CP19" s="56" t="str">
        <f>IF('DS Distributor'!$E$20="Acceptable","A",IF('DS Distributor'!$E$20="Needs Improvement","NI",'DS Distributor'!$E$20))</f>
        <v>Select</v>
      </c>
      <c r="CQ19" s="56" t="str">
        <f>IF('DS Packaging and Labeling'!$E$20="Acceptable","A",IF('DS Packaging and Labeling'!$E$20="Needs Improvement","NI",'DS Packaging and Labeling'!$E$20))</f>
        <v>Select</v>
      </c>
      <c r="CR19" s="56" t="str">
        <f>IF('DS Manufacturer'!$E$20="Acceptable","A",IF('DS Manufacturer'!$E$20="Needs Improvement","NI",'DS Manufacturer'!$E$20))</f>
        <v>Select</v>
      </c>
      <c r="CS19" s="56" t="str">
        <f>IF('DS MFG.A'!$E$20="Acceptable","A",IF('DS MFG.A'!$E$20="Needs Improvement","NI",'DS MFG.A'!$E$20))</f>
        <v>Select</v>
      </c>
    </row>
    <row r="20" spans="91:97" x14ac:dyDescent="0.25">
      <c r="CM20" s="162"/>
      <c r="CN20" s="82" t="s">
        <v>145</v>
      </c>
      <c r="CO20" s="61" t="str">
        <f>IF('DS Warehouse'!$E$21="Acceptable","A",IF('DS Warehouse'!$E$21="Needs Improvement","NI",'DS Warehouse'!$E$21))</f>
        <v>N/A</v>
      </c>
      <c r="CP20" s="61" t="str">
        <f>IF('DS Distributor'!$E$21="Acceptable","A",IF('DS Distributor'!$E$21="Needs Improvement","NI",'DS Distributor'!$E$21))</f>
        <v>N/A</v>
      </c>
      <c r="CQ20" s="61" t="str">
        <f>IF('DS Packaging and Labeling'!$E$21="Acceptable","A",IF('DS Packaging and Labeling'!$E$21="Needs Improvement","NI",'DS Packaging and Labeling'!$E$21))</f>
        <v>N/A</v>
      </c>
      <c r="CR20" s="61" t="str">
        <f>IF('DS Manufacturer'!$E$21="Acceptable","A",IF('DS Manufacturer'!$E$21="Needs Improvement","NI",'DS Manufacturer'!$E$21))</f>
        <v>N/A</v>
      </c>
      <c r="CS20" s="61" t="str">
        <f>IF('DS MFG.A'!$E$21="Acceptable","A",IF('DS MFG.A'!$E$21="Needs Improvement","NI",'DS MFG.A'!$E$21))</f>
        <v>N/A</v>
      </c>
    </row>
    <row r="21" spans="91:97" x14ac:dyDescent="0.25">
      <c r="CM21" s="162"/>
      <c r="CN21" s="81" t="s">
        <v>146</v>
      </c>
      <c r="CO21" s="56" t="str">
        <f>IF('DS Warehouse'!$E$22="Acceptable","A",IF('DS Warehouse'!$E$22="Needs Improvement","NI",'DS Warehouse'!$E$22))</f>
        <v>Select</v>
      </c>
      <c r="CP21" s="56" t="str">
        <f>IF('DS Distributor'!$E$22="Acceptable","A",IF('DS Distributor'!$E$22="Needs Improvement","NI",'DS Distributor'!$E$22))</f>
        <v>Select</v>
      </c>
      <c r="CQ21" s="56" t="str">
        <f>IF('DS Packaging and Labeling'!$E$22="Acceptable","A",IF('DS Packaging and Labeling'!$E$22="Needs Improvement","NI",'DS Packaging and Labeling'!$E$22))</f>
        <v>Select</v>
      </c>
      <c r="CR21" s="56" t="str">
        <f>IF('DS Manufacturer'!$E$22="Acceptable","A",IF('DS Manufacturer'!$E$22="Needs Improvement","NI",'DS Manufacturer'!$E$22))</f>
        <v>Select</v>
      </c>
      <c r="CS21" s="56" t="str">
        <f>IF('DS MFG.A'!$E$22="Acceptable","A",IF('DS MFG.A'!$E$22="Needs Improvement","NI",'DS MFG.A'!$E$22))</f>
        <v>Select</v>
      </c>
    </row>
    <row r="22" spans="91:97" x14ac:dyDescent="0.25">
      <c r="CM22" s="162" t="s">
        <v>118</v>
      </c>
      <c r="CN22" s="83" t="s">
        <v>149</v>
      </c>
      <c r="CO22" s="61" t="s">
        <v>182</v>
      </c>
      <c r="CP22" s="61" t="s">
        <v>182</v>
      </c>
      <c r="CQ22" s="61" t="s">
        <v>182</v>
      </c>
      <c r="CR22" s="61" t="s">
        <v>182</v>
      </c>
      <c r="CS22" s="61" t="s">
        <v>182</v>
      </c>
    </row>
    <row r="23" spans="91:97" x14ac:dyDescent="0.25">
      <c r="CM23" s="162"/>
      <c r="CN23" s="81" t="s">
        <v>148</v>
      </c>
      <c r="CO23" s="61" t="s">
        <v>182</v>
      </c>
      <c r="CP23" s="61" t="s">
        <v>182</v>
      </c>
      <c r="CQ23" s="61" t="s">
        <v>182</v>
      </c>
      <c r="CR23" s="61" t="s">
        <v>182</v>
      </c>
      <c r="CS23" s="61" t="s">
        <v>182</v>
      </c>
    </row>
    <row r="24" spans="91:97" x14ac:dyDescent="0.25">
      <c r="CM24" s="162"/>
      <c r="CN24" s="82" t="s">
        <v>150</v>
      </c>
      <c r="CO24" s="61" t="s">
        <v>182</v>
      </c>
      <c r="CP24" s="61" t="s">
        <v>182</v>
      </c>
      <c r="CQ24" s="61" t="s">
        <v>182</v>
      </c>
      <c r="CR24" s="61" t="s">
        <v>182</v>
      </c>
      <c r="CS24" s="61" t="s">
        <v>182</v>
      </c>
    </row>
    <row r="25" spans="91:97" x14ac:dyDescent="0.25">
      <c r="CM25" s="162"/>
      <c r="CN25" s="84" t="s">
        <v>151</v>
      </c>
      <c r="CO25" s="61" t="s">
        <v>182</v>
      </c>
      <c r="CP25" s="61" t="s">
        <v>182</v>
      </c>
      <c r="CQ25" s="61" t="s">
        <v>182</v>
      </c>
      <c r="CR25" s="61" t="s">
        <v>182</v>
      </c>
      <c r="CS25" s="61" t="s">
        <v>182</v>
      </c>
    </row>
    <row r="26" spans="91:97" x14ac:dyDescent="0.25">
      <c r="CM26" s="162"/>
      <c r="CN26" s="83" t="s">
        <v>152</v>
      </c>
      <c r="CO26" s="61" t="s">
        <v>182</v>
      </c>
      <c r="CP26" s="61" t="s">
        <v>182</v>
      </c>
      <c r="CQ26" s="61" t="s">
        <v>182</v>
      </c>
      <c r="CR26" s="61" t="s">
        <v>182</v>
      </c>
      <c r="CS26" s="61" t="s">
        <v>182</v>
      </c>
    </row>
    <row r="27" spans="91:97" x14ac:dyDescent="0.25">
      <c r="CM27" s="162"/>
      <c r="CN27" s="81" t="s">
        <v>153</v>
      </c>
      <c r="CO27" s="61" t="s">
        <v>182</v>
      </c>
      <c r="CP27" s="61" t="s">
        <v>182</v>
      </c>
      <c r="CQ27" s="61" t="s">
        <v>182</v>
      </c>
      <c r="CR27" s="61" t="s">
        <v>182</v>
      </c>
      <c r="CS27" s="61" t="s">
        <v>182</v>
      </c>
    </row>
    <row r="28" spans="91:97" x14ac:dyDescent="0.25">
      <c r="CM28" s="162"/>
      <c r="CN28" s="82" t="s">
        <v>154</v>
      </c>
      <c r="CO28" s="61" t="s">
        <v>182</v>
      </c>
      <c r="CP28" s="61" t="s">
        <v>182</v>
      </c>
      <c r="CQ28" s="61" t="s">
        <v>182</v>
      </c>
      <c r="CR28" s="61" t="s">
        <v>182</v>
      </c>
      <c r="CS28" s="61" t="s">
        <v>182</v>
      </c>
    </row>
    <row r="29" spans="91:97" x14ac:dyDescent="0.25">
      <c r="CM29" s="162"/>
      <c r="CN29" s="82" t="s">
        <v>155</v>
      </c>
      <c r="CO29" s="61" t="s">
        <v>182</v>
      </c>
      <c r="CP29" s="61" t="s">
        <v>182</v>
      </c>
      <c r="CQ29" s="61" t="s">
        <v>182</v>
      </c>
      <c r="CR29" s="61" t="s">
        <v>182</v>
      </c>
      <c r="CS29" s="61" t="s">
        <v>182</v>
      </c>
    </row>
    <row r="30" spans="91:97" x14ac:dyDescent="0.25">
      <c r="CM30" s="162"/>
      <c r="CN30" s="81" t="s">
        <v>156</v>
      </c>
      <c r="CO30" s="61" t="s">
        <v>182</v>
      </c>
      <c r="CP30" s="61" t="s">
        <v>182</v>
      </c>
      <c r="CQ30" s="61" t="s">
        <v>182</v>
      </c>
      <c r="CR30" s="61" t="s">
        <v>182</v>
      </c>
      <c r="CS30" s="61" t="s">
        <v>182</v>
      </c>
    </row>
    <row r="31" spans="91:97" x14ac:dyDescent="0.25">
      <c r="CM31" s="77" t="s">
        <v>119</v>
      </c>
      <c r="CN31" s="83" t="s">
        <v>157</v>
      </c>
      <c r="CO31" s="61" t="s">
        <v>182</v>
      </c>
      <c r="CP31" s="61" t="s">
        <v>182</v>
      </c>
      <c r="CQ31" s="61" t="s">
        <v>182</v>
      </c>
      <c r="CR31" s="61" t="s">
        <v>182</v>
      </c>
      <c r="CS31" s="61" t="s">
        <v>182</v>
      </c>
    </row>
    <row r="32" spans="91:97" x14ac:dyDescent="0.25">
      <c r="CM32" s="162" t="s">
        <v>147</v>
      </c>
      <c r="CN32" s="83" t="s">
        <v>158</v>
      </c>
      <c r="CO32" s="61" t="s">
        <v>182</v>
      </c>
      <c r="CP32" s="61" t="s">
        <v>182</v>
      </c>
      <c r="CQ32" s="61" t="s">
        <v>182</v>
      </c>
      <c r="CR32" s="61" t="s">
        <v>182</v>
      </c>
      <c r="CS32" s="61" t="s">
        <v>182</v>
      </c>
    </row>
    <row r="33" spans="91:97" x14ac:dyDescent="0.25">
      <c r="CM33" s="162"/>
      <c r="CN33" s="83" t="s">
        <v>159</v>
      </c>
      <c r="CO33" s="61" t="s">
        <v>182</v>
      </c>
      <c r="CP33" s="61" t="s">
        <v>182</v>
      </c>
      <c r="CQ33" s="60" t="s">
        <v>182</v>
      </c>
      <c r="CR33" s="60" t="s">
        <v>182</v>
      </c>
      <c r="CS33" s="60" t="s">
        <v>182</v>
      </c>
    </row>
    <row r="34" spans="91:97" x14ac:dyDescent="0.25">
      <c r="CM34" s="162" t="s">
        <v>123</v>
      </c>
      <c r="CN34" s="83" t="s">
        <v>160</v>
      </c>
      <c r="CO34" s="60" t="s">
        <v>182</v>
      </c>
      <c r="CP34" s="60" t="s">
        <v>182</v>
      </c>
      <c r="CQ34" s="61" t="s">
        <v>182</v>
      </c>
      <c r="CR34" s="61" t="s">
        <v>182</v>
      </c>
      <c r="CS34" s="60" t="s">
        <v>182</v>
      </c>
    </row>
    <row r="35" spans="91:97" x14ac:dyDescent="0.25">
      <c r="CM35" s="162"/>
      <c r="CN35" s="83" t="s">
        <v>161</v>
      </c>
      <c r="CO35" s="60" t="s">
        <v>182</v>
      </c>
      <c r="CP35" s="60" t="s">
        <v>182</v>
      </c>
      <c r="CQ35" s="61" t="s">
        <v>182</v>
      </c>
      <c r="CR35" s="61" t="s">
        <v>182</v>
      </c>
      <c r="CS35" s="60" t="s">
        <v>182</v>
      </c>
    </row>
    <row r="36" spans="91:97" x14ac:dyDescent="0.25">
      <c r="CM36" s="162"/>
      <c r="CN36" s="83" t="s">
        <v>162</v>
      </c>
      <c r="CO36" s="60" t="s">
        <v>182</v>
      </c>
      <c r="CP36" s="60" t="s">
        <v>182</v>
      </c>
      <c r="CQ36" s="61" t="s">
        <v>182</v>
      </c>
      <c r="CR36" s="61" t="s">
        <v>182</v>
      </c>
      <c r="CS36" s="60" t="s">
        <v>182</v>
      </c>
    </row>
    <row r="37" spans="91:97" x14ac:dyDescent="0.25">
      <c r="CM37" s="162" t="s">
        <v>126</v>
      </c>
      <c r="CN37" s="83" t="s">
        <v>163</v>
      </c>
      <c r="CO37" s="60" t="s">
        <v>182</v>
      </c>
      <c r="CP37" s="60" t="s">
        <v>182</v>
      </c>
      <c r="CQ37" s="60" t="s">
        <v>182</v>
      </c>
      <c r="CR37" s="60" t="s">
        <v>182</v>
      </c>
      <c r="CS37" s="61" t="s">
        <v>182</v>
      </c>
    </row>
    <row r="38" spans="91:97" x14ac:dyDescent="0.25">
      <c r="CM38" s="162"/>
      <c r="CN38" s="83" t="s">
        <v>164</v>
      </c>
      <c r="CO38" s="60" t="s">
        <v>182</v>
      </c>
      <c r="CP38" s="60" t="s">
        <v>182</v>
      </c>
      <c r="CQ38" s="60" t="s">
        <v>182</v>
      </c>
      <c r="CR38" s="60" t="s">
        <v>182</v>
      </c>
      <c r="CS38" s="61" t="s">
        <v>182</v>
      </c>
    </row>
    <row r="39" spans="91:97" x14ac:dyDescent="0.25">
      <c r="CM39" s="162"/>
      <c r="CN39" s="83" t="s">
        <v>165</v>
      </c>
      <c r="CO39" s="60" t="s">
        <v>182</v>
      </c>
      <c r="CP39" s="60" t="s">
        <v>182</v>
      </c>
      <c r="CQ39" s="60" t="s">
        <v>182</v>
      </c>
      <c r="CR39" s="60" t="s">
        <v>182</v>
      </c>
      <c r="CS39" s="61" t="s">
        <v>182</v>
      </c>
    </row>
    <row r="40" spans="91:97" x14ac:dyDescent="0.25">
      <c r="CM40" s="162"/>
      <c r="CN40" s="83" t="s">
        <v>166</v>
      </c>
      <c r="CO40" s="60" t="s">
        <v>182</v>
      </c>
      <c r="CP40" s="60" t="s">
        <v>182</v>
      </c>
      <c r="CQ40" s="60" t="s">
        <v>182</v>
      </c>
      <c r="CR40" s="60" t="s">
        <v>182</v>
      </c>
      <c r="CS40" s="61" t="s">
        <v>182</v>
      </c>
    </row>
    <row r="41" spans="91:97" x14ac:dyDescent="0.25">
      <c r="CM41" s="162"/>
      <c r="CN41" s="83" t="s">
        <v>167</v>
      </c>
      <c r="CO41" s="60" t="s">
        <v>182</v>
      </c>
      <c r="CP41" s="60" t="s">
        <v>182</v>
      </c>
      <c r="CQ41" s="60" t="s">
        <v>182</v>
      </c>
      <c r="CR41" s="60" t="s">
        <v>182</v>
      </c>
      <c r="CS41" s="61" t="s">
        <v>182</v>
      </c>
    </row>
    <row r="42" spans="91:97" x14ac:dyDescent="0.25">
      <c r="CM42" s="162" t="s">
        <v>127</v>
      </c>
      <c r="CN42" s="83" t="s">
        <v>168</v>
      </c>
      <c r="CO42" s="60" t="s">
        <v>182</v>
      </c>
      <c r="CP42" s="61" t="s">
        <v>182</v>
      </c>
      <c r="CQ42" s="60" t="s">
        <v>182</v>
      </c>
      <c r="CR42" s="61" t="s">
        <v>182</v>
      </c>
      <c r="CS42" s="57" t="str">
        <f>IF('DS MFG.A'!$E$44="Acceptable","A",IF('DS MFG.A'!$E$44="Needs Improvement","NI",'DS MFG.A'!$E$44))</f>
        <v>Select</v>
      </c>
    </row>
    <row r="43" spans="91:97" x14ac:dyDescent="0.25">
      <c r="CM43" s="162"/>
      <c r="CN43" s="83" t="s">
        <v>169</v>
      </c>
      <c r="CO43" s="60" t="s">
        <v>182</v>
      </c>
      <c r="CP43" s="61" t="s">
        <v>182</v>
      </c>
      <c r="CQ43" s="60" t="s">
        <v>182</v>
      </c>
      <c r="CR43" s="61" t="s">
        <v>182</v>
      </c>
      <c r="CS43" s="56" t="str">
        <f>IF('DS MFG.A'!$E$45="Acceptable","A",IF('DS MFG.A'!$E$45="Needs Improvement","NI",'DS MFG.A'!$E$45))</f>
        <v>Select</v>
      </c>
    </row>
    <row r="44" spans="91:97" x14ac:dyDescent="0.25">
      <c r="CM44" s="162"/>
      <c r="CN44" s="83" t="s">
        <v>170</v>
      </c>
      <c r="CO44" s="60" t="s">
        <v>182</v>
      </c>
      <c r="CP44" s="61" t="s">
        <v>182</v>
      </c>
      <c r="CQ44" s="60" t="s">
        <v>182</v>
      </c>
      <c r="CR44" s="61" t="s">
        <v>182</v>
      </c>
      <c r="CS44" s="57" t="str">
        <f>IF('DS MFG.A'!$E$46="Acceptable","A",IF('DS MFG.A'!$E$46="Needs Improvement","NI",'DS MFG.A'!$E$46))</f>
        <v>Select</v>
      </c>
    </row>
    <row r="45" spans="91:97" ht="15" customHeight="1" x14ac:dyDescent="0.25">
      <c r="CM45" s="162"/>
      <c r="CN45" s="83" t="s">
        <v>171</v>
      </c>
      <c r="CO45" s="60" t="s">
        <v>182</v>
      </c>
      <c r="CP45" s="61" t="s">
        <v>182</v>
      </c>
      <c r="CQ45" s="60" t="s">
        <v>182</v>
      </c>
      <c r="CR45" s="61" t="s">
        <v>182</v>
      </c>
      <c r="CS45" s="56" t="str">
        <f>IF('DS MFG.A'!$E$47="Acceptable","A",IF('DS MFG.A'!$E$47="Needs Improvement","NI",'DS MFG.A'!$E$47))</f>
        <v>Select</v>
      </c>
    </row>
    <row r="46" spans="91:97" ht="15" customHeight="1" x14ac:dyDescent="0.25">
      <c r="CM46" s="162"/>
      <c r="CN46" s="83" t="s">
        <v>172</v>
      </c>
      <c r="CO46" s="60" t="s">
        <v>182</v>
      </c>
      <c r="CP46" s="61" t="s">
        <v>182</v>
      </c>
      <c r="CQ46" s="60" t="s">
        <v>182</v>
      </c>
      <c r="CR46" s="61" t="s">
        <v>182</v>
      </c>
      <c r="CS46" s="57" t="str">
        <f>IF('DS MFG.A'!$E$48="Acceptable","A",IF('DS MFG.A'!$E$48="Needs Improvement","NI",'DS MFG.A'!$E$48))</f>
        <v>Select</v>
      </c>
    </row>
    <row r="47" spans="91:97" ht="15" customHeight="1" x14ac:dyDescent="0.25">
      <c r="CM47" s="162"/>
      <c r="CN47" s="83" t="s">
        <v>173</v>
      </c>
      <c r="CO47" s="60" t="s">
        <v>182</v>
      </c>
      <c r="CP47" s="61" t="s">
        <v>182</v>
      </c>
      <c r="CQ47" s="60" t="s">
        <v>182</v>
      </c>
      <c r="CR47" s="61" t="s">
        <v>182</v>
      </c>
      <c r="CS47" s="56" t="str">
        <f>IF('DS MFG.A'!$E$49="Acceptable","A",IF('DS MFG.A'!$E$49="Needs Improvement","NI",'DS MFG.A'!$E$49))</f>
        <v>Select</v>
      </c>
    </row>
    <row r="48" spans="91:97" ht="15" customHeight="1" x14ac:dyDescent="0.25">
      <c r="CM48" s="162"/>
      <c r="CN48" s="83" t="s">
        <v>174</v>
      </c>
      <c r="CO48" s="60" t="s">
        <v>182</v>
      </c>
      <c r="CP48" s="61" t="s">
        <v>182</v>
      </c>
      <c r="CQ48" s="60" t="s">
        <v>182</v>
      </c>
      <c r="CR48" s="61" t="s">
        <v>182</v>
      </c>
      <c r="CS48" s="57" t="str">
        <f>IF('DS MFG.A'!$E$50="Acceptable","A",IF('DS MFG.A'!$E$50="Needs Improvement","NI",'DS MFG.A'!$E$50))</f>
        <v>Select</v>
      </c>
    </row>
    <row r="49" spans="91:97" x14ac:dyDescent="0.25">
      <c r="CM49" s="162"/>
      <c r="CN49" s="83" t="s">
        <v>175</v>
      </c>
      <c r="CO49" s="60" t="s">
        <v>182</v>
      </c>
      <c r="CP49" s="61" t="s">
        <v>182</v>
      </c>
      <c r="CQ49" s="60" t="s">
        <v>182</v>
      </c>
      <c r="CR49" s="61" t="s">
        <v>182</v>
      </c>
      <c r="CS49" s="56" t="str">
        <f>IF('DS MFG.A'!$E$51="Acceptable","A",IF('DS MFG.A'!$E$51="Needs Improvement","NI",'DS MFG.A'!$E$51))</f>
        <v>Select</v>
      </c>
    </row>
    <row r="50" spans="91:97" x14ac:dyDescent="0.25">
      <c r="CM50" s="162" t="s">
        <v>128</v>
      </c>
      <c r="CN50" s="83" t="s">
        <v>176</v>
      </c>
      <c r="CO50" s="60" t="s">
        <v>182</v>
      </c>
      <c r="CP50" s="60" t="s">
        <v>182</v>
      </c>
      <c r="CQ50" s="60" t="s">
        <v>182</v>
      </c>
      <c r="CR50" s="60" t="s">
        <v>182</v>
      </c>
      <c r="CS50" s="60" t="s">
        <v>182</v>
      </c>
    </row>
    <row r="51" spans="91:97" x14ac:dyDescent="0.25">
      <c r="CM51" s="162"/>
      <c r="CN51" s="83" t="s">
        <v>177</v>
      </c>
      <c r="CO51" s="60" t="s">
        <v>182</v>
      </c>
      <c r="CP51" s="60" t="s">
        <v>182</v>
      </c>
      <c r="CQ51" s="60" t="s">
        <v>182</v>
      </c>
      <c r="CR51" s="60" t="s">
        <v>182</v>
      </c>
      <c r="CS51" s="60" t="s">
        <v>182</v>
      </c>
    </row>
    <row r="52" spans="91:97" x14ac:dyDescent="0.25">
      <c r="CM52" s="162"/>
      <c r="CN52" s="83" t="s">
        <v>187</v>
      </c>
      <c r="CO52" s="60" t="s">
        <v>182</v>
      </c>
      <c r="CP52" s="60" t="s">
        <v>182</v>
      </c>
      <c r="CQ52" s="60" t="s">
        <v>182</v>
      </c>
      <c r="CR52" s="60" t="s">
        <v>182</v>
      </c>
      <c r="CS52" s="60" t="s">
        <v>182</v>
      </c>
    </row>
    <row r="53" spans="91:97" x14ac:dyDescent="0.25">
      <c r="CM53" s="162"/>
      <c r="CN53" s="83" t="s">
        <v>178</v>
      </c>
      <c r="CO53" s="60" t="s">
        <v>182</v>
      </c>
      <c r="CP53" s="60" t="s">
        <v>182</v>
      </c>
      <c r="CQ53" s="60" t="s">
        <v>182</v>
      </c>
      <c r="CR53" s="60" t="s">
        <v>182</v>
      </c>
      <c r="CS53" s="60" t="s">
        <v>182</v>
      </c>
    </row>
    <row r="54" spans="91:97" x14ac:dyDescent="0.25">
      <c r="CM54" s="162"/>
      <c r="CN54" s="83" t="s">
        <v>179</v>
      </c>
      <c r="CO54" s="60" t="s">
        <v>182</v>
      </c>
      <c r="CP54" s="60" t="s">
        <v>182</v>
      </c>
      <c r="CQ54" s="60" t="s">
        <v>182</v>
      </c>
      <c r="CR54" s="60" t="s">
        <v>182</v>
      </c>
      <c r="CS54" s="60" t="s">
        <v>182</v>
      </c>
    </row>
    <row r="55" spans="91:97" x14ac:dyDescent="0.25">
      <c r="CM55" s="162"/>
      <c r="CN55" s="83" t="s">
        <v>180</v>
      </c>
      <c r="CO55" s="60" t="s">
        <v>182</v>
      </c>
      <c r="CP55" s="60" t="s">
        <v>182</v>
      </c>
      <c r="CQ55" s="60" t="s">
        <v>182</v>
      </c>
      <c r="CR55" s="60" t="s">
        <v>182</v>
      </c>
      <c r="CS55" s="60" t="s">
        <v>182</v>
      </c>
    </row>
    <row r="56" spans="91:97" x14ac:dyDescent="0.25">
      <c r="CM56" s="162"/>
      <c r="CN56" s="83" t="s">
        <v>181</v>
      </c>
      <c r="CO56" s="60" t="s">
        <v>182</v>
      </c>
      <c r="CP56" s="60" t="s">
        <v>182</v>
      </c>
      <c r="CQ56" s="60" t="s">
        <v>182</v>
      </c>
      <c r="CR56" s="60" t="s">
        <v>182</v>
      </c>
      <c r="CS56" s="60" t="s">
        <v>182</v>
      </c>
    </row>
    <row r="57" spans="91:97" ht="30" x14ac:dyDescent="0.25">
      <c r="CM57" s="87" t="s">
        <v>308</v>
      </c>
      <c r="CN57" s="111" t="s">
        <v>311</v>
      </c>
      <c r="CO57" s="140" t="str">
        <f>IF('DS Warehouse'!$E$31="Acceptable","A",IF('DS Warehouse'!$E$31="Needs Improvement","NI",'DS Warehouse'!$E$31))</f>
        <v>Select</v>
      </c>
      <c r="CP57" s="140" t="str">
        <f>IF('DS Distributor'!$E$37="Acceptable","A",IF('DS Distributor'!$E$37="Needs Improvement","NI",'DS Distributor'!$E$37))</f>
        <v>Select</v>
      </c>
      <c r="CQ57" s="140" t="str">
        <f>IF('DS Packaging and Labeling'!$E$42="Acceptable","A",IF('DS Packaging and Labeling'!$E$42="Needs Improvement","NI",'DS Packaging and Labeling'!$E$42))</f>
        <v>Select</v>
      </c>
      <c r="CR57" s="140" t="str">
        <f>IF('DS Manufacturer'!$E$44="Acceptable","A",IF('DS Manufacturer'!$E$44="Needs Improvement","NI",'DS Manufacturer'!$E$44))</f>
        <v>Select</v>
      </c>
      <c r="CS57" s="140" t="str">
        <f>IF('DS MFG.A'!$E$53="Acceptable","A",IF('DS MFG.A'!$E$53="Needs Improvement","NI",'DS MFG.A'!$E$53))</f>
        <v>Select</v>
      </c>
    </row>
    <row r="58" spans="91:97" ht="15" customHeight="1" x14ac:dyDescent="0.25">
      <c r="CM58" s="162" t="s">
        <v>703</v>
      </c>
      <c r="CN58" s="83" t="s">
        <v>602</v>
      </c>
      <c r="CO58" s="56" t="str">
        <f>IF('DS Warehouse'!$E$24="Acceptable","A",IF('DS Warehouse'!$E$24="Needs Improvement","NI",'DS Warehouse'!$E$24))</f>
        <v>Select</v>
      </c>
      <c r="CP58" s="56" t="str">
        <f>IF('DS Distributor'!$E$24="Acceptable","A",IF('DS Distributor'!$E$24="Needs Improvement","NI",'DS Distributor'!$E$24))</f>
        <v>Select</v>
      </c>
      <c r="CQ58" s="56" t="str">
        <f>IF('DS Packaging and Labeling'!$E$24="Acceptable","A",IF('DS Packaging and Labeling'!$E$24="Needs Improvement","NI",'DS Packaging and Labeling'!$E$24))</f>
        <v>Select</v>
      </c>
      <c r="CR58" s="56" t="str">
        <f>IF('DS Manufacturer'!$E$24="Acceptable","A",IF('DS Manufacturer'!$E$24="Needs Improvement","NI",'DS Manufacturer'!$E$24))</f>
        <v>Select</v>
      </c>
      <c r="CS58" s="56" t="str">
        <f>IF('DS MFG.A'!$E$24="Acceptable","A",IF('DS MFG.A'!$E$24="Needs Improvement","NI",'DS MFG.A'!$E$24))</f>
        <v>Select</v>
      </c>
    </row>
    <row r="59" spans="91:97" ht="15" customHeight="1" x14ac:dyDescent="0.25">
      <c r="CM59" s="163"/>
      <c r="CN59" s="84" t="s">
        <v>603</v>
      </c>
      <c r="CO59" s="140" t="str">
        <f>IF('DS Warehouse'!$E$25="Acceptable","A",IF('DS Warehouse'!$E$25="Needs Improvement","NI",'DS Warehouse'!$E$25))</f>
        <v>Select</v>
      </c>
      <c r="CP59" s="140" t="str">
        <f>IF('DS Distributor'!$E$25="Acceptable","A",IF('DS Distributor'!$E$25="Needs Improvement","NI",'DS Distributor'!$E$25))</f>
        <v>Select</v>
      </c>
      <c r="CQ59" s="140" t="str">
        <f>IF('DS Packaging and Labeling'!$E$25="Acceptable","A",IF('DS Packaging and Labeling'!$E$25="Needs Improvement","NI",'DS Packaging and Labeling'!$E$25))</f>
        <v>Select</v>
      </c>
      <c r="CR59" s="140" t="str">
        <f>IF('DS Manufacturer'!$E$25="Acceptable","A",IF('DS Manufacturer'!$E$25="Needs Improvement","NI",'DS Manufacturer'!$E$25))</f>
        <v>Select</v>
      </c>
      <c r="CS59" s="140" t="str">
        <f>IF('DS MFG.A'!$E$25="Acceptable","A",IF('DS MFG.A'!$E$25="Needs Improvement","NI",'DS MFG.A'!$E$25))</f>
        <v>Select</v>
      </c>
    </row>
    <row r="60" spans="91:97" ht="15" customHeight="1" x14ac:dyDescent="0.25">
      <c r="CM60" s="163"/>
      <c r="CN60" s="83" t="s">
        <v>604</v>
      </c>
      <c r="CO60" s="56" t="str">
        <f>IF('DS Warehouse'!$E$26="Acceptable","A",IF('DS Warehouse'!$E$26="Needs Improvement","NI",'DS Warehouse'!$E$26))</f>
        <v>Select</v>
      </c>
      <c r="CP60" s="56" t="str">
        <f>IF('DS Distributor'!$E$26="Acceptable","A",IF('DS Distributor'!$E$26="Needs Improvement","NI",'DS Distributor'!$E$26))</f>
        <v>Select</v>
      </c>
      <c r="CQ60" s="56" t="str">
        <f>IF('DS Packaging and Labeling'!$E$26="Acceptable","A",IF('DS Packaging and Labeling'!$E$26="Needs Improvement","NI",'DS Packaging and Labeling'!$E$26))</f>
        <v>Select</v>
      </c>
      <c r="CR60" s="56" t="str">
        <f>IF('DS Manufacturer'!$E$26="Acceptable","A",IF('DS Manufacturer'!$E$26="Needs Improvement","NI",'DS Manufacturer'!$E$26))</f>
        <v>Select</v>
      </c>
      <c r="CS60" s="56" t="str">
        <f>IF('DS MFG.A'!$E$26="Acceptable","A",IF('DS MFG.A'!$E$26="Needs Improvement","NI",'DS MFG.A'!$E$26))</f>
        <v>Select</v>
      </c>
    </row>
    <row r="61" spans="91:97" ht="15" customHeight="1" x14ac:dyDescent="0.25">
      <c r="CM61" s="163"/>
      <c r="CN61" s="84" t="s">
        <v>605</v>
      </c>
      <c r="CO61" s="140" t="str">
        <f>IF('DS Warehouse'!$E$27="Acceptable","A",IF('DS Warehouse'!$E$27="Needs Improvement","NI",'DS Warehouse'!$E$27))</f>
        <v>Select</v>
      </c>
      <c r="CP61" s="140" t="str">
        <f>IF('DS Distributor'!$E$27="Acceptable","A",IF('DS Distributor'!$E$27="Needs Improvement","NI",'DS Distributor'!$E$27))</f>
        <v>Select</v>
      </c>
      <c r="CQ61" s="140" t="str">
        <f>IF('DS Packaging and Labeling'!$E$27="Acceptable","A",IF('DS Packaging and Labeling'!$E$27="Needs Improvement","NI",'DS Packaging and Labeling'!$E$27))</f>
        <v>Select</v>
      </c>
      <c r="CR61" s="140" t="str">
        <f>IF('DS Manufacturer'!$E$27="Acceptable","A",IF('DS Manufacturer'!$E$27="Needs Improvement","NI",'DS Manufacturer'!$E$27))</f>
        <v>Select</v>
      </c>
      <c r="CS61" s="140" t="str">
        <f>IF('DS MFG.A'!$E$27="Acceptable","A",IF('DS MFG.A'!$E$27="Needs Improvement","NI",'DS MFG.A'!$E$27))</f>
        <v>Select</v>
      </c>
    </row>
    <row r="62" spans="91:97" ht="15" customHeight="1" x14ac:dyDescent="0.25">
      <c r="CM62" s="163"/>
      <c r="CN62" s="83" t="s">
        <v>606</v>
      </c>
      <c r="CO62" s="56" t="str">
        <f>IF('DS Warehouse'!$E$28="Acceptable","A",IF('DS Warehouse'!$E$28="Needs Improvement","NI",'DS Warehouse'!$E$28))</f>
        <v>Select</v>
      </c>
      <c r="CP62" s="56" t="str">
        <f>IF('DS Distributor'!$E$28="Acceptable","A",IF('DS Distributor'!$E$28="Needs Improvement","NI",'DS Distributor'!$E$28))</f>
        <v>Select</v>
      </c>
      <c r="CQ62" s="56" t="str">
        <f>IF('DS Packaging and Labeling'!$E$28="Acceptable","A",IF('DS Packaging and Labeling'!$E$28="Needs Improvement","NI",'DS Packaging and Labeling'!$E$28))</f>
        <v>Select</v>
      </c>
      <c r="CR62" s="56" t="str">
        <f>IF('DS Manufacturer'!$E$28="Acceptable","A",IF('DS Manufacturer'!$E$28="Needs Improvement","NI",'DS Manufacturer'!$E$28))</f>
        <v>Select</v>
      </c>
      <c r="CS62" s="56" t="str">
        <f>IF('DS MFG.A'!$E$28="Acceptable","A",IF('DS MFG.A'!$E$28="Needs Improvement","NI",'DS MFG.A'!$E$28))</f>
        <v>Select</v>
      </c>
    </row>
    <row r="63" spans="91:97" ht="15" customHeight="1" x14ac:dyDescent="0.25">
      <c r="CM63" s="164"/>
      <c r="CN63" s="84" t="s">
        <v>607</v>
      </c>
      <c r="CO63" s="140" t="str">
        <f>IF('DS Warehouse'!$E$29="Acceptable","A",IF('DS Warehouse'!$E$29="Needs Improvement","NI",'DS Warehouse'!$E$29))</f>
        <v>Select</v>
      </c>
      <c r="CP63" s="140" t="str">
        <f>IF('DS Distributor'!$E$29="Acceptable","A",IF('DS Distributor'!$E$29="Needs Improvement","NI",'DS Distributor'!$E$29))</f>
        <v>Select</v>
      </c>
      <c r="CQ63" s="140" t="str">
        <f>IF('DS Packaging and Labeling'!$E$29="Acceptable","A",IF('DS Packaging and Labeling'!$E$29="Needs Improvement","NI",'DS Packaging and Labeling'!$E$29))</f>
        <v>Select</v>
      </c>
      <c r="CR63" s="140" t="str">
        <f>IF('DS Manufacturer'!$E$29="Acceptable","A",IF('DS Manufacturer'!$E$29="Needs Improvement","NI",'DS Manufacturer'!$E$29))</f>
        <v>Select</v>
      </c>
      <c r="CS63" s="140" t="str">
        <f>IF('DS MFG.A'!$E$29="Acceptable","A",IF('DS MFG.A'!$E$29="Needs Improvement","NI",'DS MFG.A'!$E$29))</f>
        <v>Select</v>
      </c>
    </row>
    <row r="64" spans="91:97" x14ac:dyDescent="0.25">
      <c r="CM64" s="162" t="s">
        <v>637</v>
      </c>
      <c r="CN64" s="84" t="s">
        <v>608</v>
      </c>
      <c r="CO64" s="61" t="s">
        <v>182</v>
      </c>
      <c r="CP64" s="56" t="str">
        <f>IF('DS Distributor'!$E$31="Acceptable","A",IF('DS Distributor'!$E$31="Needs Improvement","NI",'DS Distributor'!$E$31))</f>
        <v>Select</v>
      </c>
      <c r="CQ64" s="61" t="s">
        <v>182</v>
      </c>
      <c r="CR64" s="61" t="s">
        <v>182</v>
      </c>
      <c r="CS64" s="61" t="s">
        <v>182</v>
      </c>
    </row>
    <row r="65" spans="91:97" x14ac:dyDescent="0.25">
      <c r="CM65" s="163"/>
      <c r="CN65" s="84" t="s">
        <v>609</v>
      </c>
      <c r="CO65" s="61" t="s">
        <v>182</v>
      </c>
      <c r="CP65" s="140" t="str">
        <f>IF('DS Distributor'!$E$32="Acceptable","A",IF('DS Distributor'!$E$32="Needs Improvement","NI",'DS Distributor'!$E$32))</f>
        <v>Select</v>
      </c>
      <c r="CQ65" s="61" t="s">
        <v>182</v>
      </c>
      <c r="CR65" s="61" t="s">
        <v>182</v>
      </c>
      <c r="CS65" s="61" t="s">
        <v>182</v>
      </c>
    </row>
    <row r="66" spans="91:97" x14ac:dyDescent="0.25">
      <c r="CM66" s="163"/>
      <c r="CN66" s="84" t="s">
        <v>610</v>
      </c>
      <c r="CO66" s="61" t="s">
        <v>182</v>
      </c>
      <c r="CP66" s="56" t="str">
        <f>IF('DS Distributor'!$E$33="Acceptable","A",IF('DS Distributor'!$E$33="Needs Improvement","NI",'DS Distributor'!$E$33))</f>
        <v>Select</v>
      </c>
      <c r="CQ66" s="61" t="s">
        <v>182</v>
      </c>
      <c r="CR66" s="61" t="s">
        <v>182</v>
      </c>
      <c r="CS66" s="61" t="s">
        <v>182</v>
      </c>
    </row>
    <row r="67" spans="91:97" x14ac:dyDescent="0.25">
      <c r="CM67" s="163"/>
      <c r="CN67" s="84" t="s">
        <v>611</v>
      </c>
      <c r="CO67" s="61" t="s">
        <v>182</v>
      </c>
      <c r="CP67" s="140" t="str">
        <f>IF('DS Distributor'!$E$34="Acceptable","A",IF('DS Distributor'!$E$34="Needs Improvement","NI",'DS Distributor'!$E$34))</f>
        <v>Select</v>
      </c>
      <c r="CQ67" s="61" t="s">
        <v>182</v>
      </c>
      <c r="CR67" s="61" t="s">
        <v>182</v>
      </c>
      <c r="CS67" s="61" t="s">
        <v>182</v>
      </c>
    </row>
    <row r="68" spans="91:97" x14ac:dyDescent="0.25">
      <c r="CM68" s="164"/>
      <c r="CN68" s="84" t="s">
        <v>612</v>
      </c>
      <c r="CO68" s="61" t="s">
        <v>182</v>
      </c>
      <c r="CP68" s="56" t="str">
        <f>IF('DS Distributor'!$E$35="Acceptable","A",IF('DS Distributor'!$E$35="Needs Improvement","NI",'DS Distributor'!$E$35))</f>
        <v>Select</v>
      </c>
      <c r="CQ68" s="61" t="s">
        <v>182</v>
      </c>
      <c r="CR68" s="61" t="s">
        <v>182</v>
      </c>
      <c r="CS68" s="61" t="s">
        <v>182</v>
      </c>
    </row>
    <row r="69" spans="91:97" ht="15" customHeight="1" x14ac:dyDescent="0.25">
      <c r="CM69" s="162" t="s">
        <v>638</v>
      </c>
      <c r="CN69" s="83" t="s">
        <v>614</v>
      </c>
      <c r="CO69" s="61" t="s">
        <v>182</v>
      </c>
      <c r="CP69" s="61" t="s">
        <v>182</v>
      </c>
      <c r="CQ69" s="56" t="str">
        <f>IF('DS Packaging and Labeling'!$E$31="Acceptable","A",IF('DS Packaging and Labeling'!$E$31="Needs Improvement","NI",'DS Packaging and Labeling'!$E$31))</f>
        <v>Select</v>
      </c>
      <c r="CR69" s="61" t="s">
        <v>182</v>
      </c>
      <c r="CS69" s="61" t="s">
        <v>182</v>
      </c>
    </row>
    <row r="70" spans="91:97" x14ac:dyDescent="0.25">
      <c r="CM70" s="163"/>
      <c r="CN70" s="83" t="s">
        <v>615</v>
      </c>
      <c r="CO70" s="61" t="s">
        <v>182</v>
      </c>
      <c r="CP70" s="61" t="s">
        <v>182</v>
      </c>
      <c r="CQ70" s="140" t="str">
        <f>IF('DS Packaging and Labeling'!$E$32="Acceptable","A",IF('DS Packaging and Labeling'!$E$32="Needs Improvement","NI",'DS Packaging and Labeling'!$E$32))</f>
        <v>Select</v>
      </c>
      <c r="CR70" s="61" t="s">
        <v>182</v>
      </c>
      <c r="CS70" s="61" t="s">
        <v>182</v>
      </c>
    </row>
    <row r="71" spans="91:97" x14ac:dyDescent="0.25">
      <c r="CM71" s="163"/>
      <c r="CN71" s="83" t="s">
        <v>616</v>
      </c>
      <c r="CO71" s="61" t="s">
        <v>182</v>
      </c>
      <c r="CP71" s="61" t="s">
        <v>182</v>
      </c>
      <c r="CQ71" s="56" t="str">
        <f>IF('DS Packaging and Labeling'!$E$33="Acceptable","A",IF('DS Packaging and Labeling'!$E$33="Needs Improvement","NI",'DS Packaging and Labeling'!$E$33))</f>
        <v>Select</v>
      </c>
      <c r="CR71" s="61" t="s">
        <v>182</v>
      </c>
      <c r="CS71" s="61" t="s">
        <v>182</v>
      </c>
    </row>
    <row r="72" spans="91:97" x14ac:dyDescent="0.25">
      <c r="CM72" s="163"/>
      <c r="CN72" s="83" t="s">
        <v>617</v>
      </c>
      <c r="CO72" s="61" t="s">
        <v>182</v>
      </c>
      <c r="CP72" s="61" t="s">
        <v>182</v>
      </c>
      <c r="CQ72" s="140" t="str">
        <f>IF('DS Packaging and Labeling'!$E$34="Acceptable","A",IF('DS Packaging and Labeling'!$E$34="Needs Improvement","NI",'DS Packaging and Labeling'!$E$34))</f>
        <v>Select</v>
      </c>
      <c r="CR72" s="61" t="s">
        <v>182</v>
      </c>
      <c r="CS72" s="61" t="s">
        <v>182</v>
      </c>
    </row>
    <row r="73" spans="91:97" x14ac:dyDescent="0.25">
      <c r="CM73" s="163"/>
      <c r="CN73" s="83" t="s">
        <v>618</v>
      </c>
      <c r="CO73" s="61" t="s">
        <v>182</v>
      </c>
      <c r="CP73" s="61" t="s">
        <v>182</v>
      </c>
      <c r="CQ73" s="56" t="str">
        <f>IF('DS Packaging and Labeling'!$E$35="Acceptable","A",IF('DS Packaging and Labeling'!$E$35="Needs Improvement","NI",'DS Packaging and Labeling'!$E$35))</f>
        <v>Select</v>
      </c>
      <c r="CR73" s="61" t="s">
        <v>182</v>
      </c>
      <c r="CS73" s="61" t="s">
        <v>182</v>
      </c>
    </row>
    <row r="74" spans="91:97" x14ac:dyDescent="0.25">
      <c r="CM74" s="163"/>
      <c r="CN74" s="83" t="s">
        <v>619</v>
      </c>
      <c r="CO74" s="61" t="s">
        <v>182</v>
      </c>
      <c r="CP74" s="61" t="s">
        <v>182</v>
      </c>
      <c r="CQ74" s="140" t="str">
        <f>IF('DS Packaging and Labeling'!$E$36="Acceptable","A",IF('DS Packaging and Labeling'!$E$36="Needs Improvement","NI",'DS Packaging and Labeling'!$E$36))</f>
        <v>Select</v>
      </c>
      <c r="CR74" s="61" t="s">
        <v>182</v>
      </c>
      <c r="CS74" s="61" t="s">
        <v>182</v>
      </c>
    </row>
    <row r="75" spans="91:97" x14ac:dyDescent="0.25">
      <c r="CM75" s="163"/>
      <c r="CN75" s="83" t="s">
        <v>620</v>
      </c>
      <c r="CO75" s="61" t="s">
        <v>182</v>
      </c>
      <c r="CP75" s="61" t="s">
        <v>182</v>
      </c>
      <c r="CQ75" s="56" t="str">
        <f>IF('DS Packaging and Labeling'!$E$37="Acceptable","A",IF('DS Packaging and Labeling'!$E$37="Needs Improvement","NI",'DS Packaging and Labeling'!$E$37))</f>
        <v>Select</v>
      </c>
      <c r="CR75" s="61" t="s">
        <v>182</v>
      </c>
      <c r="CS75" s="61" t="s">
        <v>182</v>
      </c>
    </row>
    <row r="76" spans="91:97" x14ac:dyDescent="0.25">
      <c r="CM76" s="163"/>
      <c r="CN76" s="83" t="s">
        <v>621</v>
      </c>
      <c r="CO76" s="61" t="s">
        <v>182</v>
      </c>
      <c r="CP76" s="61" t="s">
        <v>182</v>
      </c>
      <c r="CQ76" s="140" t="str">
        <f>IF('DS Packaging and Labeling'!$E$38="Acceptable","A",IF('DS Packaging and Labeling'!$E$38="Needs Improvement","NI",'DS Packaging and Labeling'!$E$38))</f>
        <v>Select</v>
      </c>
      <c r="CR76" s="61" t="s">
        <v>182</v>
      </c>
      <c r="CS76" s="61" t="s">
        <v>182</v>
      </c>
    </row>
    <row r="77" spans="91:97" x14ac:dyDescent="0.25">
      <c r="CM77" s="163"/>
      <c r="CN77" s="83" t="s">
        <v>622</v>
      </c>
      <c r="CO77" s="61" t="s">
        <v>182</v>
      </c>
      <c r="CP77" s="61" t="s">
        <v>182</v>
      </c>
      <c r="CQ77" s="56" t="str">
        <f>IF('DS Packaging and Labeling'!$E$39="Acceptable","A",IF('DS Packaging and Labeling'!$E$39="Needs Improvement","NI",'DS Packaging and Labeling'!$E$39))</f>
        <v>Select</v>
      </c>
      <c r="CR77" s="61" t="s">
        <v>182</v>
      </c>
      <c r="CS77" s="61" t="s">
        <v>182</v>
      </c>
    </row>
    <row r="78" spans="91:97" x14ac:dyDescent="0.25">
      <c r="CM78" s="164"/>
      <c r="CN78" s="83" t="s">
        <v>623</v>
      </c>
      <c r="CO78" s="61" t="s">
        <v>182</v>
      </c>
      <c r="CP78" s="61" t="s">
        <v>182</v>
      </c>
      <c r="CQ78" s="140" t="str">
        <f>IF('DS Packaging and Labeling'!$E$40="Acceptable","A",IF('DS Packaging and Labeling'!$E$40="Needs Improvement","NI",'DS Packaging and Labeling'!$E$40))</f>
        <v>Select</v>
      </c>
      <c r="CR78" s="61" t="s">
        <v>182</v>
      </c>
      <c r="CS78" s="61" t="s">
        <v>182</v>
      </c>
    </row>
    <row r="79" spans="91:97" x14ac:dyDescent="0.25">
      <c r="CM79" s="162" t="s">
        <v>639</v>
      </c>
      <c r="CN79" s="83" t="s">
        <v>624</v>
      </c>
      <c r="CO79" s="61" t="s">
        <v>182</v>
      </c>
      <c r="CP79" s="61" t="s">
        <v>182</v>
      </c>
      <c r="CQ79" s="61" t="s">
        <v>182</v>
      </c>
      <c r="CR79" s="56" t="str">
        <f>IF('DS Manufacturer'!$E$31="Acceptable","A",IF('DS Manufacturer'!$E$31="Needs Improvement","NI",'DS Manufacturer'!$E$31))</f>
        <v>Select</v>
      </c>
      <c r="CS79" s="56" t="str">
        <f>IF('DS MFG.A'!$E$31="Acceptable","A",IF('DS MFG.A'!$E$31="Needs Improvement","NI",'DS MFG.A'!$E$31))</f>
        <v>Select</v>
      </c>
    </row>
    <row r="80" spans="91:97" x14ac:dyDescent="0.25">
      <c r="CM80" s="163"/>
      <c r="CN80" s="83" t="s">
        <v>625</v>
      </c>
      <c r="CO80" s="61" t="s">
        <v>182</v>
      </c>
      <c r="CP80" s="61" t="s">
        <v>182</v>
      </c>
      <c r="CQ80" s="61" t="s">
        <v>182</v>
      </c>
      <c r="CR80" s="140" t="str">
        <f>IF('DS Manufacturer'!$E$32="Acceptable","A",IF('DS Manufacturer'!$E$32="Needs Improvement","NI",'DS Manufacturer'!$E$32))</f>
        <v>Select</v>
      </c>
      <c r="CS80" s="140" t="str">
        <f>IF('DS MFG.A'!$E$32="Acceptable","A",IF('DS MFG.A'!$E$32="Needs Improvement","NI",'DS MFG.A'!$E$32))</f>
        <v>Select</v>
      </c>
    </row>
    <row r="81" spans="91:97" x14ac:dyDescent="0.25">
      <c r="CM81" s="163"/>
      <c r="CN81" s="83" t="s">
        <v>626</v>
      </c>
      <c r="CO81" s="61" t="s">
        <v>182</v>
      </c>
      <c r="CP81" s="61" t="s">
        <v>182</v>
      </c>
      <c r="CQ81" s="61" t="s">
        <v>182</v>
      </c>
      <c r="CR81" s="56" t="str">
        <f>IF('DS Manufacturer'!$E$33="Acceptable","A",IF('DS Manufacturer'!$E$33="Needs Improvement","NI",'DS Manufacturer'!$E$33))</f>
        <v>Select</v>
      </c>
      <c r="CS81" s="56" t="str">
        <f>IF('DS MFG.A'!$E$33="Acceptable","A",IF('DS MFG.A'!$E$33="Needs Improvement","NI",'DS MFG.A'!$E$33))</f>
        <v>Select</v>
      </c>
    </row>
    <row r="82" spans="91:97" x14ac:dyDescent="0.25">
      <c r="CM82" s="163"/>
      <c r="CN82" s="83" t="s">
        <v>627</v>
      </c>
      <c r="CO82" s="61" t="s">
        <v>182</v>
      </c>
      <c r="CP82" s="61" t="s">
        <v>182</v>
      </c>
      <c r="CQ82" s="61" t="s">
        <v>182</v>
      </c>
      <c r="CR82" s="140" t="str">
        <f>IF('DS Manufacturer'!$E$34="Acceptable","A",IF('DS Manufacturer'!$E$34="Needs Improvement","NI",'DS Manufacturer'!$E$34))</f>
        <v>Select</v>
      </c>
      <c r="CS82" s="140" t="str">
        <f>IF('DS MFG.A'!$E$34="Acceptable","A",IF('DS MFG.A'!$E$34="Needs Improvement","NI",'DS MFG.A'!$E$34))</f>
        <v>Select</v>
      </c>
    </row>
    <row r="83" spans="91:97" x14ac:dyDescent="0.25">
      <c r="CM83" s="163"/>
      <c r="CN83" s="83" t="s">
        <v>628</v>
      </c>
      <c r="CO83" s="61" t="s">
        <v>182</v>
      </c>
      <c r="CP83" s="61" t="s">
        <v>182</v>
      </c>
      <c r="CQ83" s="61" t="s">
        <v>182</v>
      </c>
      <c r="CR83" s="56" t="str">
        <f>IF('DS Manufacturer'!$E$35="Acceptable","A",IF('DS Manufacturer'!$E$35="Needs Improvement","NI",'DS Manufacturer'!$E$35))</f>
        <v>Select</v>
      </c>
      <c r="CS83" s="56" t="str">
        <f>IF('DS MFG.A'!$E$35="Acceptable","A",IF('DS MFG.A'!$E$35="Needs Improvement","NI",'DS MFG.A'!$E$35))</f>
        <v>Select</v>
      </c>
    </row>
    <row r="84" spans="91:97" x14ac:dyDescent="0.25">
      <c r="CM84" s="163"/>
      <c r="CN84" s="83" t="s">
        <v>629</v>
      </c>
      <c r="CO84" s="61" t="s">
        <v>182</v>
      </c>
      <c r="CP84" s="61" t="s">
        <v>182</v>
      </c>
      <c r="CQ84" s="61" t="s">
        <v>182</v>
      </c>
      <c r="CR84" s="140" t="str">
        <f>IF('DS Manufacturer'!$E$36="Acceptable","A",IF('DS Manufacturer'!$E$36="Needs Improvement","NI",'DS Manufacturer'!$E$36))</f>
        <v>Select</v>
      </c>
      <c r="CS84" s="140" t="str">
        <f>IF('DS MFG.A'!$E$36="Acceptable","A",IF('DS MFG.A'!$E$36="Needs Improvement","NI",'DS MFG.A'!$E$36))</f>
        <v>Select</v>
      </c>
    </row>
    <row r="85" spans="91:97" x14ac:dyDescent="0.25">
      <c r="CM85" s="163"/>
      <c r="CN85" s="83" t="s">
        <v>630</v>
      </c>
      <c r="CO85" s="61" t="s">
        <v>182</v>
      </c>
      <c r="CP85" s="61" t="s">
        <v>182</v>
      </c>
      <c r="CQ85" s="61" t="s">
        <v>182</v>
      </c>
      <c r="CR85" s="56" t="str">
        <f>IF('DS Manufacturer'!$E$37="Acceptable","A",IF('DS Manufacturer'!$E$37="Needs Improvement","NI",'DS Manufacturer'!$E$37))</f>
        <v>Select</v>
      </c>
      <c r="CS85" s="56" t="str">
        <f>IF('DS MFG.A'!$E$37="Acceptable","A",IF('DS MFG.A'!$E$37="Needs Improvement","NI",'DS MFG.A'!$E$37))</f>
        <v>Select</v>
      </c>
    </row>
    <row r="86" spans="91:97" x14ac:dyDescent="0.25">
      <c r="CM86" s="163"/>
      <c r="CN86" s="83" t="s">
        <v>631</v>
      </c>
      <c r="CO86" s="61" t="s">
        <v>182</v>
      </c>
      <c r="CP86" s="61" t="s">
        <v>182</v>
      </c>
      <c r="CQ86" s="61" t="s">
        <v>182</v>
      </c>
      <c r="CR86" s="140" t="str">
        <f>IF('DS Manufacturer'!$E$38="Acceptable","A",IF('DS Manufacturer'!$E$38="Needs Improvement","NI",'DS Manufacturer'!$E$38))</f>
        <v>Select</v>
      </c>
      <c r="CS86" s="140" t="str">
        <f>IF('DS MFG.A'!$E$38="Acceptable","A",IF('DS MFG.A'!$E$38="Needs Improvement","NI",'DS MFG.A'!$E$38))</f>
        <v>Select</v>
      </c>
    </row>
    <row r="87" spans="91:97" x14ac:dyDescent="0.25">
      <c r="CM87" s="163"/>
      <c r="CN87" s="83" t="s">
        <v>632</v>
      </c>
      <c r="CO87" s="61" t="s">
        <v>182</v>
      </c>
      <c r="CP87" s="61" t="s">
        <v>182</v>
      </c>
      <c r="CQ87" s="61" t="s">
        <v>182</v>
      </c>
      <c r="CR87" s="56" t="str">
        <f>IF('DS Manufacturer'!$E$39="Acceptable","A",IF('DS Manufacturer'!$E$39="Needs Improvement","NI",'DS Manufacturer'!$E$39))</f>
        <v>Select</v>
      </c>
      <c r="CS87" s="56" t="str">
        <f>IF('DS MFG.A'!$E$39="Acceptable","A",IF('DS MFG.A'!$E$39="Needs Improvement","NI",'DS MFG.A'!$E$39))</f>
        <v>Select</v>
      </c>
    </row>
    <row r="88" spans="91:97" x14ac:dyDescent="0.25">
      <c r="CM88" s="163"/>
      <c r="CN88" s="83" t="s">
        <v>633</v>
      </c>
      <c r="CO88" s="61" t="s">
        <v>182</v>
      </c>
      <c r="CP88" s="61" t="s">
        <v>182</v>
      </c>
      <c r="CQ88" s="61" t="s">
        <v>182</v>
      </c>
      <c r="CR88" s="140" t="str">
        <f>IF('DS Manufacturer'!$E$40="Acceptable","A",IF('DS Manufacturer'!$E$40="Needs Improvement","NI",'DS Manufacturer'!$E$40))</f>
        <v>Select</v>
      </c>
      <c r="CS88" s="140" t="str">
        <f>IF('DS MFG.A'!$E$40="Acceptable","A",IF('DS MFG.A'!$E$40="Needs Improvement","NI",'DS MFG.A'!$E$40))</f>
        <v>Select</v>
      </c>
    </row>
    <row r="89" spans="91:97" x14ac:dyDescent="0.25">
      <c r="CM89" s="163"/>
      <c r="CN89" s="83" t="s">
        <v>634</v>
      </c>
      <c r="CO89" s="61" t="s">
        <v>182</v>
      </c>
      <c r="CP89" s="61" t="s">
        <v>182</v>
      </c>
      <c r="CQ89" s="61" t="s">
        <v>182</v>
      </c>
      <c r="CR89" s="56" t="str">
        <f>IF('DS Manufacturer'!$E$41="Acceptable","A",IF('DS Manufacturer'!$E$41="Needs Improvement","NI",'DS Manufacturer'!$E$41))</f>
        <v>Select</v>
      </c>
      <c r="CS89" s="56" t="str">
        <f>IF('DS MFG.A'!$E$41="Acceptable","A",IF('DS MFG.A'!$E$41="Needs Improvement","NI",'DS MFG.A'!$E$41))</f>
        <v>Select</v>
      </c>
    </row>
    <row r="90" spans="91:97" ht="15.75" thickBot="1" x14ac:dyDescent="0.3">
      <c r="CM90" s="164"/>
      <c r="CN90" s="83" t="s">
        <v>635</v>
      </c>
      <c r="CO90" s="61" t="s">
        <v>182</v>
      </c>
      <c r="CP90" s="61" t="s">
        <v>182</v>
      </c>
      <c r="CQ90" s="61" t="s">
        <v>182</v>
      </c>
      <c r="CR90" s="140" t="str">
        <f>IF('DS Manufacturer'!$E$42="Acceptable","A",IF('DS Manufacturer'!$E$42="Needs Improvement","NI",'DS Manufacturer'!$E$42))</f>
        <v>Select</v>
      </c>
      <c r="CS90" s="140" t="str">
        <f>IF('DS MFG.A'!$E$42="Acceptable","A",IF('DS MFG.A'!$E$42="Needs Improvement","NI",'DS MFG.A'!$E$42))</f>
        <v>Select</v>
      </c>
    </row>
    <row r="91" spans="91:97" ht="66.75" customHeight="1" x14ac:dyDescent="0.25">
      <c r="CM91" s="159" t="s">
        <v>704</v>
      </c>
      <c r="CN91" s="112" t="s">
        <v>305</v>
      </c>
      <c r="CO91" s="139">
        <f>COUNTIF(CO13:CO90,"NI")</f>
        <v>0</v>
      </c>
      <c r="CP91" s="139">
        <f>COUNTIF(CP13:CP90,"NI")</f>
        <v>0</v>
      </c>
      <c r="CQ91" s="139">
        <f>COUNTIF(CQ13:CQ90,"NI")</f>
        <v>0</v>
      </c>
      <c r="CR91" s="139">
        <f>COUNTIF(CR13:CR90,"NI")</f>
        <v>0</v>
      </c>
      <c r="CS91" s="139">
        <f>COUNTIF(CS13:CS90,"NI")</f>
        <v>0</v>
      </c>
    </row>
    <row r="92" spans="91:97" ht="45" customHeight="1" x14ac:dyDescent="0.25">
      <c r="CM92" s="160"/>
      <c r="CN92" s="83" t="s">
        <v>108</v>
      </c>
      <c r="CO92" s="59" t="str">
        <f>IF('DS Warehouse'!$D$10="Auto-Populates","",'DS Warehouse'!$D$10)</f>
        <v/>
      </c>
      <c r="CP92" s="59" t="str">
        <f>IF('DS Distributor'!$D$10="Auto-Populates","",'DS Distributor'!$D$10)</f>
        <v/>
      </c>
      <c r="CQ92" s="59" t="str">
        <f>IF('DS Packaging and Labeling'!$D$10="Auto-Populates","",'DS Packaging and Labeling'!$D$10)</f>
        <v/>
      </c>
      <c r="CR92" s="59" t="str">
        <f>IF('DS Manufacturer'!$D$10="Auto-Populates","",'DS Manufacturer'!$D$10)</f>
        <v/>
      </c>
      <c r="CS92" s="59" t="str">
        <f>IF('DS MFG.A'!$D$10="Auto-Populates","",'DS MFG.A'!$D$10)</f>
        <v/>
      </c>
    </row>
    <row r="93" spans="91:97" ht="61.5" customHeight="1" thickBot="1" x14ac:dyDescent="0.3">
      <c r="CM93" s="161"/>
      <c r="CN93" s="113" t="s">
        <v>109</v>
      </c>
      <c r="CO93" s="114" t="str">
        <f>IF('DS Warehouse'!$F$10="Auto-populates","",'DS Warehouse'!$F$10)</f>
        <v/>
      </c>
      <c r="CP93" s="114" t="str">
        <f>IF('DS Distributor'!$F$10="Auto-populates","",'DS Distributor'!$F$10)</f>
        <v/>
      </c>
      <c r="CQ93" s="114" t="str">
        <f>IF('DS Packaging and Labeling'!$F$10="Auto-populates","",'DS Packaging and Labeling'!$F$10)</f>
        <v/>
      </c>
      <c r="CR93" s="114" t="str">
        <f>IF('DS Manufacturer'!$F$10="Auto-populates","",'DS Manufacturer'!$F$10)</f>
        <v/>
      </c>
      <c r="CS93" s="114" t="str">
        <f>IF('DS MFG.A'!$F$10="Auto-populates","",'DS MFG.A'!$F$10)</f>
        <v/>
      </c>
    </row>
  </sheetData>
  <sheetProtection algorithmName="SHA-512" hashValue="5NkeH2lvDNhIwZXqivVfNEQuwdZPFKZOkfK3tWu4VV0PO/xvsyuqYfcKpCBN+sLShvKK3zu5V0ZA7o4ELNoTng==" saltValue="zHw24dVQQY2dyuzc5wUrmA==" spinCount="100000" sheet="1" objects="1" scenarios="1" formatCells="0" formatColumns="0" formatRows="0" autoFilter="0"/>
  <mergeCells count="24">
    <mergeCell ref="CM50:CM56"/>
    <mergeCell ref="CM13:CM21"/>
    <mergeCell ref="CM22:CM30"/>
    <mergeCell ref="CM32:CM33"/>
    <mergeCell ref="CM34:CM36"/>
    <mergeCell ref="CM37:CM41"/>
    <mergeCell ref="CM42:CM49"/>
    <mergeCell ref="CM91:CM93"/>
    <mergeCell ref="CM58:CM63"/>
    <mergeCell ref="CM64:CM68"/>
    <mergeCell ref="CM69:CM78"/>
    <mergeCell ref="CM79:CM90"/>
    <mergeCell ref="AL6:AS6"/>
    <mergeCell ref="AT6:AZ6"/>
    <mergeCell ref="I6:Q6"/>
    <mergeCell ref="R6:Z6"/>
    <mergeCell ref="AB6:AC6"/>
    <mergeCell ref="AD6:AF6"/>
    <mergeCell ref="AG6:AK6"/>
    <mergeCell ref="BB6:BG6"/>
    <mergeCell ref="BH6:BL6"/>
    <mergeCell ref="BM6:BV6"/>
    <mergeCell ref="BW6:CH6"/>
    <mergeCell ref="CI6:CK6"/>
  </mergeCells>
  <phoneticPr fontId="15" type="noConversion"/>
  <conditionalFormatting sqref="CI8:CI12">
    <cfRule type="cellIs" dxfId="73" priority="3" operator="lessThan">
      <formula>4</formula>
    </cfRule>
    <cfRule type="cellIs" dxfId="72" priority="4" operator="greaterThan">
      <formula>3</formula>
    </cfRule>
  </conditionalFormatting>
  <conditionalFormatting sqref="CJ8:CJ12 CO92:CS92">
    <cfRule type="cellIs" dxfId="71" priority="18" operator="equal">
      <formula>""</formula>
    </cfRule>
    <cfRule type="cellIs" dxfId="70" priority="19" operator="greaterThanOrEqual">
      <formula>0.8</formula>
    </cfRule>
    <cfRule type="cellIs" dxfId="69" priority="20" operator="lessThan">
      <formula>0.8</formula>
    </cfRule>
  </conditionalFormatting>
  <conditionalFormatting sqref="CK8:CK12 CO93:CS93">
    <cfRule type="cellIs" dxfId="68" priority="16" operator="equal">
      <formula>"Acceptable"</formula>
    </cfRule>
    <cfRule type="cellIs" dxfId="67" priority="17" operator="equal">
      <formula>"Needs Improvement"</formula>
    </cfRule>
  </conditionalFormatting>
  <conditionalFormatting sqref="CO91:CS91">
    <cfRule type="cellIs" dxfId="66" priority="9" operator="greaterThan">
      <formula>3</formula>
    </cfRule>
    <cfRule type="cellIs" dxfId="65" priority="10" operator="lessThan">
      <formula>4</formula>
    </cfRule>
  </conditionalFormatting>
  <pageMargins left="0.7" right="0.7" top="0.75" bottom="0.75" header="0.3" footer="0.3"/>
  <pageSetup orientation="portrait" horizontalDpi="1200" verticalDpi="1200" r:id="rId1"/>
  <drawing r:id="rId2"/>
  <legacyDrawing r:id="rId3"/>
  <tableParts count="1">
    <tablePart r:id="rId4"/>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7025A-CE1E-4625-8CE8-A4282FB586A8}">
  <sheetPr>
    <tabColor rgb="FFFFB3B3"/>
    <pageSetUpPr fitToPage="1"/>
  </sheetPr>
  <dimension ref="B1:H405"/>
  <sheetViews>
    <sheetView showGridLines="0" zoomScaleNormal="100" workbookViewId="0">
      <selection activeCell="G15" sqref="G15"/>
    </sheetView>
  </sheetViews>
  <sheetFormatPr defaultRowHeight="15" x14ac:dyDescent="0.25"/>
  <cols>
    <col min="1" max="1" width="3.85546875" customWidth="1"/>
    <col min="2" max="2" width="39.42578125" style="7" customWidth="1"/>
    <col min="3" max="3" width="14.5703125" style="7" customWidth="1"/>
    <col min="4" max="4" width="24.28515625" style="7" customWidth="1"/>
    <col min="5" max="5" width="19.85546875" style="7" customWidth="1"/>
    <col min="6" max="6" width="20.42578125" style="7" customWidth="1"/>
    <col min="7" max="7" width="10.42578125" style="7" customWidth="1"/>
    <col min="8" max="8" width="87.85546875" style="7" customWidth="1"/>
  </cols>
  <sheetData>
    <row r="1" spans="2:8" ht="15" customHeight="1" x14ac:dyDescent="0.25">
      <c r="B1" s="37" t="str">
        <f>Sheet1!$A$1</f>
        <v>Human Food Field Inspection Audit DS v 07/2025</v>
      </c>
      <c r="C1" s="117"/>
      <c r="D1" s="117"/>
    </row>
    <row r="2" spans="2:8" ht="42" customHeight="1" x14ac:dyDescent="0.25"/>
    <row r="3" spans="2:8" ht="42" customHeight="1" x14ac:dyDescent="0.25"/>
    <row r="4" spans="2:8" ht="42" customHeight="1" x14ac:dyDescent="0.25"/>
    <row r="5" spans="2:8" ht="33" customHeight="1" x14ac:dyDescent="0.25"/>
    <row r="6" spans="2:8" ht="33" customHeight="1" x14ac:dyDescent="0.25"/>
    <row r="7" spans="2:8" ht="33" customHeight="1" x14ac:dyDescent="0.25"/>
    <row r="8" spans="2:8" ht="33" customHeight="1" x14ac:dyDescent="0.25"/>
    <row r="9" spans="2:8" ht="24" customHeight="1" x14ac:dyDescent="0.25"/>
    <row r="10" spans="2:8" x14ac:dyDescent="0.25">
      <c r="B10" s="91" t="s">
        <v>302</v>
      </c>
      <c r="C10" s="91" t="s">
        <v>136</v>
      </c>
      <c r="D10" s="91" t="s">
        <v>304</v>
      </c>
      <c r="E10" s="92" t="s">
        <v>137</v>
      </c>
      <c r="F10" s="93" t="s">
        <v>292</v>
      </c>
      <c r="G10" s="93" t="s">
        <v>22</v>
      </c>
      <c r="H10" s="94" t="s">
        <v>293</v>
      </c>
    </row>
    <row r="11" spans="2:8" x14ac:dyDescent="0.25">
      <c r="B11" s="137" t="s">
        <v>497</v>
      </c>
      <c r="C11" s="101">
        <f>'DS Warehouse'!$F$3</f>
        <v>0</v>
      </c>
      <c r="D11" s="89" t="str">
        <f>'DS Warehouse'!$D$8</f>
        <v xml:space="preserve">DS Warehouse </v>
      </c>
      <c r="E11" s="89" t="str">
        <f>'DS Warehouse'!$F$8</f>
        <v>Select</v>
      </c>
      <c r="F11" s="88" t="s">
        <v>138</v>
      </c>
      <c r="G11" s="89" t="str">
        <f>IF('DS Warehouse'!$E$14="Acceptable","A",IF('DS Warehouse'!$E$14="Needs Improvement","NI",'DS Warehouse'!$E$14))</f>
        <v>Select</v>
      </c>
      <c r="H11" s="90">
        <f>'DS Warehouse'!$F$14</f>
        <v>0</v>
      </c>
    </row>
    <row r="12" spans="2:8" x14ac:dyDescent="0.25">
      <c r="B12" s="137" t="s">
        <v>497</v>
      </c>
      <c r="C12" s="101">
        <f>'DS Warehouse'!$F$3</f>
        <v>0</v>
      </c>
      <c r="D12" s="89" t="str">
        <f>'DS Warehouse'!$D$8</f>
        <v xml:space="preserve">DS Warehouse </v>
      </c>
      <c r="E12" s="89" t="str">
        <f>'DS Warehouse'!$F$8</f>
        <v>Select</v>
      </c>
      <c r="F12" s="88" t="s">
        <v>139</v>
      </c>
      <c r="G12" s="89" t="str">
        <f>IF('DS Warehouse'!$E$15="Acceptable","A",IF('DS Warehouse'!$E$15="Needs Improvement","NI",'DS Warehouse'!$E$15))</f>
        <v>Select</v>
      </c>
      <c r="H12" s="90">
        <f>'DS Warehouse'!$F$15</f>
        <v>0</v>
      </c>
    </row>
    <row r="13" spans="2:8" x14ac:dyDescent="0.25">
      <c r="B13" s="137" t="s">
        <v>497</v>
      </c>
      <c r="C13" s="101">
        <f>'DS Warehouse'!$F$3</f>
        <v>0</v>
      </c>
      <c r="D13" s="89" t="str">
        <f>'DS Warehouse'!$D$8</f>
        <v xml:space="preserve">DS Warehouse </v>
      </c>
      <c r="E13" s="89" t="str">
        <f>'DS Warehouse'!$F$8</f>
        <v>Select</v>
      </c>
      <c r="F13" s="88" t="s">
        <v>140</v>
      </c>
      <c r="G13" s="89" t="str">
        <f>IF('DS Warehouse'!$E$16="Acceptable","A",IF('DS Warehouse'!$E$16="Needs Improvement","NI",'DS Warehouse'!$E$16))</f>
        <v>Select</v>
      </c>
      <c r="H13" s="90">
        <f>'DS Warehouse'!$F$16</f>
        <v>0</v>
      </c>
    </row>
    <row r="14" spans="2:8" x14ac:dyDescent="0.25">
      <c r="B14" s="137" t="s">
        <v>497</v>
      </c>
      <c r="C14" s="101">
        <f>'DS Warehouse'!$F$3</f>
        <v>0</v>
      </c>
      <c r="D14" s="89" t="str">
        <f>'DS Warehouse'!$D$8</f>
        <v xml:space="preserve">DS Warehouse </v>
      </c>
      <c r="E14" s="89" t="str">
        <f>'DS Warehouse'!$F$8</f>
        <v>Select</v>
      </c>
      <c r="F14" s="88" t="s">
        <v>141</v>
      </c>
      <c r="G14" s="89" t="str">
        <f>IF('DS Warehouse'!$E$17="Acceptable","A",IF('DS Warehouse'!$E$17="Needs Improvement","NI",'DS Warehouse'!$E$17))</f>
        <v>Select</v>
      </c>
      <c r="H14" s="90">
        <f>'DS Warehouse'!$F$17</f>
        <v>0</v>
      </c>
    </row>
    <row r="15" spans="2:8" x14ac:dyDescent="0.25">
      <c r="B15" s="137" t="s">
        <v>497</v>
      </c>
      <c r="C15" s="101">
        <f>'DS Warehouse'!$F$3</f>
        <v>0</v>
      </c>
      <c r="D15" s="89" t="str">
        <f>'DS Warehouse'!$D$8</f>
        <v xml:space="preserve">DS Warehouse </v>
      </c>
      <c r="E15" s="89" t="str">
        <f>'DS Warehouse'!$F$8</f>
        <v>Select</v>
      </c>
      <c r="F15" s="88" t="s">
        <v>142</v>
      </c>
      <c r="G15" s="89" t="str">
        <f>IF('DS Warehouse'!$E$18="Acceptable","A",IF('DS Warehouse'!$E$18="Needs Improvement","NI",'DS Warehouse'!$E$18))</f>
        <v>Select</v>
      </c>
      <c r="H15" s="90">
        <f>'DS Warehouse'!$F$18</f>
        <v>0</v>
      </c>
    </row>
    <row r="16" spans="2:8" x14ac:dyDescent="0.25">
      <c r="B16" s="137" t="s">
        <v>497</v>
      </c>
      <c r="C16" s="101">
        <f>'DS Warehouse'!$F$3</f>
        <v>0</v>
      </c>
      <c r="D16" s="89" t="str">
        <f>'DS Warehouse'!$D$8</f>
        <v xml:space="preserve">DS Warehouse </v>
      </c>
      <c r="E16" s="89" t="str">
        <f>'DS Warehouse'!$F$8</f>
        <v>Select</v>
      </c>
      <c r="F16" s="87" t="s">
        <v>143</v>
      </c>
      <c r="G16" s="89" t="str">
        <f>IF('DS Warehouse'!$E$19="Acceptable","A",IF('DS Warehouse'!$E$19="Needs Improvement","NI",'DS Warehouse'!$E$19))</f>
        <v>Select</v>
      </c>
      <c r="H16" s="90">
        <f>'DS Warehouse'!$F$19</f>
        <v>0</v>
      </c>
    </row>
    <row r="17" spans="2:8" x14ac:dyDescent="0.25">
      <c r="B17" s="137" t="s">
        <v>497</v>
      </c>
      <c r="C17" s="101">
        <f>'DS Warehouse'!$F$3</f>
        <v>0</v>
      </c>
      <c r="D17" s="89" t="str">
        <f>'DS Warehouse'!$D$8</f>
        <v xml:space="preserve">DS Warehouse </v>
      </c>
      <c r="E17" s="89" t="str">
        <f>'DS Warehouse'!$F$8</f>
        <v>Select</v>
      </c>
      <c r="F17" s="87" t="s">
        <v>144</v>
      </c>
      <c r="G17" s="89" t="str">
        <f>IF('DS Warehouse'!$E$20="Acceptable","A",IF('DS Warehouse'!$E$20="Needs Improvement","NI",'DS Warehouse'!$E$20))</f>
        <v>Select</v>
      </c>
      <c r="H17" s="90">
        <f>'DS Warehouse'!$F$20</f>
        <v>0</v>
      </c>
    </row>
    <row r="18" spans="2:8" x14ac:dyDescent="0.25">
      <c r="B18" s="137" t="s">
        <v>497</v>
      </c>
      <c r="C18" s="101">
        <f>'DS Warehouse'!$F$3</f>
        <v>0</v>
      </c>
      <c r="D18" s="89" t="str">
        <f>'DS Warehouse'!$D$8</f>
        <v xml:space="preserve">DS Warehouse </v>
      </c>
      <c r="E18" s="89" t="str">
        <f>'DS Warehouse'!$F$8</f>
        <v>Select</v>
      </c>
      <c r="F18" s="87" t="s">
        <v>145</v>
      </c>
      <c r="G18" s="89" t="str">
        <f>IF('DS Warehouse'!$E$21="Acceptable","A",IF('DS Warehouse'!$E$21="Needs Improvement","NI",'DS Warehouse'!$E$21))</f>
        <v>N/A</v>
      </c>
      <c r="H18" s="90">
        <f>'DS Warehouse'!$F$21</f>
        <v>0</v>
      </c>
    </row>
    <row r="19" spans="2:8" x14ac:dyDescent="0.25">
      <c r="B19" s="137" t="s">
        <v>497</v>
      </c>
      <c r="C19" s="101">
        <f>'DS Warehouse'!$F$3</f>
        <v>0</v>
      </c>
      <c r="D19" s="89" t="str">
        <f>'DS Warehouse'!$D$8</f>
        <v xml:space="preserve">DS Warehouse </v>
      </c>
      <c r="E19" s="89" t="str">
        <f>'DS Warehouse'!$F$8</f>
        <v>Select</v>
      </c>
      <c r="F19" s="88" t="s">
        <v>146</v>
      </c>
      <c r="G19" s="89" t="str">
        <f>IF('DS Warehouse'!$E$22="Acceptable","A",IF('DS Warehouse'!$E$22="Needs Improvement","NI",'DS Warehouse'!$E$22))</f>
        <v>Select</v>
      </c>
      <c r="H19" s="90">
        <f>'DS Warehouse'!$F$22</f>
        <v>0</v>
      </c>
    </row>
    <row r="20" spans="2:8" x14ac:dyDescent="0.25">
      <c r="B20" s="137" t="s">
        <v>497</v>
      </c>
      <c r="C20" s="101">
        <f>'DS Warehouse'!$F$3</f>
        <v>0</v>
      </c>
      <c r="D20" s="89" t="str">
        <f>'DS Warehouse'!$D$8</f>
        <v xml:space="preserve">DS Warehouse </v>
      </c>
      <c r="E20" s="89" t="str">
        <f>'DS Warehouse'!$F$8</f>
        <v>Select</v>
      </c>
      <c r="F20" s="87" t="s">
        <v>149</v>
      </c>
      <c r="G20" s="89" t="s">
        <v>182</v>
      </c>
      <c r="H20" s="89" t="s">
        <v>182</v>
      </c>
    </row>
    <row r="21" spans="2:8" x14ac:dyDescent="0.25">
      <c r="B21" s="137" t="s">
        <v>497</v>
      </c>
      <c r="C21" s="101">
        <f>'DS Warehouse'!$F$3</f>
        <v>0</v>
      </c>
      <c r="D21" s="89" t="str">
        <f>'DS Warehouse'!$D$8</f>
        <v xml:space="preserve">DS Warehouse </v>
      </c>
      <c r="E21" s="89" t="str">
        <f>'DS Warehouse'!$F$8</f>
        <v>Select</v>
      </c>
      <c r="F21" s="88" t="s">
        <v>148</v>
      </c>
      <c r="G21" s="89" t="s">
        <v>182</v>
      </c>
      <c r="H21" s="89" t="s">
        <v>182</v>
      </c>
    </row>
    <row r="22" spans="2:8" x14ac:dyDescent="0.25">
      <c r="B22" s="137" t="s">
        <v>497</v>
      </c>
      <c r="C22" s="101">
        <f>'DS Warehouse'!$F$3</f>
        <v>0</v>
      </c>
      <c r="D22" s="89" t="str">
        <f>'DS Warehouse'!$D$8</f>
        <v xml:space="preserve">DS Warehouse </v>
      </c>
      <c r="E22" s="89" t="str">
        <f>'DS Warehouse'!$F$8</f>
        <v>Select</v>
      </c>
      <c r="F22" s="87" t="s">
        <v>150</v>
      </c>
      <c r="G22" s="89" t="s">
        <v>182</v>
      </c>
      <c r="H22" s="89" t="s">
        <v>182</v>
      </c>
    </row>
    <row r="23" spans="2:8" x14ac:dyDescent="0.25">
      <c r="B23" s="137" t="s">
        <v>497</v>
      </c>
      <c r="C23" s="101">
        <f>'DS Warehouse'!$F$3</f>
        <v>0</v>
      </c>
      <c r="D23" s="89" t="str">
        <f>'DS Warehouse'!$D$8</f>
        <v xml:space="preserve">DS Warehouse </v>
      </c>
      <c r="E23" s="89" t="str">
        <f>'DS Warehouse'!$F$8</f>
        <v>Select</v>
      </c>
      <c r="F23" s="88" t="s">
        <v>151</v>
      </c>
      <c r="G23" s="89" t="s">
        <v>182</v>
      </c>
      <c r="H23" s="89" t="s">
        <v>182</v>
      </c>
    </row>
    <row r="24" spans="2:8" x14ac:dyDescent="0.25">
      <c r="B24" s="137" t="s">
        <v>497</v>
      </c>
      <c r="C24" s="101">
        <f>'DS Warehouse'!$F$3</f>
        <v>0</v>
      </c>
      <c r="D24" s="89" t="str">
        <f>'DS Warehouse'!$D$8</f>
        <v xml:space="preserve">DS Warehouse </v>
      </c>
      <c r="E24" s="89" t="str">
        <f>'DS Warehouse'!$F$8</f>
        <v>Select</v>
      </c>
      <c r="F24" s="87" t="s">
        <v>152</v>
      </c>
      <c r="G24" s="89" t="s">
        <v>182</v>
      </c>
      <c r="H24" s="89" t="s">
        <v>182</v>
      </c>
    </row>
    <row r="25" spans="2:8" x14ac:dyDescent="0.25">
      <c r="B25" s="137" t="s">
        <v>497</v>
      </c>
      <c r="C25" s="101">
        <f>'DS Warehouse'!$F$3</f>
        <v>0</v>
      </c>
      <c r="D25" s="89" t="str">
        <f>'DS Warehouse'!$D$8</f>
        <v xml:space="preserve">DS Warehouse </v>
      </c>
      <c r="E25" s="89" t="str">
        <f>'DS Warehouse'!$F$8</f>
        <v>Select</v>
      </c>
      <c r="F25" s="88" t="s">
        <v>153</v>
      </c>
      <c r="G25" s="89" t="s">
        <v>182</v>
      </c>
      <c r="H25" s="89" t="s">
        <v>182</v>
      </c>
    </row>
    <row r="26" spans="2:8" x14ac:dyDescent="0.25">
      <c r="B26" s="137" t="s">
        <v>497</v>
      </c>
      <c r="C26" s="101">
        <f>'DS Warehouse'!$F$3</f>
        <v>0</v>
      </c>
      <c r="D26" s="89" t="str">
        <f>'DS Warehouse'!$D$8</f>
        <v xml:space="preserve">DS Warehouse </v>
      </c>
      <c r="E26" s="89" t="str">
        <f>'DS Warehouse'!$F$8</f>
        <v>Select</v>
      </c>
      <c r="F26" s="87" t="s">
        <v>154</v>
      </c>
      <c r="G26" s="89" t="s">
        <v>182</v>
      </c>
      <c r="H26" s="89" t="s">
        <v>182</v>
      </c>
    </row>
    <row r="27" spans="2:8" x14ac:dyDescent="0.25">
      <c r="B27" s="137" t="s">
        <v>497</v>
      </c>
      <c r="C27" s="101">
        <f>'DS Warehouse'!$F$3</f>
        <v>0</v>
      </c>
      <c r="D27" s="89" t="str">
        <f>'DS Warehouse'!$D$8</f>
        <v xml:space="preserve">DS Warehouse </v>
      </c>
      <c r="E27" s="89" t="str">
        <f>'DS Warehouse'!$F$8</f>
        <v>Select</v>
      </c>
      <c r="F27" s="87" t="s">
        <v>155</v>
      </c>
      <c r="G27" s="89" t="s">
        <v>182</v>
      </c>
      <c r="H27" s="89" t="s">
        <v>182</v>
      </c>
    </row>
    <row r="28" spans="2:8" x14ac:dyDescent="0.25">
      <c r="B28" s="137" t="s">
        <v>497</v>
      </c>
      <c r="C28" s="101">
        <f>'DS Warehouse'!$F$3</f>
        <v>0</v>
      </c>
      <c r="D28" s="89" t="str">
        <f>'DS Warehouse'!$D$8</f>
        <v xml:space="preserve">DS Warehouse </v>
      </c>
      <c r="E28" s="89" t="str">
        <f>'DS Warehouse'!$F$8</f>
        <v>Select</v>
      </c>
      <c r="F28" s="88" t="s">
        <v>156</v>
      </c>
      <c r="G28" s="89" t="s">
        <v>182</v>
      </c>
      <c r="H28" s="89" t="s">
        <v>182</v>
      </c>
    </row>
    <row r="29" spans="2:8" x14ac:dyDescent="0.25">
      <c r="B29" s="137" t="s">
        <v>497</v>
      </c>
      <c r="C29" s="101">
        <f>'DS Warehouse'!$F$3</f>
        <v>0</v>
      </c>
      <c r="D29" s="89" t="str">
        <f>'DS Warehouse'!$D$8</f>
        <v xml:space="preserve">DS Warehouse </v>
      </c>
      <c r="E29" s="89" t="str">
        <f>'DS Warehouse'!$F$8</f>
        <v>Select</v>
      </c>
      <c r="F29" s="87" t="s">
        <v>157</v>
      </c>
      <c r="G29" s="89" t="s">
        <v>182</v>
      </c>
      <c r="H29" s="89" t="s">
        <v>182</v>
      </c>
    </row>
    <row r="30" spans="2:8" x14ac:dyDescent="0.25">
      <c r="B30" s="137" t="s">
        <v>497</v>
      </c>
      <c r="C30" s="101">
        <f>'DS Warehouse'!$F$3</f>
        <v>0</v>
      </c>
      <c r="D30" s="89" t="str">
        <f>'DS Warehouse'!$D$8</f>
        <v xml:space="preserve">DS Warehouse </v>
      </c>
      <c r="E30" s="89" t="str">
        <f>'DS Warehouse'!$F$8</f>
        <v>Select</v>
      </c>
      <c r="F30" s="87" t="s">
        <v>158</v>
      </c>
      <c r="G30" s="89" t="s">
        <v>182</v>
      </c>
      <c r="H30" s="89" t="s">
        <v>182</v>
      </c>
    </row>
    <row r="31" spans="2:8" x14ac:dyDescent="0.25">
      <c r="B31" s="137" t="s">
        <v>497</v>
      </c>
      <c r="C31" s="101">
        <f>'DS Warehouse'!$F$3</f>
        <v>0</v>
      </c>
      <c r="D31" s="89" t="str">
        <f>'DS Warehouse'!$D$8</f>
        <v xml:space="preserve">DS Warehouse </v>
      </c>
      <c r="E31" s="89" t="str">
        <f>'DS Warehouse'!$F$8</f>
        <v>Select</v>
      </c>
      <c r="F31" s="87" t="s">
        <v>159</v>
      </c>
      <c r="G31" s="89" t="s">
        <v>182</v>
      </c>
      <c r="H31" s="89" t="s">
        <v>182</v>
      </c>
    </row>
    <row r="32" spans="2:8" x14ac:dyDescent="0.25">
      <c r="B32" s="137" t="s">
        <v>497</v>
      </c>
      <c r="C32" s="101">
        <f>'DS Warehouse'!$F$3</f>
        <v>0</v>
      </c>
      <c r="D32" s="89" t="str">
        <f>'DS Warehouse'!$D$8</f>
        <v xml:space="preserve">DS Warehouse </v>
      </c>
      <c r="E32" s="89" t="str">
        <f>'DS Warehouse'!$F$8</f>
        <v>Select</v>
      </c>
      <c r="F32" s="87" t="s">
        <v>160</v>
      </c>
      <c r="G32" s="89" t="s">
        <v>182</v>
      </c>
      <c r="H32" s="90" t="s">
        <v>182</v>
      </c>
    </row>
    <row r="33" spans="2:8" x14ac:dyDescent="0.25">
      <c r="B33" s="137" t="s">
        <v>497</v>
      </c>
      <c r="C33" s="101">
        <f>'DS Warehouse'!$F$3</f>
        <v>0</v>
      </c>
      <c r="D33" s="89" t="str">
        <f>'DS Warehouse'!$D$8</f>
        <v xml:space="preserve">DS Warehouse </v>
      </c>
      <c r="E33" s="89" t="str">
        <f>'DS Warehouse'!$F$8</f>
        <v>Select</v>
      </c>
      <c r="F33" s="87" t="s">
        <v>161</v>
      </c>
      <c r="G33" s="89" t="s">
        <v>182</v>
      </c>
      <c r="H33" s="90" t="s">
        <v>182</v>
      </c>
    </row>
    <row r="34" spans="2:8" x14ac:dyDescent="0.25">
      <c r="B34" s="137" t="s">
        <v>497</v>
      </c>
      <c r="C34" s="101">
        <f>'DS Warehouse'!$F$3</f>
        <v>0</v>
      </c>
      <c r="D34" s="89" t="str">
        <f>'DS Warehouse'!$D$8</f>
        <v xml:space="preserve">DS Warehouse </v>
      </c>
      <c r="E34" s="89" t="str">
        <f>'DS Warehouse'!$F$8</f>
        <v>Select</v>
      </c>
      <c r="F34" s="87" t="s">
        <v>162</v>
      </c>
      <c r="G34" s="89" t="s">
        <v>182</v>
      </c>
      <c r="H34" s="90" t="s">
        <v>182</v>
      </c>
    </row>
    <row r="35" spans="2:8" x14ac:dyDescent="0.25">
      <c r="B35" s="137" t="s">
        <v>497</v>
      </c>
      <c r="C35" s="101">
        <f>'DS Warehouse'!$F$3</f>
        <v>0</v>
      </c>
      <c r="D35" s="89" t="str">
        <f>'DS Warehouse'!$D$8</f>
        <v xml:space="preserve">DS Warehouse </v>
      </c>
      <c r="E35" s="89" t="str">
        <f>'DS Warehouse'!$F$8</f>
        <v>Select</v>
      </c>
      <c r="F35" s="87" t="s">
        <v>163</v>
      </c>
      <c r="G35" s="89" t="s">
        <v>182</v>
      </c>
      <c r="H35" s="90" t="s">
        <v>182</v>
      </c>
    </row>
    <row r="36" spans="2:8" x14ac:dyDescent="0.25">
      <c r="B36" s="137" t="s">
        <v>497</v>
      </c>
      <c r="C36" s="101">
        <f>'DS Warehouse'!$F$3</f>
        <v>0</v>
      </c>
      <c r="D36" s="89" t="str">
        <f>'DS Warehouse'!$D$8</f>
        <v xml:space="preserve">DS Warehouse </v>
      </c>
      <c r="E36" s="89" t="str">
        <f>'DS Warehouse'!$F$8</f>
        <v>Select</v>
      </c>
      <c r="F36" s="87" t="s">
        <v>164</v>
      </c>
      <c r="G36" s="89" t="s">
        <v>182</v>
      </c>
      <c r="H36" s="90" t="s">
        <v>182</v>
      </c>
    </row>
    <row r="37" spans="2:8" x14ac:dyDescent="0.25">
      <c r="B37" s="137" t="s">
        <v>497</v>
      </c>
      <c r="C37" s="101">
        <f>'DS Warehouse'!$F$3</f>
        <v>0</v>
      </c>
      <c r="D37" s="89" t="str">
        <f>'DS Warehouse'!$D$8</f>
        <v xml:space="preserve">DS Warehouse </v>
      </c>
      <c r="E37" s="89" t="str">
        <f>'DS Warehouse'!$F$8</f>
        <v>Select</v>
      </c>
      <c r="F37" s="87" t="s">
        <v>165</v>
      </c>
      <c r="G37" s="89" t="s">
        <v>182</v>
      </c>
      <c r="H37" s="90" t="s">
        <v>182</v>
      </c>
    </row>
    <row r="38" spans="2:8" x14ac:dyDescent="0.25">
      <c r="B38" s="137" t="s">
        <v>497</v>
      </c>
      <c r="C38" s="101">
        <f>'DS Warehouse'!$F$3</f>
        <v>0</v>
      </c>
      <c r="D38" s="89" t="str">
        <f>'DS Warehouse'!$D$8</f>
        <v xml:space="preserve">DS Warehouse </v>
      </c>
      <c r="E38" s="89" t="str">
        <f>'DS Warehouse'!$F$8</f>
        <v>Select</v>
      </c>
      <c r="F38" s="87" t="s">
        <v>166</v>
      </c>
      <c r="G38" s="89" t="s">
        <v>182</v>
      </c>
      <c r="H38" s="90" t="s">
        <v>182</v>
      </c>
    </row>
    <row r="39" spans="2:8" x14ac:dyDescent="0.25">
      <c r="B39" s="137" t="s">
        <v>497</v>
      </c>
      <c r="C39" s="101">
        <f>'DS Warehouse'!$F$3</f>
        <v>0</v>
      </c>
      <c r="D39" s="89" t="str">
        <f>'DS Warehouse'!$D$8</f>
        <v xml:space="preserve">DS Warehouse </v>
      </c>
      <c r="E39" s="89" t="str">
        <f>'DS Warehouse'!$F$8</f>
        <v>Select</v>
      </c>
      <c r="F39" s="87" t="s">
        <v>167</v>
      </c>
      <c r="G39" s="89" t="s">
        <v>182</v>
      </c>
      <c r="H39" s="90" t="s">
        <v>182</v>
      </c>
    </row>
    <row r="40" spans="2:8" x14ac:dyDescent="0.25">
      <c r="B40" s="137" t="s">
        <v>497</v>
      </c>
      <c r="C40" s="101">
        <f>'DS Warehouse'!$F$3</f>
        <v>0</v>
      </c>
      <c r="D40" s="89" t="str">
        <f>'DS Warehouse'!$D$8</f>
        <v xml:space="preserve">DS Warehouse </v>
      </c>
      <c r="E40" s="89" t="str">
        <f>'DS Warehouse'!$F$8</f>
        <v>Select</v>
      </c>
      <c r="F40" s="87" t="s">
        <v>168</v>
      </c>
      <c r="G40" s="89" t="s">
        <v>182</v>
      </c>
      <c r="H40" s="90" t="s">
        <v>182</v>
      </c>
    </row>
    <row r="41" spans="2:8" x14ac:dyDescent="0.25">
      <c r="B41" s="137" t="s">
        <v>497</v>
      </c>
      <c r="C41" s="101">
        <f>'DS Warehouse'!$F$3</f>
        <v>0</v>
      </c>
      <c r="D41" s="89" t="str">
        <f>'DS Warehouse'!$D$8</f>
        <v xml:space="preserve">DS Warehouse </v>
      </c>
      <c r="E41" s="89" t="str">
        <f>'DS Warehouse'!$F$8</f>
        <v>Select</v>
      </c>
      <c r="F41" s="87" t="s">
        <v>169</v>
      </c>
      <c r="G41" s="89" t="s">
        <v>182</v>
      </c>
      <c r="H41" s="90" t="s">
        <v>182</v>
      </c>
    </row>
    <row r="42" spans="2:8" x14ac:dyDescent="0.25">
      <c r="B42" s="137" t="s">
        <v>497</v>
      </c>
      <c r="C42" s="101">
        <f>'DS Warehouse'!$F$3</f>
        <v>0</v>
      </c>
      <c r="D42" s="89" t="str">
        <f>'DS Warehouse'!$D$8</f>
        <v xml:space="preserve">DS Warehouse </v>
      </c>
      <c r="E42" s="89" t="str">
        <f>'DS Warehouse'!$F$8</f>
        <v>Select</v>
      </c>
      <c r="F42" s="87" t="s">
        <v>170</v>
      </c>
      <c r="G42" s="89" t="s">
        <v>182</v>
      </c>
      <c r="H42" s="90" t="s">
        <v>182</v>
      </c>
    </row>
    <row r="43" spans="2:8" x14ac:dyDescent="0.25">
      <c r="B43" s="137" t="s">
        <v>497</v>
      </c>
      <c r="C43" s="101">
        <f>'DS Warehouse'!$F$3</f>
        <v>0</v>
      </c>
      <c r="D43" s="89" t="str">
        <f>'DS Warehouse'!$D$8</f>
        <v xml:space="preserve">DS Warehouse </v>
      </c>
      <c r="E43" s="89" t="str">
        <f>'DS Warehouse'!$F$8</f>
        <v>Select</v>
      </c>
      <c r="F43" s="87" t="s">
        <v>171</v>
      </c>
      <c r="G43" s="89" t="s">
        <v>182</v>
      </c>
      <c r="H43" s="90" t="s">
        <v>182</v>
      </c>
    </row>
    <row r="44" spans="2:8" x14ac:dyDescent="0.25">
      <c r="B44" s="137" t="s">
        <v>497</v>
      </c>
      <c r="C44" s="101">
        <f>'DS Warehouse'!$F$3</f>
        <v>0</v>
      </c>
      <c r="D44" s="89" t="str">
        <f>'DS Warehouse'!$D$8</f>
        <v xml:space="preserve">DS Warehouse </v>
      </c>
      <c r="E44" s="89" t="str">
        <f>'DS Warehouse'!$F$8</f>
        <v>Select</v>
      </c>
      <c r="F44" s="87" t="s">
        <v>172</v>
      </c>
      <c r="G44" s="89" t="s">
        <v>182</v>
      </c>
      <c r="H44" s="90" t="s">
        <v>182</v>
      </c>
    </row>
    <row r="45" spans="2:8" x14ac:dyDescent="0.25">
      <c r="B45" s="137" t="s">
        <v>497</v>
      </c>
      <c r="C45" s="101">
        <f>'DS Warehouse'!$F$3</f>
        <v>0</v>
      </c>
      <c r="D45" s="89" t="str">
        <f>'DS Warehouse'!$D$8</f>
        <v xml:space="preserve">DS Warehouse </v>
      </c>
      <c r="E45" s="89" t="str">
        <f>'DS Warehouse'!$F$8</f>
        <v>Select</v>
      </c>
      <c r="F45" s="87" t="s">
        <v>173</v>
      </c>
      <c r="G45" s="89" t="s">
        <v>182</v>
      </c>
      <c r="H45" s="90" t="s">
        <v>182</v>
      </c>
    </row>
    <row r="46" spans="2:8" x14ac:dyDescent="0.25">
      <c r="B46" s="137" t="s">
        <v>497</v>
      </c>
      <c r="C46" s="101">
        <f>'DS Warehouse'!$F$3</f>
        <v>0</v>
      </c>
      <c r="D46" s="89" t="str">
        <f>'DS Warehouse'!$D$8</f>
        <v xml:space="preserve">DS Warehouse </v>
      </c>
      <c r="E46" s="89" t="str">
        <f>'DS Warehouse'!$F$8</f>
        <v>Select</v>
      </c>
      <c r="F46" s="87" t="s">
        <v>174</v>
      </c>
      <c r="G46" s="89" t="s">
        <v>182</v>
      </c>
      <c r="H46" s="90" t="s">
        <v>182</v>
      </c>
    </row>
    <row r="47" spans="2:8" x14ac:dyDescent="0.25">
      <c r="B47" s="137" t="s">
        <v>497</v>
      </c>
      <c r="C47" s="101">
        <f>'DS Warehouse'!$F$3</f>
        <v>0</v>
      </c>
      <c r="D47" s="89" t="str">
        <f>'DS Warehouse'!$D$8</f>
        <v xml:space="preserve">DS Warehouse </v>
      </c>
      <c r="E47" s="89" t="str">
        <f>'DS Warehouse'!$F$8</f>
        <v>Select</v>
      </c>
      <c r="F47" s="87" t="s">
        <v>175</v>
      </c>
      <c r="G47" s="89" t="s">
        <v>182</v>
      </c>
      <c r="H47" s="90" t="s">
        <v>182</v>
      </c>
    </row>
    <row r="48" spans="2:8" x14ac:dyDescent="0.25">
      <c r="B48" s="137" t="s">
        <v>497</v>
      </c>
      <c r="C48" s="101">
        <f>'DS Warehouse'!$F$3</f>
        <v>0</v>
      </c>
      <c r="D48" s="89" t="str">
        <f>'DS Warehouse'!$D$8</f>
        <v xml:space="preserve">DS Warehouse </v>
      </c>
      <c r="E48" s="89" t="str">
        <f>'DS Warehouse'!$F$8</f>
        <v>Select</v>
      </c>
      <c r="F48" s="87" t="s">
        <v>176</v>
      </c>
      <c r="G48" s="89" t="s">
        <v>182</v>
      </c>
      <c r="H48" s="90" t="s">
        <v>182</v>
      </c>
    </row>
    <row r="49" spans="2:8" x14ac:dyDescent="0.25">
      <c r="B49" s="137" t="s">
        <v>497</v>
      </c>
      <c r="C49" s="101">
        <f>'DS Warehouse'!$F$3</f>
        <v>0</v>
      </c>
      <c r="D49" s="89" t="str">
        <f>'DS Warehouse'!$D$8</f>
        <v xml:space="preserve">DS Warehouse </v>
      </c>
      <c r="E49" s="89" t="str">
        <f>'DS Warehouse'!$F$8</f>
        <v>Select</v>
      </c>
      <c r="F49" s="87" t="s">
        <v>177</v>
      </c>
      <c r="G49" s="89" t="s">
        <v>182</v>
      </c>
      <c r="H49" s="90" t="s">
        <v>182</v>
      </c>
    </row>
    <row r="50" spans="2:8" x14ac:dyDescent="0.25">
      <c r="B50" s="137" t="s">
        <v>497</v>
      </c>
      <c r="C50" s="101">
        <f>'DS Warehouse'!$F$3</f>
        <v>0</v>
      </c>
      <c r="D50" s="89" t="str">
        <f>'DS Warehouse'!$D$8</f>
        <v xml:space="preserve">DS Warehouse </v>
      </c>
      <c r="E50" s="89" t="str">
        <f>'DS Warehouse'!$F$8</f>
        <v>Select</v>
      </c>
      <c r="F50" s="87" t="s">
        <v>187</v>
      </c>
      <c r="G50" s="89" t="s">
        <v>182</v>
      </c>
      <c r="H50" s="90" t="s">
        <v>182</v>
      </c>
    </row>
    <row r="51" spans="2:8" x14ac:dyDescent="0.25">
      <c r="B51" s="137" t="s">
        <v>497</v>
      </c>
      <c r="C51" s="101">
        <f>'DS Warehouse'!$F$3</f>
        <v>0</v>
      </c>
      <c r="D51" s="89" t="str">
        <f>'DS Warehouse'!$D$8</f>
        <v xml:space="preserve">DS Warehouse </v>
      </c>
      <c r="E51" s="89" t="str">
        <f>'DS Warehouse'!$F$8</f>
        <v>Select</v>
      </c>
      <c r="F51" s="87" t="s">
        <v>178</v>
      </c>
      <c r="G51" s="89" t="s">
        <v>182</v>
      </c>
      <c r="H51" s="90" t="s">
        <v>182</v>
      </c>
    </row>
    <row r="52" spans="2:8" x14ac:dyDescent="0.25">
      <c r="B52" s="137" t="s">
        <v>497</v>
      </c>
      <c r="C52" s="101">
        <f>'DS Warehouse'!$F$3</f>
        <v>0</v>
      </c>
      <c r="D52" s="89" t="str">
        <f>'DS Warehouse'!$D$8</f>
        <v xml:space="preserve">DS Warehouse </v>
      </c>
      <c r="E52" s="89" t="str">
        <f>'DS Warehouse'!$F$8</f>
        <v>Select</v>
      </c>
      <c r="F52" s="87" t="s">
        <v>179</v>
      </c>
      <c r="G52" s="89" t="s">
        <v>182</v>
      </c>
      <c r="H52" s="90" t="s">
        <v>182</v>
      </c>
    </row>
    <row r="53" spans="2:8" x14ac:dyDescent="0.25">
      <c r="B53" s="137" t="s">
        <v>497</v>
      </c>
      <c r="C53" s="101">
        <f>'DS Warehouse'!$F$3</f>
        <v>0</v>
      </c>
      <c r="D53" s="89" t="str">
        <f>'DS Warehouse'!$D$8</f>
        <v xml:space="preserve">DS Warehouse </v>
      </c>
      <c r="E53" s="89" t="str">
        <f>'DS Warehouse'!$F$8</f>
        <v>Select</v>
      </c>
      <c r="F53" s="87" t="s">
        <v>180</v>
      </c>
      <c r="G53" s="89" t="s">
        <v>182</v>
      </c>
      <c r="H53" s="90" t="s">
        <v>182</v>
      </c>
    </row>
    <row r="54" spans="2:8" x14ac:dyDescent="0.25">
      <c r="B54" s="137" t="s">
        <v>497</v>
      </c>
      <c r="C54" s="101">
        <f>'DS Warehouse'!$F$3</f>
        <v>0</v>
      </c>
      <c r="D54" s="89" t="str">
        <f>'DS Warehouse'!$D$8</f>
        <v xml:space="preserve">DS Warehouse </v>
      </c>
      <c r="E54" s="89" t="str">
        <f>'DS Warehouse'!$F$8</f>
        <v>Select</v>
      </c>
      <c r="F54" s="87" t="s">
        <v>181</v>
      </c>
      <c r="G54" s="89" t="s">
        <v>182</v>
      </c>
      <c r="H54" s="90" t="s">
        <v>182</v>
      </c>
    </row>
    <row r="55" spans="2:8" x14ac:dyDescent="0.25">
      <c r="B55" s="137" t="s">
        <v>497</v>
      </c>
      <c r="C55" s="101">
        <f>'DS Warehouse'!$F$3</f>
        <v>0</v>
      </c>
      <c r="D55" s="89" t="str">
        <f>'DS Warehouse'!$D$8</f>
        <v xml:space="preserve">DS Warehouse </v>
      </c>
      <c r="E55" s="89" t="str">
        <f>'DS Warehouse'!$F$8</f>
        <v>Select</v>
      </c>
      <c r="F55" s="87" t="s">
        <v>311</v>
      </c>
      <c r="G55" s="89" t="str">
        <f>IF('DS Warehouse'!$E$31="Acceptable","A",IF('DS Warehouse'!$E$31="Needs Improvement","NI",'DS Warehouse'!$E$31))</f>
        <v>Select</v>
      </c>
      <c r="H55" s="90">
        <f>'DS Warehouse'!$F$31</f>
        <v>0</v>
      </c>
    </row>
    <row r="56" spans="2:8" x14ac:dyDescent="0.25">
      <c r="B56" s="137" t="s">
        <v>497</v>
      </c>
      <c r="C56" s="101">
        <f>'DS Warehouse'!$F$3</f>
        <v>0</v>
      </c>
      <c r="D56" s="89" t="str">
        <f>'DS Warehouse'!$D$8</f>
        <v xml:space="preserve">DS Warehouse </v>
      </c>
      <c r="E56" s="89" t="str">
        <f>'DS Warehouse'!$F$8</f>
        <v>Select</v>
      </c>
      <c r="F56" s="87" t="s">
        <v>309</v>
      </c>
      <c r="G56" s="89" t="s">
        <v>182</v>
      </c>
      <c r="H56" s="90">
        <f>'DS Warehouse'!$B$33</f>
        <v>0</v>
      </c>
    </row>
    <row r="57" spans="2:8" x14ac:dyDescent="0.25">
      <c r="B57" s="137" t="s">
        <v>497</v>
      </c>
      <c r="C57" s="101">
        <f>'DS Warehouse'!$F$3</f>
        <v>0</v>
      </c>
      <c r="D57" s="89" t="str">
        <f>'DS Warehouse'!$D$8</f>
        <v xml:space="preserve">DS Warehouse </v>
      </c>
      <c r="E57" s="89" t="str">
        <f>'DS Warehouse'!$F$8</f>
        <v>Select</v>
      </c>
      <c r="F57" s="87" t="s">
        <v>602</v>
      </c>
      <c r="G57" s="89" t="str">
        <f>IF('DS Warehouse'!$E$24="Acceptable","A",IF('DS Warehouse'!$E$24="Needs Improvement","NI",'DS Warehouse'!$E$24))</f>
        <v>Select</v>
      </c>
      <c r="H57" s="90">
        <f>'DS Warehouse'!$F$24</f>
        <v>0</v>
      </c>
    </row>
    <row r="58" spans="2:8" x14ac:dyDescent="0.25">
      <c r="B58" s="137" t="s">
        <v>497</v>
      </c>
      <c r="C58" s="101">
        <f>'DS Warehouse'!$F$3</f>
        <v>0</v>
      </c>
      <c r="D58" s="89" t="str">
        <f>'DS Warehouse'!$D$8</f>
        <v xml:space="preserve">DS Warehouse </v>
      </c>
      <c r="E58" s="89" t="str">
        <f>'DS Warehouse'!$F$8</f>
        <v>Select</v>
      </c>
      <c r="F58" s="88" t="s">
        <v>603</v>
      </c>
      <c r="G58" s="89" t="str">
        <f>IF('DS Warehouse'!$E$25="Acceptable","A",IF('DS Warehouse'!$E$25="Needs Improvement","NI",'DS Warehouse'!$E$25))</f>
        <v>Select</v>
      </c>
      <c r="H58" s="90">
        <f>'DS Warehouse'!$F$25</f>
        <v>0</v>
      </c>
    </row>
    <row r="59" spans="2:8" x14ac:dyDescent="0.25">
      <c r="B59" s="137" t="s">
        <v>497</v>
      </c>
      <c r="C59" s="101">
        <f>'DS Warehouse'!$F$3</f>
        <v>0</v>
      </c>
      <c r="D59" s="89" t="str">
        <f>'DS Warehouse'!$D$8</f>
        <v xml:space="preserve">DS Warehouse </v>
      </c>
      <c r="E59" s="89" t="str">
        <f>'DS Warehouse'!$F$8</f>
        <v>Select</v>
      </c>
      <c r="F59" s="87" t="s">
        <v>604</v>
      </c>
      <c r="G59" s="89" t="str">
        <f>IF('DS Warehouse'!$E$26="Acceptable","A",IF('DS Warehouse'!$E$26="Needs Improvement","NI",'DS Warehouse'!$E$26))</f>
        <v>Select</v>
      </c>
      <c r="H59" s="90">
        <f>'DS Warehouse'!$F$26</f>
        <v>0</v>
      </c>
    </row>
    <row r="60" spans="2:8" x14ac:dyDescent="0.25">
      <c r="B60" s="137" t="s">
        <v>497</v>
      </c>
      <c r="C60" s="101">
        <f>'DS Warehouse'!$F$3</f>
        <v>0</v>
      </c>
      <c r="D60" s="89" t="str">
        <f>'DS Warehouse'!$D$8</f>
        <v xml:space="preserve">DS Warehouse </v>
      </c>
      <c r="E60" s="89" t="str">
        <f>'DS Warehouse'!$F$8</f>
        <v>Select</v>
      </c>
      <c r="F60" s="88" t="s">
        <v>605</v>
      </c>
      <c r="G60" s="89" t="str">
        <f>IF('DS Warehouse'!$E$27="Acceptable","A",IF('DS Warehouse'!$E$27="Needs Improvement","NI",'DS Warehouse'!$E$27))</f>
        <v>Select</v>
      </c>
      <c r="H60" s="90">
        <f>'DS Warehouse'!$F$27</f>
        <v>0</v>
      </c>
    </row>
    <row r="61" spans="2:8" x14ac:dyDescent="0.25">
      <c r="B61" s="137" t="s">
        <v>497</v>
      </c>
      <c r="C61" s="101">
        <f>'DS Warehouse'!$F$3</f>
        <v>0</v>
      </c>
      <c r="D61" s="89" t="str">
        <f>'DS Warehouse'!$D$8</f>
        <v xml:space="preserve">DS Warehouse </v>
      </c>
      <c r="E61" s="89" t="str">
        <f>'DS Warehouse'!$F$8</f>
        <v>Select</v>
      </c>
      <c r="F61" s="87" t="s">
        <v>606</v>
      </c>
      <c r="G61" s="89" t="str">
        <f>IF('DS Warehouse'!$E$28="Acceptable","A",IF('DS Warehouse'!$E$28="Needs Improvement","NI",'DS Warehouse'!$E$28))</f>
        <v>Select</v>
      </c>
      <c r="H61" s="90">
        <f>'DS Warehouse'!$F$28</f>
        <v>0</v>
      </c>
    </row>
    <row r="62" spans="2:8" x14ac:dyDescent="0.25">
      <c r="B62" s="137" t="s">
        <v>497</v>
      </c>
      <c r="C62" s="101">
        <f>'DS Warehouse'!$F$3</f>
        <v>0</v>
      </c>
      <c r="D62" s="89" t="str">
        <f>'DS Warehouse'!$D$8</f>
        <v xml:space="preserve">DS Warehouse </v>
      </c>
      <c r="E62" s="89" t="str">
        <f>'DS Warehouse'!$F$8</f>
        <v>Select</v>
      </c>
      <c r="F62" s="88" t="s">
        <v>607</v>
      </c>
      <c r="G62" s="89" t="str">
        <f>IF('DS Warehouse'!$E$29="Acceptable","A",IF('DS Warehouse'!$E$29="Needs Improvement","NI",'DS Warehouse'!$E$29))</f>
        <v>Select</v>
      </c>
      <c r="H62" s="90">
        <f>'DS Warehouse'!$F$29</f>
        <v>0</v>
      </c>
    </row>
    <row r="63" spans="2:8" x14ac:dyDescent="0.25">
      <c r="B63" s="137" t="s">
        <v>497</v>
      </c>
      <c r="C63" s="101">
        <f>'DS Warehouse'!$F$3</f>
        <v>0</v>
      </c>
      <c r="D63" s="89" t="str">
        <f>'DS Warehouse'!$D$8</f>
        <v xml:space="preserve">DS Warehouse </v>
      </c>
      <c r="E63" s="89" t="str">
        <f>'DS Warehouse'!$F$8</f>
        <v>Select</v>
      </c>
      <c r="F63" s="88" t="s">
        <v>608</v>
      </c>
      <c r="G63" s="89" t="s">
        <v>182</v>
      </c>
      <c r="H63" s="89" t="s">
        <v>182</v>
      </c>
    </row>
    <row r="64" spans="2:8" x14ac:dyDescent="0.25">
      <c r="B64" s="137" t="s">
        <v>497</v>
      </c>
      <c r="C64" s="101">
        <f>'DS Warehouse'!$F$3</f>
        <v>0</v>
      </c>
      <c r="D64" s="89" t="str">
        <f>'DS Warehouse'!$D$8</f>
        <v xml:space="preserve">DS Warehouse </v>
      </c>
      <c r="E64" s="89" t="str">
        <f>'DS Warehouse'!$F$8</f>
        <v>Select</v>
      </c>
      <c r="F64" s="88" t="s">
        <v>609</v>
      </c>
      <c r="G64" s="89" t="s">
        <v>182</v>
      </c>
      <c r="H64" s="89" t="s">
        <v>182</v>
      </c>
    </row>
    <row r="65" spans="2:8" x14ac:dyDescent="0.25">
      <c r="B65" s="137" t="s">
        <v>497</v>
      </c>
      <c r="C65" s="101">
        <f>'DS Warehouse'!$F$3</f>
        <v>0</v>
      </c>
      <c r="D65" s="89" t="str">
        <f>'DS Warehouse'!$D$8</f>
        <v xml:space="preserve">DS Warehouse </v>
      </c>
      <c r="E65" s="89" t="str">
        <f>'DS Warehouse'!$F$8</f>
        <v>Select</v>
      </c>
      <c r="F65" s="88" t="s">
        <v>610</v>
      </c>
      <c r="G65" s="89" t="s">
        <v>182</v>
      </c>
      <c r="H65" s="89" t="s">
        <v>182</v>
      </c>
    </row>
    <row r="66" spans="2:8" x14ac:dyDescent="0.25">
      <c r="B66" s="137" t="s">
        <v>497</v>
      </c>
      <c r="C66" s="101">
        <f>'DS Warehouse'!$F$3</f>
        <v>0</v>
      </c>
      <c r="D66" s="89" t="str">
        <f>'DS Warehouse'!$D$8</f>
        <v xml:space="preserve">DS Warehouse </v>
      </c>
      <c r="E66" s="89" t="str">
        <f>'DS Warehouse'!$F$8</f>
        <v>Select</v>
      </c>
      <c r="F66" s="88" t="s">
        <v>611</v>
      </c>
      <c r="G66" s="89" t="s">
        <v>182</v>
      </c>
      <c r="H66" s="89" t="s">
        <v>182</v>
      </c>
    </row>
    <row r="67" spans="2:8" x14ac:dyDescent="0.25">
      <c r="B67" s="137" t="s">
        <v>497</v>
      </c>
      <c r="C67" s="101">
        <f>'DS Warehouse'!$F$3</f>
        <v>0</v>
      </c>
      <c r="D67" s="89" t="str">
        <f>'DS Warehouse'!$D$8</f>
        <v xml:space="preserve">DS Warehouse </v>
      </c>
      <c r="E67" s="89" t="str">
        <f>'DS Warehouse'!$F$8</f>
        <v>Select</v>
      </c>
      <c r="F67" s="88" t="s">
        <v>612</v>
      </c>
      <c r="G67" s="89" t="s">
        <v>182</v>
      </c>
      <c r="H67" s="89" t="s">
        <v>182</v>
      </c>
    </row>
    <row r="68" spans="2:8" x14ac:dyDescent="0.25">
      <c r="B68" s="137" t="s">
        <v>497</v>
      </c>
      <c r="C68" s="101">
        <f>'DS Warehouse'!$F$3</f>
        <v>0</v>
      </c>
      <c r="D68" s="89" t="str">
        <f>'DS Warehouse'!$D$8</f>
        <v xml:space="preserve">DS Warehouse </v>
      </c>
      <c r="E68" s="89" t="str">
        <f>'DS Warehouse'!$F$8</f>
        <v>Select</v>
      </c>
      <c r="F68" s="87" t="s">
        <v>614</v>
      </c>
      <c r="G68" s="89" t="s">
        <v>182</v>
      </c>
      <c r="H68" s="90" t="s">
        <v>182</v>
      </c>
    </row>
    <row r="69" spans="2:8" x14ac:dyDescent="0.25">
      <c r="B69" s="137" t="s">
        <v>497</v>
      </c>
      <c r="C69" s="101">
        <f>'DS Warehouse'!$F$3</f>
        <v>0</v>
      </c>
      <c r="D69" s="89" t="str">
        <f>'DS Warehouse'!$D$8</f>
        <v xml:space="preserve">DS Warehouse </v>
      </c>
      <c r="E69" s="89" t="str">
        <f>'DS Warehouse'!$F$8</f>
        <v>Select</v>
      </c>
      <c r="F69" s="87" t="s">
        <v>615</v>
      </c>
      <c r="G69" s="89" t="s">
        <v>182</v>
      </c>
      <c r="H69" s="90" t="s">
        <v>182</v>
      </c>
    </row>
    <row r="70" spans="2:8" x14ac:dyDescent="0.25">
      <c r="B70" s="137" t="s">
        <v>497</v>
      </c>
      <c r="C70" s="101">
        <f>'DS Warehouse'!$F$3</f>
        <v>0</v>
      </c>
      <c r="D70" s="89" t="str">
        <f>'DS Warehouse'!$D$8</f>
        <v xml:space="preserve">DS Warehouse </v>
      </c>
      <c r="E70" s="89" t="str">
        <f>'DS Warehouse'!$F$8</f>
        <v>Select</v>
      </c>
      <c r="F70" s="87" t="s">
        <v>616</v>
      </c>
      <c r="G70" s="89" t="s">
        <v>182</v>
      </c>
      <c r="H70" s="90" t="s">
        <v>182</v>
      </c>
    </row>
    <row r="71" spans="2:8" x14ac:dyDescent="0.25">
      <c r="B71" s="137" t="s">
        <v>497</v>
      </c>
      <c r="C71" s="101">
        <f>'DS Warehouse'!$F$3</f>
        <v>0</v>
      </c>
      <c r="D71" s="89" t="str">
        <f>'DS Warehouse'!$D$8</f>
        <v xml:space="preserve">DS Warehouse </v>
      </c>
      <c r="E71" s="89" t="str">
        <f>'DS Warehouse'!$F$8</f>
        <v>Select</v>
      </c>
      <c r="F71" s="87" t="s">
        <v>617</v>
      </c>
      <c r="G71" s="89" t="s">
        <v>182</v>
      </c>
      <c r="H71" s="90" t="s">
        <v>182</v>
      </c>
    </row>
    <row r="72" spans="2:8" x14ac:dyDescent="0.25">
      <c r="B72" s="137" t="s">
        <v>497</v>
      </c>
      <c r="C72" s="101">
        <f>'DS Warehouse'!$F$3</f>
        <v>0</v>
      </c>
      <c r="D72" s="89" t="str">
        <f>'DS Warehouse'!$D$8</f>
        <v xml:space="preserve">DS Warehouse </v>
      </c>
      <c r="E72" s="89" t="str">
        <f>'DS Warehouse'!$F$8</f>
        <v>Select</v>
      </c>
      <c r="F72" s="87" t="s">
        <v>618</v>
      </c>
      <c r="G72" s="89" t="s">
        <v>182</v>
      </c>
      <c r="H72" s="90" t="s">
        <v>182</v>
      </c>
    </row>
    <row r="73" spans="2:8" x14ac:dyDescent="0.25">
      <c r="B73" s="137" t="s">
        <v>497</v>
      </c>
      <c r="C73" s="101">
        <f>'DS Warehouse'!$F$3</f>
        <v>0</v>
      </c>
      <c r="D73" s="89" t="str">
        <f>'DS Warehouse'!$D$8</f>
        <v xml:space="preserve">DS Warehouse </v>
      </c>
      <c r="E73" s="89" t="str">
        <f>'DS Warehouse'!$F$8</f>
        <v>Select</v>
      </c>
      <c r="F73" s="87" t="s">
        <v>619</v>
      </c>
      <c r="G73" s="89" t="s">
        <v>182</v>
      </c>
      <c r="H73" s="90" t="s">
        <v>182</v>
      </c>
    </row>
    <row r="74" spans="2:8" x14ac:dyDescent="0.25">
      <c r="B74" s="137" t="s">
        <v>497</v>
      </c>
      <c r="C74" s="101">
        <f>'DS Warehouse'!$F$3</f>
        <v>0</v>
      </c>
      <c r="D74" s="89" t="str">
        <f>'DS Warehouse'!$D$8</f>
        <v xml:space="preserve">DS Warehouse </v>
      </c>
      <c r="E74" s="89" t="str">
        <f>'DS Warehouse'!$F$8</f>
        <v>Select</v>
      </c>
      <c r="F74" s="87" t="s">
        <v>620</v>
      </c>
      <c r="G74" s="89" t="s">
        <v>182</v>
      </c>
      <c r="H74" s="90" t="s">
        <v>182</v>
      </c>
    </row>
    <row r="75" spans="2:8" x14ac:dyDescent="0.25">
      <c r="B75" s="137" t="s">
        <v>497</v>
      </c>
      <c r="C75" s="101">
        <f>'DS Warehouse'!$F$3</f>
        <v>0</v>
      </c>
      <c r="D75" s="89" t="str">
        <f>'DS Warehouse'!$D$8</f>
        <v xml:space="preserve">DS Warehouse </v>
      </c>
      <c r="E75" s="89" t="str">
        <f>'DS Warehouse'!$F$8</f>
        <v>Select</v>
      </c>
      <c r="F75" s="87" t="s">
        <v>621</v>
      </c>
      <c r="G75" s="89" t="s">
        <v>182</v>
      </c>
      <c r="H75" s="90" t="s">
        <v>182</v>
      </c>
    </row>
    <row r="76" spans="2:8" x14ac:dyDescent="0.25">
      <c r="B76" s="137" t="s">
        <v>497</v>
      </c>
      <c r="C76" s="101">
        <f>'DS Warehouse'!$F$3</f>
        <v>0</v>
      </c>
      <c r="D76" s="89" t="str">
        <f>'DS Warehouse'!$D$8</f>
        <v xml:space="preserve">DS Warehouse </v>
      </c>
      <c r="E76" s="89" t="str">
        <f>'DS Warehouse'!$F$8</f>
        <v>Select</v>
      </c>
      <c r="F76" s="87" t="s">
        <v>622</v>
      </c>
      <c r="G76" s="89" t="s">
        <v>182</v>
      </c>
      <c r="H76" s="90" t="s">
        <v>182</v>
      </c>
    </row>
    <row r="77" spans="2:8" x14ac:dyDescent="0.25">
      <c r="B77" s="137" t="s">
        <v>497</v>
      </c>
      <c r="C77" s="101">
        <f>'DS Warehouse'!$F$3</f>
        <v>0</v>
      </c>
      <c r="D77" s="89" t="str">
        <f>'DS Warehouse'!$D$8</f>
        <v xml:space="preserve">DS Warehouse </v>
      </c>
      <c r="E77" s="89" t="str">
        <f>'DS Warehouse'!$F$8</f>
        <v>Select</v>
      </c>
      <c r="F77" s="87" t="s">
        <v>623</v>
      </c>
      <c r="G77" s="89" t="s">
        <v>182</v>
      </c>
      <c r="H77" s="90" t="s">
        <v>182</v>
      </c>
    </row>
    <row r="78" spans="2:8" x14ac:dyDescent="0.25">
      <c r="B78" s="137" t="s">
        <v>497</v>
      </c>
      <c r="C78" s="101">
        <f>'DS Warehouse'!$F$3</f>
        <v>0</v>
      </c>
      <c r="D78" s="89" t="str">
        <f>'DS Warehouse'!$D$8</f>
        <v xml:space="preserve">DS Warehouse </v>
      </c>
      <c r="E78" s="89" t="str">
        <f>'DS Warehouse'!$F$8</f>
        <v>Select</v>
      </c>
      <c r="F78" s="87" t="s">
        <v>624</v>
      </c>
      <c r="G78" s="89" t="s">
        <v>182</v>
      </c>
      <c r="H78" s="90" t="s">
        <v>182</v>
      </c>
    </row>
    <row r="79" spans="2:8" x14ac:dyDescent="0.25">
      <c r="B79" s="137" t="s">
        <v>497</v>
      </c>
      <c r="C79" s="101">
        <f>'DS Warehouse'!$F$3</f>
        <v>0</v>
      </c>
      <c r="D79" s="89" t="str">
        <f>'DS Warehouse'!$D$8</f>
        <v xml:space="preserve">DS Warehouse </v>
      </c>
      <c r="E79" s="89" t="str">
        <f>'DS Warehouse'!$F$8</f>
        <v>Select</v>
      </c>
      <c r="F79" s="87" t="s">
        <v>625</v>
      </c>
      <c r="G79" s="89" t="s">
        <v>182</v>
      </c>
      <c r="H79" s="90" t="s">
        <v>182</v>
      </c>
    </row>
    <row r="80" spans="2:8" x14ac:dyDescent="0.25">
      <c r="B80" s="137" t="s">
        <v>497</v>
      </c>
      <c r="C80" s="101">
        <f>'DS Warehouse'!$F$3</f>
        <v>0</v>
      </c>
      <c r="D80" s="89" t="str">
        <f>'DS Warehouse'!$D$8</f>
        <v xml:space="preserve">DS Warehouse </v>
      </c>
      <c r="E80" s="89" t="str">
        <f>'DS Warehouse'!$F$8</f>
        <v>Select</v>
      </c>
      <c r="F80" s="87" t="s">
        <v>626</v>
      </c>
      <c r="G80" s="89" t="s">
        <v>182</v>
      </c>
      <c r="H80" s="90" t="s">
        <v>182</v>
      </c>
    </row>
    <row r="81" spans="2:8" x14ac:dyDescent="0.25">
      <c r="B81" s="137" t="s">
        <v>497</v>
      </c>
      <c r="C81" s="101">
        <f>'DS Warehouse'!$F$3</f>
        <v>0</v>
      </c>
      <c r="D81" s="89" t="str">
        <f>'DS Warehouse'!$D$8</f>
        <v xml:space="preserve">DS Warehouse </v>
      </c>
      <c r="E81" s="89" t="str">
        <f>'DS Warehouse'!$F$8</f>
        <v>Select</v>
      </c>
      <c r="F81" s="87" t="s">
        <v>627</v>
      </c>
      <c r="G81" s="89" t="s">
        <v>182</v>
      </c>
      <c r="H81" s="90" t="s">
        <v>182</v>
      </c>
    </row>
    <row r="82" spans="2:8" x14ac:dyDescent="0.25">
      <c r="B82" s="137" t="s">
        <v>497</v>
      </c>
      <c r="C82" s="101">
        <f>'DS Warehouse'!$F$3</f>
        <v>0</v>
      </c>
      <c r="D82" s="89" t="str">
        <f>'DS Warehouse'!$D$8</f>
        <v xml:space="preserve">DS Warehouse </v>
      </c>
      <c r="E82" s="89" t="str">
        <f>'DS Warehouse'!$F$8</f>
        <v>Select</v>
      </c>
      <c r="F82" s="87" t="s">
        <v>628</v>
      </c>
      <c r="G82" s="89" t="s">
        <v>182</v>
      </c>
      <c r="H82" s="90" t="s">
        <v>182</v>
      </c>
    </row>
    <row r="83" spans="2:8" x14ac:dyDescent="0.25">
      <c r="B83" s="137" t="s">
        <v>497</v>
      </c>
      <c r="C83" s="101">
        <f>'DS Warehouse'!$F$3</f>
        <v>0</v>
      </c>
      <c r="D83" s="89" t="str">
        <f>'DS Warehouse'!$D$8</f>
        <v xml:space="preserve">DS Warehouse </v>
      </c>
      <c r="E83" s="89" t="str">
        <f>'DS Warehouse'!$F$8</f>
        <v>Select</v>
      </c>
      <c r="F83" s="87" t="s">
        <v>629</v>
      </c>
      <c r="G83" s="89" t="s">
        <v>182</v>
      </c>
      <c r="H83" s="90" t="s">
        <v>182</v>
      </c>
    </row>
    <row r="84" spans="2:8" x14ac:dyDescent="0.25">
      <c r="B84" s="137" t="s">
        <v>497</v>
      </c>
      <c r="C84" s="101">
        <f>'DS Warehouse'!$F$3</f>
        <v>0</v>
      </c>
      <c r="D84" s="89" t="str">
        <f>'DS Warehouse'!$D$8</f>
        <v xml:space="preserve">DS Warehouse </v>
      </c>
      <c r="E84" s="89" t="str">
        <f>'DS Warehouse'!$F$8</f>
        <v>Select</v>
      </c>
      <c r="F84" s="87" t="s">
        <v>630</v>
      </c>
      <c r="G84" s="89" t="s">
        <v>182</v>
      </c>
      <c r="H84" s="90" t="s">
        <v>182</v>
      </c>
    </row>
    <row r="85" spans="2:8" x14ac:dyDescent="0.25">
      <c r="B85" s="137" t="s">
        <v>497</v>
      </c>
      <c r="C85" s="101">
        <f>'DS Warehouse'!$F$3</f>
        <v>0</v>
      </c>
      <c r="D85" s="89" t="str">
        <f>'DS Warehouse'!$D$8</f>
        <v xml:space="preserve">DS Warehouse </v>
      </c>
      <c r="E85" s="89" t="str">
        <f>'DS Warehouse'!$F$8</f>
        <v>Select</v>
      </c>
      <c r="F85" s="87" t="s">
        <v>631</v>
      </c>
      <c r="G85" s="89" t="s">
        <v>182</v>
      </c>
      <c r="H85" s="90" t="s">
        <v>182</v>
      </c>
    </row>
    <row r="86" spans="2:8" x14ac:dyDescent="0.25">
      <c r="B86" s="137" t="s">
        <v>497</v>
      </c>
      <c r="C86" s="101">
        <f>'DS Warehouse'!$F$3</f>
        <v>0</v>
      </c>
      <c r="D86" s="89" t="str">
        <f>'DS Warehouse'!$D$8</f>
        <v xml:space="preserve">DS Warehouse </v>
      </c>
      <c r="E86" s="89" t="str">
        <f>'DS Warehouse'!$F$8</f>
        <v>Select</v>
      </c>
      <c r="F86" s="87" t="s">
        <v>632</v>
      </c>
      <c r="G86" s="89" t="s">
        <v>182</v>
      </c>
      <c r="H86" s="90" t="s">
        <v>182</v>
      </c>
    </row>
    <row r="87" spans="2:8" x14ac:dyDescent="0.25">
      <c r="B87" s="137" t="s">
        <v>497</v>
      </c>
      <c r="C87" s="101">
        <f>'DS Warehouse'!$F$3</f>
        <v>0</v>
      </c>
      <c r="D87" s="89" t="str">
        <f>'DS Warehouse'!$D$8</f>
        <v xml:space="preserve">DS Warehouse </v>
      </c>
      <c r="E87" s="89" t="str">
        <f>'DS Warehouse'!$F$8</f>
        <v>Select</v>
      </c>
      <c r="F87" s="87" t="s">
        <v>633</v>
      </c>
      <c r="G87" s="89" t="s">
        <v>182</v>
      </c>
      <c r="H87" s="90" t="s">
        <v>182</v>
      </c>
    </row>
    <row r="88" spans="2:8" x14ac:dyDescent="0.25">
      <c r="B88" s="137" t="s">
        <v>497</v>
      </c>
      <c r="C88" s="101">
        <f>'DS Warehouse'!$F$3</f>
        <v>0</v>
      </c>
      <c r="D88" s="89" t="str">
        <f>'DS Warehouse'!$D$8</f>
        <v xml:space="preserve">DS Warehouse </v>
      </c>
      <c r="E88" s="89" t="str">
        <f>'DS Warehouse'!$F$8</f>
        <v>Select</v>
      </c>
      <c r="F88" s="87" t="s">
        <v>634</v>
      </c>
      <c r="G88" s="89" t="s">
        <v>182</v>
      </c>
      <c r="H88" s="90" t="s">
        <v>182</v>
      </c>
    </row>
    <row r="89" spans="2:8" x14ac:dyDescent="0.25">
      <c r="B89" s="137" t="s">
        <v>497</v>
      </c>
      <c r="C89" s="101">
        <f>'DS Warehouse'!$F$3</f>
        <v>0</v>
      </c>
      <c r="D89" s="89" t="str">
        <f>'DS Warehouse'!$D$8</f>
        <v xml:space="preserve">DS Warehouse </v>
      </c>
      <c r="E89" s="89" t="str">
        <f>'DS Warehouse'!$F$8</f>
        <v>Select</v>
      </c>
      <c r="F89" s="87" t="s">
        <v>635</v>
      </c>
      <c r="G89" s="89" t="s">
        <v>182</v>
      </c>
      <c r="H89" s="90" t="s">
        <v>182</v>
      </c>
    </row>
    <row r="90" spans="2:8" x14ac:dyDescent="0.25">
      <c r="B90" s="137" t="s">
        <v>496</v>
      </c>
      <c r="C90" s="101">
        <f>'DS Distributor'!$F$3</f>
        <v>0</v>
      </c>
      <c r="D90" s="89" t="str">
        <f>'DS Distributor'!$D$8</f>
        <v xml:space="preserve">DS Distributor  </v>
      </c>
      <c r="E90" s="89" t="str">
        <f>'DS Distributor'!$F$8</f>
        <v>Select</v>
      </c>
      <c r="F90" s="88" t="s">
        <v>138</v>
      </c>
      <c r="G90" s="89" t="str">
        <f>IF('DS Distributor'!$E$14="Acceptable","A",IF('DS Distributor'!$E$14="Needs Improvement","NI",'DS Distributor'!$E$14))</f>
        <v>Select</v>
      </c>
      <c r="H90" s="90">
        <f>'DS Distributor'!$F$14</f>
        <v>0</v>
      </c>
    </row>
    <row r="91" spans="2:8" x14ac:dyDescent="0.25">
      <c r="B91" s="137" t="s">
        <v>496</v>
      </c>
      <c r="C91" s="101">
        <f>'DS Distributor'!$F$3</f>
        <v>0</v>
      </c>
      <c r="D91" s="89" t="str">
        <f>'DS Distributor'!$D$8</f>
        <v xml:space="preserve">DS Distributor  </v>
      </c>
      <c r="E91" s="89" t="str">
        <f>'DS Distributor'!$F$8</f>
        <v>Select</v>
      </c>
      <c r="F91" s="88" t="s">
        <v>139</v>
      </c>
      <c r="G91" s="89" t="str">
        <f>IF('DS Distributor'!$E$15="Acceptable","A",IF('DS Distributor'!$E$15="Needs Improvement","NI",'DS Distributor'!$E$15))</f>
        <v>Select</v>
      </c>
      <c r="H91" s="90">
        <f>'DS Distributor'!$F$15</f>
        <v>0</v>
      </c>
    </row>
    <row r="92" spans="2:8" x14ac:dyDescent="0.25">
      <c r="B92" s="137" t="s">
        <v>496</v>
      </c>
      <c r="C92" s="101">
        <f>'DS Distributor'!$F$3</f>
        <v>0</v>
      </c>
      <c r="D92" s="89" t="str">
        <f>'DS Distributor'!$D$8</f>
        <v xml:space="preserve">DS Distributor  </v>
      </c>
      <c r="E92" s="89" t="str">
        <f>'DS Distributor'!$F$8</f>
        <v>Select</v>
      </c>
      <c r="F92" s="88" t="s">
        <v>140</v>
      </c>
      <c r="G92" s="89" t="str">
        <f>IF('DS Distributor'!$E$16="Acceptable","A",IF('DS Distributor'!$E$16="Needs Improvement","NI",'DS Distributor'!$E$16))</f>
        <v>Select</v>
      </c>
      <c r="H92" s="90">
        <f>'DS Distributor'!$F$16</f>
        <v>0</v>
      </c>
    </row>
    <row r="93" spans="2:8" x14ac:dyDescent="0.25">
      <c r="B93" s="137" t="s">
        <v>496</v>
      </c>
      <c r="C93" s="101">
        <f>'DS Distributor'!$F$3</f>
        <v>0</v>
      </c>
      <c r="D93" s="89" t="str">
        <f>'DS Distributor'!$D$8</f>
        <v xml:space="preserve">DS Distributor  </v>
      </c>
      <c r="E93" s="89" t="str">
        <f>'DS Distributor'!$F$8</f>
        <v>Select</v>
      </c>
      <c r="F93" s="88" t="s">
        <v>141</v>
      </c>
      <c r="G93" s="89" t="str">
        <f>IF('DS Distributor'!$E$17="Acceptable","A",IF('DS Distributor'!$E$17="Needs Improvement","NI",'DS Distributor'!$E$17))</f>
        <v>Select</v>
      </c>
      <c r="H93" s="90">
        <f>'DS Distributor'!$F$17</f>
        <v>0</v>
      </c>
    </row>
    <row r="94" spans="2:8" x14ac:dyDescent="0.25">
      <c r="B94" s="137" t="s">
        <v>496</v>
      </c>
      <c r="C94" s="101">
        <f>'DS Distributor'!$F$3</f>
        <v>0</v>
      </c>
      <c r="D94" s="89" t="str">
        <f>'DS Distributor'!$D$8</f>
        <v xml:space="preserve">DS Distributor  </v>
      </c>
      <c r="E94" s="89" t="str">
        <f>'DS Distributor'!$F$8</f>
        <v>Select</v>
      </c>
      <c r="F94" s="88" t="s">
        <v>142</v>
      </c>
      <c r="G94" s="89" t="str">
        <f>IF('DS Distributor'!$E$18="Acceptable","A",IF('DS Distributor'!$E$18="Needs Improvement","NI",'DS Distributor'!$E$18))</f>
        <v>Select</v>
      </c>
      <c r="H94" s="90">
        <f>'DS Distributor'!$F$18</f>
        <v>0</v>
      </c>
    </row>
    <row r="95" spans="2:8" x14ac:dyDescent="0.25">
      <c r="B95" s="137" t="s">
        <v>496</v>
      </c>
      <c r="C95" s="101">
        <f>'DS Distributor'!$F$3</f>
        <v>0</v>
      </c>
      <c r="D95" s="89" t="str">
        <f>'DS Distributor'!$D$8</f>
        <v xml:space="preserve">DS Distributor  </v>
      </c>
      <c r="E95" s="89" t="str">
        <f>'DS Distributor'!$F$8</f>
        <v>Select</v>
      </c>
      <c r="F95" s="87" t="s">
        <v>143</v>
      </c>
      <c r="G95" s="89" t="str">
        <f>IF('DS Distributor'!$E$19="Acceptable","A",IF('DS Distributor'!$E$19="Needs Improvement","NI",'DS Distributor'!$E$19))</f>
        <v>Select</v>
      </c>
      <c r="H95" s="90">
        <f>'DS Distributor'!$F$19</f>
        <v>0</v>
      </c>
    </row>
    <row r="96" spans="2:8" x14ac:dyDescent="0.25">
      <c r="B96" s="137" t="s">
        <v>496</v>
      </c>
      <c r="C96" s="101">
        <f>'DS Distributor'!$F$3</f>
        <v>0</v>
      </c>
      <c r="D96" s="89" t="str">
        <f>'DS Distributor'!$D$8</f>
        <v xml:space="preserve">DS Distributor  </v>
      </c>
      <c r="E96" s="89" t="str">
        <f>'DS Distributor'!$F$8</f>
        <v>Select</v>
      </c>
      <c r="F96" s="87" t="s">
        <v>144</v>
      </c>
      <c r="G96" s="89" t="str">
        <f>IF('DS Distributor'!$E$20="Acceptable","A",IF('DS Distributor'!$E$20="Needs Improvement","NI",'DS Distributor'!$E$20))</f>
        <v>Select</v>
      </c>
      <c r="H96" s="90">
        <f>'DS Distributor'!$F$20</f>
        <v>0</v>
      </c>
    </row>
    <row r="97" spans="2:8" x14ac:dyDescent="0.25">
      <c r="B97" s="137" t="s">
        <v>496</v>
      </c>
      <c r="C97" s="101">
        <f>'DS Distributor'!$F$3</f>
        <v>0</v>
      </c>
      <c r="D97" s="89" t="str">
        <f>'DS Distributor'!$D$8</f>
        <v xml:space="preserve">DS Distributor  </v>
      </c>
      <c r="E97" s="89" t="str">
        <f>'DS Distributor'!$F$8</f>
        <v>Select</v>
      </c>
      <c r="F97" s="87" t="s">
        <v>145</v>
      </c>
      <c r="G97" s="89" t="str">
        <f>IF('DS Distributor'!$E$21="Acceptable","A",IF('DS Distributor'!$E$21="Needs Improvement","NI",'DS Distributor'!$E$21))</f>
        <v>N/A</v>
      </c>
      <c r="H97" s="90">
        <f>'DS Distributor'!$F$21</f>
        <v>0</v>
      </c>
    </row>
    <row r="98" spans="2:8" x14ac:dyDescent="0.25">
      <c r="B98" s="137" t="s">
        <v>496</v>
      </c>
      <c r="C98" s="101">
        <f>'DS Distributor'!$F$3</f>
        <v>0</v>
      </c>
      <c r="D98" s="89" t="str">
        <f>'DS Distributor'!$D$8</f>
        <v xml:space="preserve">DS Distributor  </v>
      </c>
      <c r="E98" s="89" t="str">
        <f>'DS Distributor'!$F$8</f>
        <v>Select</v>
      </c>
      <c r="F98" s="88" t="s">
        <v>146</v>
      </c>
      <c r="G98" s="89" t="str">
        <f>IF('DS Distributor'!$E$22="Acceptable","A",IF('DS Distributor'!$E$22="Needs Improvement","NI",'DS Distributor'!$E$22))</f>
        <v>Select</v>
      </c>
      <c r="H98" s="90">
        <f>'DS Distributor'!$F$22</f>
        <v>0</v>
      </c>
    </row>
    <row r="99" spans="2:8" x14ac:dyDescent="0.25">
      <c r="B99" s="137" t="s">
        <v>496</v>
      </c>
      <c r="C99" s="101">
        <f>'DS Distributor'!$F$3</f>
        <v>0</v>
      </c>
      <c r="D99" s="89" t="str">
        <f>'DS Distributor'!$D$8</f>
        <v xml:space="preserve">DS Distributor  </v>
      </c>
      <c r="E99" s="89" t="str">
        <f>'DS Distributor'!$F$8</f>
        <v>Select</v>
      </c>
      <c r="F99" s="87" t="s">
        <v>149</v>
      </c>
      <c r="G99" s="89" t="s">
        <v>182</v>
      </c>
      <c r="H99" s="89" t="s">
        <v>182</v>
      </c>
    </row>
    <row r="100" spans="2:8" x14ac:dyDescent="0.25">
      <c r="B100" s="137" t="s">
        <v>496</v>
      </c>
      <c r="C100" s="101">
        <f>'DS Distributor'!$F$3</f>
        <v>0</v>
      </c>
      <c r="D100" s="89" t="str">
        <f>'DS Distributor'!$D$8</f>
        <v xml:space="preserve">DS Distributor  </v>
      </c>
      <c r="E100" s="89" t="str">
        <f>'DS Distributor'!$F$8</f>
        <v>Select</v>
      </c>
      <c r="F100" s="88" t="s">
        <v>148</v>
      </c>
      <c r="G100" s="89" t="s">
        <v>182</v>
      </c>
      <c r="H100" s="89" t="s">
        <v>182</v>
      </c>
    </row>
    <row r="101" spans="2:8" x14ac:dyDescent="0.25">
      <c r="B101" s="137" t="s">
        <v>496</v>
      </c>
      <c r="C101" s="101">
        <f>'DS Distributor'!$F$3</f>
        <v>0</v>
      </c>
      <c r="D101" s="89" t="str">
        <f>'DS Distributor'!$D$8</f>
        <v xml:space="preserve">DS Distributor  </v>
      </c>
      <c r="E101" s="89" t="str">
        <f>'DS Distributor'!$F$8</f>
        <v>Select</v>
      </c>
      <c r="F101" s="87" t="s">
        <v>150</v>
      </c>
      <c r="G101" s="89" t="s">
        <v>182</v>
      </c>
      <c r="H101" s="89" t="s">
        <v>182</v>
      </c>
    </row>
    <row r="102" spans="2:8" x14ac:dyDescent="0.25">
      <c r="B102" s="137" t="s">
        <v>496</v>
      </c>
      <c r="C102" s="101">
        <f>'DS Distributor'!$F$3</f>
        <v>0</v>
      </c>
      <c r="D102" s="89" t="str">
        <f>'DS Distributor'!$D$8</f>
        <v xml:space="preserve">DS Distributor  </v>
      </c>
      <c r="E102" s="89" t="str">
        <f>'DS Distributor'!$F$8</f>
        <v>Select</v>
      </c>
      <c r="F102" s="88" t="s">
        <v>151</v>
      </c>
      <c r="G102" s="89" t="s">
        <v>182</v>
      </c>
      <c r="H102" s="89" t="s">
        <v>182</v>
      </c>
    </row>
    <row r="103" spans="2:8" x14ac:dyDescent="0.25">
      <c r="B103" s="137" t="s">
        <v>496</v>
      </c>
      <c r="C103" s="101">
        <f>'DS Distributor'!$F$3</f>
        <v>0</v>
      </c>
      <c r="D103" s="89" t="str">
        <f>'DS Distributor'!$D$8</f>
        <v xml:space="preserve">DS Distributor  </v>
      </c>
      <c r="E103" s="89" t="str">
        <f>'DS Distributor'!$F$8</f>
        <v>Select</v>
      </c>
      <c r="F103" s="87" t="s">
        <v>152</v>
      </c>
      <c r="G103" s="89" t="s">
        <v>182</v>
      </c>
      <c r="H103" s="89" t="s">
        <v>182</v>
      </c>
    </row>
    <row r="104" spans="2:8" x14ac:dyDescent="0.25">
      <c r="B104" s="137" t="s">
        <v>496</v>
      </c>
      <c r="C104" s="101">
        <f>'DS Distributor'!$F$3</f>
        <v>0</v>
      </c>
      <c r="D104" s="89" t="str">
        <f>'DS Distributor'!$D$8</f>
        <v xml:space="preserve">DS Distributor  </v>
      </c>
      <c r="E104" s="89" t="str">
        <f>'DS Distributor'!$F$8</f>
        <v>Select</v>
      </c>
      <c r="F104" s="88" t="s">
        <v>153</v>
      </c>
      <c r="G104" s="89" t="s">
        <v>182</v>
      </c>
      <c r="H104" s="89" t="s">
        <v>182</v>
      </c>
    </row>
    <row r="105" spans="2:8" x14ac:dyDescent="0.25">
      <c r="B105" s="137" t="s">
        <v>496</v>
      </c>
      <c r="C105" s="101">
        <f>'DS Distributor'!$F$3</f>
        <v>0</v>
      </c>
      <c r="D105" s="89" t="str">
        <f>'DS Distributor'!$D$8</f>
        <v xml:space="preserve">DS Distributor  </v>
      </c>
      <c r="E105" s="89" t="str">
        <f>'DS Distributor'!$F$8</f>
        <v>Select</v>
      </c>
      <c r="F105" s="87" t="s">
        <v>154</v>
      </c>
      <c r="G105" s="89" t="s">
        <v>182</v>
      </c>
      <c r="H105" s="89" t="s">
        <v>182</v>
      </c>
    </row>
    <row r="106" spans="2:8" x14ac:dyDescent="0.25">
      <c r="B106" s="137" t="s">
        <v>496</v>
      </c>
      <c r="C106" s="101">
        <f>'DS Distributor'!$F$3</f>
        <v>0</v>
      </c>
      <c r="D106" s="89" t="str">
        <f>'DS Distributor'!$D$8</f>
        <v xml:space="preserve">DS Distributor  </v>
      </c>
      <c r="E106" s="89" t="str">
        <f>'DS Distributor'!$F$8</f>
        <v>Select</v>
      </c>
      <c r="F106" s="87" t="s">
        <v>155</v>
      </c>
      <c r="G106" s="89" t="s">
        <v>182</v>
      </c>
      <c r="H106" s="89" t="s">
        <v>182</v>
      </c>
    </row>
    <row r="107" spans="2:8" x14ac:dyDescent="0.25">
      <c r="B107" s="137" t="s">
        <v>496</v>
      </c>
      <c r="C107" s="101">
        <f>'DS Distributor'!$F$3</f>
        <v>0</v>
      </c>
      <c r="D107" s="89" t="str">
        <f>'DS Distributor'!$D$8</f>
        <v xml:space="preserve">DS Distributor  </v>
      </c>
      <c r="E107" s="89" t="str">
        <f>'DS Distributor'!$F$8</f>
        <v>Select</v>
      </c>
      <c r="F107" s="88" t="s">
        <v>156</v>
      </c>
      <c r="G107" s="89" t="s">
        <v>182</v>
      </c>
      <c r="H107" s="89" t="s">
        <v>182</v>
      </c>
    </row>
    <row r="108" spans="2:8" x14ac:dyDescent="0.25">
      <c r="B108" s="137" t="s">
        <v>496</v>
      </c>
      <c r="C108" s="101">
        <f>'DS Distributor'!$F$3</f>
        <v>0</v>
      </c>
      <c r="D108" s="89" t="str">
        <f>'DS Distributor'!$D$8</f>
        <v xml:space="preserve">DS Distributor  </v>
      </c>
      <c r="E108" s="89" t="str">
        <f>'DS Distributor'!$F$8</f>
        <v>Select</v>
      </c>
      <c r="F108" s="87" t="s">
        <v>157</v>
      </c>
      <c r="G108" s="89" t="s">
        <v>182</v>
      </c>
      <c r="H108" s="89" t="s">
        <v>182</v>
      </c>
    </row>
    <row r="109" spans="2:8" x14ac:dyDescent="0.25">
      <c r="B109" s="137" t="s">
        <v>496</v>
      </c>
      <c r="C109" s="101">
        <f>'DS Distributor'!$F$3</f>
        <v>0</v>
      </c>
      <c r="D109" s="89" t="str">
        <f>'DS Distributor'!$D$8</f>
        <v xml:space="preserve">DS Distributor  </v>
      </c>
      <c r="E109" s="89" t="str">
        <f>'DS Distributor'!$F$8</f>
        <v>Select</v>
      </c>
      <c r="F109" s="87" t="s">
        <v>158</v>
      </c>
      <c r="G109" s="89" t="s">
        <v>182</v>
      </c>
      <c r="H109" s="89" t="s">
        <v>182</v>
      </c>
    </row>
    <row r="110" spans="2:8" x14ac:dyDescent="0.25">
      <c r="B110" s="137" t="s">
        <v>496</v>
      </c>
      <c r="C110" s="101">
        <f>'DS Distributor'!$F$3</f>
        <v>0</v>
      </c>
      <c r="D110" s="89" t="str">
        <f>'DS Distributor'!$D$8</f>
        <v xml:space="preserve">DS Distributor  </v>
      </c>
      <c r="E110" s="89" t="str">
        <f>'DS Distributor'!$F$8</f>
        <v>Select</v>
      </c>
      <c r="F110" s="87" t="s">
        <v>159</v>
      </c>
      <c r="G110" s="89" t="s">
        <v>182</v>
      </c>
      <c r="H110" s="89" t="s">
        <v>182</v>
      </c>
    </row>
    <row r="111" spans="2:8" x14ac:dyDescent="0.25">
      <c r="B111" s="137" t="s">
        <v>496</v>
      </c>
      <c r="C111" s="101">
        <f>'DS Distributor'!$F$3</f>
        <v>0</v>
      </c>
      <c r="D111" s="89" t="str">
        <f>'DS Distributor'!$D$8</f>
        <v xml:space="preserve">DS Distributor  </v>
      </c>
      <c r="E111" s="89" t="str">
        <f>'DS Distributor'!$F$8</f>
        <v>Select</v>
      </c>
      <c r="F111" s="87" t="s">
        <v>160</v>
      </c>
      <c r="G111" s="89" t="s">
        <v>182</v>
      </c>
      <c r="H111" s="90" t="s">
        <v>182</v>
      </c>
    </row>
    <row r="112" spans="2:8" x14ac:dyDescent="0.25">
      <c r="B112" s="137" t="s">
        <v>496</v>
      </c>
      <c r="C112" s="101">
        <f>'DS Distributor'!$F$3</f>
        <v>0</v>
      </c>
      <c r="D112" s="89" t="str">
        <f>'DS Distributor'!$D$8</f>
        <v xml:space="preserve">DS Distributor  </v>
      </c>
      <c r="E112" s="89" t="str">
        <f>'DS Distributor'!$F$8</f>
        <v>Select</v>
      </c>
      <c r="F112" s="87" t="s">
        <v>161</v>
      </c>
      <c r="G112" s="89" t="s">
        <v>182</v>
      </c>
      <c r="H112" s="90" t="s">
        <v>182</v>
      </c>
    </row>
    <row r="113" spans="2:8" x14ac:dyDescent="0.25">
      <c r="B113" s="137" t="s">
        <v>496</v>
      </c>
      <c r="C113" s="101">
        <f>'DS Distributor'!$F$3</f>
        <v>0</v>
      </c>
      <c r="D113" s="89" t="str">
        <f>'DS Distributor'!$D$8</f>
        <v xml:space="preserve">DS Distributor  </v>
      </c>
      <c r="E113" s="89" t="str">
        <f>'DS Distributor'!$F$8</f>
        <v>Select</v>
      </c>
      <c r="F113" s="87" t="s">
        <v>162</v>
      </c>
      <c r="G113" s="89" t="s">
        <v>182</v>
      </c>
      <c r="H113" s="90" t="s">
        <v>182</v>
      </c>
    </row>
    <row r="114" spans="2:8" x14ac:dyDescent="0.25">
      <c r="B114" s="137" t="s">
        <v>496</v>
      </c>
      <c r="C114" s="101">
        <f>'DS Distributor'!$F$3</f>
        <v>0</v>
      </c>
      <c r="D114" s="89" t="str">
        <f>'DS Distributor'!$D$8</f>
        <v xml:space="preserve">DS Distributor  </v>
      </c>
      <c r="E114" s="89" t="str">
        <f>'DS Distributor'!$F$8</f>
        <v>Select</v>
      </c>
      <c r="F114" s="87" t="s">
        <v>163</v>
      </c>
      <c r="G114" s="89" t="s">
        <v>182</v>
      </c>
      <c r="H114" s="90" t="s">
        <v>182</v>
      </c>
    </row>
    <row r="115" spans="2:8" x14ac:dyDescent="0.25">
      <c r="B115" s="137" t="s">
        <v>496</v>
      </c>
      <c r="C115" s="101">
        <f>'DS Distributor'!$F$3</f>
        <v>0</v>
      </c>
      <c r="D115" s="89" t="str">
        <f>'DS Distributor'!$D$8</f>
        <v xml:space="preserve">DS Distributor  </v>
      </c>
      <c r="E115" s="89" t="str">
        <f>'DS Distributor'!$F$8</f>
        <v>Select</v>
      </c>
      <c r="F115" s="87" t="s">
        <v>164</v>
      </c>
      <c r="G115" s="89" t="s">
        <v>182</v>
      </c>
      <c r="H115" s="90" t="s">
        <v>182</v>
      </c>
    </row>
    <row r="116" spans="2:8" x14ac:dyDescent="0.25">
      <c r="B116" s="137" t="s">
        <v>496</v>
      </c>
      <c r="C116" s="101">
        <f>'DS Distributor'!$F$3</f>
        <v>0</v>
      </c>
      <c r="D116" s="89" t="str">
        <f>'DS Distributor'!$D$8</f>
        <v xml:space="preserve">DS Distributor  </v>
      </c>
      <c r="E116" s="89" t="str">
        <f>'DS Distributor'!$F$8</f>
        <v>Select</v>
      </c>
      <c r="F116" s="87" t="s">
        <v>165</v>
      </c>
      <c r="G116" s="89" t="s">
        <v>182</v>
      </c>
      <c r="H116" s="90" t="s">
        <v>182</v>
      </c>
    </row>
    <row r="117" spans="2:8" x14ac:dyDescent="0.25">
      <c r="B117" s="137" t="s">
        <v>496</v>
      </c>
      <c r="C117" s="101">
        <f>'DS Distributor'!$F$3</f>
        <v>0</v>
      </c>
      <c r="D117" s="89" t="str">
        <f>'DS Distributor'!$D$8</f>
        <v xml:space="preserve">DS Distributor  </v>
      </c>
      <c r="E117" s="89" t="str">
        <f>'DS Distributor'!$F$8</f>
        <v>Select</v>
      </c>
      <c r="F117" s="87" t="s">
        <v>166</v>
      </c>
      <c r="G117" s="89" t="s">
        <v>182</v>
      </c>
      <c r="H117" s="90" t="s">
        <v>182</v>
      </c>
    </row>
    <row r="118" spans="2:8" x14ac:dyDescent="0.25">
      <c r="B118" s="137" t="s">
        <v>496</v>
      </c>
      <c r="C118" s="101">
        <f>'DS Distributor'!$F$3</f>
        <v>0</v>
      </c>
      <c r="D118" s="89" t="str">
        <f>'DS Distributor'!$D$8</f>
        <v xml:space="preserve">DS Distributor  </v>
      </c>
      <c r="E118" s="89" t="str">
        <f>'DS Distributor'!$F$8</f>
        <v>Select</v>
      </c>
      <c r="F118" s="87" t="s">
        <v>167</v>
      </c>
      <c r="G118" s="89" t="s">
        <v>182</v>
      </c>
      <c r="H118" s="90" t="s">
        <v>182</v>
      </c>
    </row>
    <row r="119" spans="2:8" x14ac:dyDescent="0.25">
      <c r="B119" s="137" t="s">
        <v>496</v>
      </c>
      <c r="C119" s="101">
        <f>'DS Distributor'!$F$3</f>
        <v>0</v>
      </c>
      <c r="D119" s="89" t="str">
        <f>'DS Distributor'!$D$8</f>
        <v xml:space="preserve">DS Distributor  </v>
      </c>
      <c r="E119" s="89" t="str">
        <f>'DS Distributor'!$F$8</f>
        <v>Select</v>
      </c>
      <c r="F119" s="87" t="s">
        <v>168</v>
      </c>
      <c r="G119" s="89" t="s">
        <v>182</v>
      </c>
      <c r="H119" s="90" t="s">
        <v>182</v>
      </c>
    </row>
    <row r="120" spans="2:8" x14ac:dyDescent="0.25">
      <c r="B120" s="137" t="s">
        <v>496</v>
      </c>
      <c r="C120" s="101">
        <f>'DS Distributor'!$F$3</f>
        <v>0</v>
      </c>
      <c r="D120" s="89" t="str">
        <f>'DS Distributor'!$D$8</f>
        <v xml:space="preserve">DS Distributor  </v>
      </c>
      <c r="E120" s="89" t="str">
        <f>'DS Distributor'!$F$8</f>
        <v>Select</v>
      </c>
      <c r="F120" s="87" t="s">
        <v>169</v>
      </c>
      <c r="G120" s="89" t="s">
        <v>182</v>
      </c>
      <c r="H120" s="90" t="s">
        <v>182</v>
      </c>
    </row>
    <row r="121" spans="2:8" x14ac:dyDescent="0.25">
      <c r="B121" s="137" t="s">
        <v>496</v>
      </c>
      <c r="C121" s="101">
        <f>'DS Distributor'!$F$3</f>
        <v>0</v>
      </c>
      <c r="D121" s="89" t="str">
        <f>'DS Distributor'!$D$8</f>
        <v xml:space="preserve">DS Distributor  </v>
      </c>
      <c r="E121" s="89" t="str">
        <f>'DS Distributor'!$F$8</f>
        <v>Select</v>
      </c>
      <c r="F121" s="87" t="s">
        <v>170</v>
      </c>
      <c r="G121" s="89" t="s">
        <v>182</v>
      </c>
      <c r="H121" s="90" t="s">
        <v>182</v>
      </c>
    </row>
    <row r="122" spans="2:8" x14ac:dyDescent="0.25">
      <c r="B122" s="137" t="s">
        <v>496</v>
      </c>
      <c r="C122" s="101">
        <f>'DS Distributor'!$F$3</f>
        <v>0</v>
      </c>
      <c r="D122" s="89" t="str">
        <f>'DS Distributor'!$D$8</f>
        <v xml:space="preserve">DS Distributor  </v>
      </c>
      <c r="E122" s="89" t="str">
        <f>'DS Distributor'!$F$8</f>
        <v>Select</v>
      </c>
      <c r="F122" s="87" t="s">
        <v>171</v>
      </c>
      <c r="G122" s="89" t="s">
        <v>182</v>
      </c>
      <c r="H122" s="90" t="s">
        <v>182</v>
      </c>
    </row>
    <row r="123" spans="2:8" x14ac:dyDescent="0.25">
      <c r="B123" s="137" t="s">
        <v>496</v>
      </c>
      <c r="C123" s="101">
        <f>'DS Distributor'!$F$3</f>
        <v>0</v>
      </c>
      <c r="D123" s="89" t="str">
        <f>'DS Distributor'!$D$8</f>
        <v xml:space="preserve">DS Distributor  </v>
      </c>
      <c r="E123" s="89" t="str">
        <f>'DS Distributor'!$F$8</f>
        <v>Select</v>
      </c>
      <c r="F123" s="87" t="s">
        <v>172</v>
      </c>
      <c r="G123" s="89" t="s">
        <v>182</v>
      </c>
      <c r="H123" s="90" t="s">
        <v>182</v>
      </c>
    </row>
    <row r="124" spans="2:8" x14ac:dyDescent="0.25">
      <c r="B124" s="137" t="s">
        <v>496</v>
      </c>
      <c r="C124" s="101">
        <f>'DS Distributor'!$F$3</f>
        <v>0</v>
      </c>
      <c r="D124" s="89" t="str">
        <f>'DS Distributor'!$D$8</f>
        <v xml:space="preserve">DS Distributor  </v>
      </c>
      <c r="E124" s="89" t="str">
        <f>'DS Distributor'!$F$8</f>
        <v>Select</v>
      </c>
      <c r="F124" s="87" t="s">
        <v>173</v>
      </c>
      <c r="G124" s="89" t="s">
        <v>182</v>
      </c>
      <c r="H124" s="90" t="s">
        <v>182</v>
      </c>
    </row>
    <row r="125" spans="2:8" x14ac:dyDescent="0.25">
      <c r="B125" s="137" t="s">
        <v>496</v>
      </c>
      <c r="C125" s="101">
        <f>'DS Distributor'!$F$3</f>
        <v>0</v>
      </c>
      <c r="D125" s="89" t="str">
        <f>'DS Distributor'!$D$8</f>
        <v xml:space="preserve">DS Distributor  </v>
      </c>
      <c r="E125" s="89" t="str">
        <f>'DS Distributor'!$F$8</f>
        <v>Select</v>
      </c>
      <c r="F125" s="87" t="s">
        <v>174</v>
      </c>
      <c r="G125" s="89" t="s">
        <v>182</v>
      </c>
      <c r="H125" s="90" t="s">
        <v>182</v>
      </c>
    </row>
    <row r="126" spans="2:8" x14ac:dyDescent="0.25">
      <c r="B126" s="137" t="s">
        <v>496</v>
      </c>
      <c r="C126" s="101">
        <f>'DS Distributor'!$F$3</f>
        <v>0</v>
      </c>
      <c r="D126" s="89" t="str">
        <f>'DS Distributor'!$D$8</f>
        <v xml:space="preserve">DS Distributor  </v>
      </c>
      <c r="E126" s="89" t="str">
        <f>'DS Distributor'!$F$8</f>
        <v>Select</v>
      </c>
      <c r="F126" s="87" t="s">
        <v>175</v>
      </c>
      <c r="G126" s="89" t="s">
        <v>182</v>
      </c>
      <c r="H126" s="90" t="s">
        <v>182</v>
      </c>
    </row>
    <row r="127" spans="2:8" x14ac:dyDescent="0.25">
      <c r="B127" s="137" t="s">
        <v>496</v>
      </c>
      <c r="C127" s="101">
        <f>'DS Distributor'!$F$3</f>
        <v>0</v>
      </c>
      <c r="D127" s="89" t="str">
        <f>'DS Distributor'!$D$8</f>
        <v xml:space="preserve">DS Distributor  </v>
      </c>
      <c r="E127" s="89" t="str">
        <f>'DS Distributor'!$F$8</f>
        <v>Select</v>
      </c>
      <c r="F127" s="87" t="s">
        <v>176</v>
      </c>
      <c r="G127" s="89" t="s">
        <v>182</v>
      </c>
      <c r="H127" s="90" t="s">
        <v>182</v>
      </c>
    </row>
    <row r="128" spans="2:8" x14ac:dyDescent="0.25">
      <c r="B128" s="137" t="s">
        <v>496</v>
      </c>
      <c r="C128" s="101">
        <f>'DS Distributor'!$F$3</f>
        <v>0</v>
      </c>
      <c r="D128" s="89" t="str">
        <f>'DS Distributor'!$D$8</f>
        <v xml:space="preserve">DS Distributor  </v>
      </c>
      <c r="E128" s="89" t="str">
        <f>'DS Distributor'!$F$8</f>
        <v>Select</v>
      </c>
      <c r="F128" s="87" t="s">
        <v>177</v>
      </c>
      <c r="G128" s="89" t="s">
        <v>182</v>
      </c>
      <c r="H128" s="90" t="s">
        <v>182</v>
      </c>
    </row>
    <row r="129" spans="2:8" x14ac:dyDescent="0.25">
      <c r="B129" s="137" t="s">
        <v>496</v>
      </c>
      <c r="C129" s="101">
        <f>'DS Distributor'!$F$3</f>
        <v>0</v>
      </c>
      <c r="D129" s="89" t="str">
        <f>'DS Distributor'!$D$8</f>
        <v xml:space="preserve">DS Distributor  </v>
      </c>
      <c r="E129" s="89" t="str">
        <f>'DS Distributor'!$F$8</f>
        <v>Select</v>
      </c>
      <c r="F129" s="87" t="s">
        <v>187</v>
      </c>
      <c r="G129" s="89" t="s">
        <v>182</v>
      </c>
      <c r="H129" s="90" t="s">
        <v>182</v>
      </c>
    </row>
    <row r="130" spans="2:8" x14ac:dyDescent="0.25">
      <c r="B130" s="137" t="s">
        <v>496</v>
      </c>
      <c r="C130" s="101">
        <f>'DS Distributor'!$F$3</f>
        <v>0</v>
      </c>
      <c r="D130" s="89" t="str">
        <f>'DS Distributor'!$D$8</f>
        <v xml:space="preserve">DS Distributor  </v>
      </c>
      <c r="E130" s="89" t="str">
        <f>'DS Distributor'!$F$8</f>
        <v>Select</v>
      </c>
      <c r="F130" s="87" t="s">
        <v>178</v>
      </c>
      <c r="G130" s="89" t="s">
        <v>182</v>
      </c>
      <c r="H130" s="90" t="s">
        <v>182</v>
      </c>
    </row>
    <row r="131" spans="2:8" x14ac:dyDescent="0.25">
      <c r="B131" s="137" t="s">
        <v>496</v>
      </c>
      <c r="C131" s="101">
        <f>'DS Distributor'!$F$3</f>
        <v>0</v>
      </c>
      <c r="D131" s="89" t="str">
        <f>'DS Distributor'!$D$8</f>
        <v xml:space="preserve">DS Distributor  </v>
      </c>
      <c r="E131" s="89" t="str">
        <f>'DS Distributor'!$F$8</f>
        <v>Select</v>
      </c>
      <c r="F131" s="87" t="s">
        <v>179</v>
      </c>
      <c r="G131" s="89" t="s">
        <v>182</v>
      </c>
      <c r="H131" s="90" t="s">
        <v>182</v>
      </c>
    </row>
    <row r="132" spans="2:8" x14ac:dyDescent="0.25">
      <c r="B132" s="137" t="s">
        <v>496</v>
      </c>
      <c r="C132" s="101">
        <f>'DS Distributor'!$F$3</f>
        <v>0</v>
      </c>
      <c r="D132" s="89" t="str">
        <f>'DS Distributor'!$D$8</f>
        <v xml:space="preserve">DS Distributor  </v>
      </c>
      <c r="E132" s="89" t="str">
        <f>'DS Distributor'!$F$8</f>
        <v>Select</v>
      </c>
      <c r="F132" s="87" t="s">
        <v>180</v>
      </c>
      <c r="G132" s="89" t="s">
        <v>182</v>
      </c>
      <c r="H132" s="90" t="s">
        <v>182</v>
      </c>
    </row>
    <row r="133" spans="2:8" x14ac:dyDescent="0.25">
      <c r="B133" s="137" t="s">
        <v>496</v>
      </c>
      <c r="C133" s="101">
        <f>'DS Distributor'!$F$3</f>
        <v>0</v>
      </c>
      <c r="D133" s="89" t="str">
        <f>'DS Distributor'!$D$8</f>
        <v xml:space="preserve">DS Distributor  </v>
      </c>
      <c r="E133" s="89" t="str">
        <f>'DS Distributor'!$F$8</f>
        <v>Select</v>
      </c>
      <c r="F133" s="87" t="s">
        <v>181</v>
      </c>
      <c r="G133" s="89" t="s">
        <v>182</v>
      </c>
      <c r="H133" s="90" t="s">
        <v>182</v>
      </c>
    </row>
    <row r="134" spans="2:8" x14ac:dyDescent="0.25">
      <c r="B134" s="137" t="s">
        <v>496</v>
      </c>
      <c r="C134" s="101">
        <f>'DS Distributor'!$F$3</f>
        <v>0</v>
      </c>
      <c r="D134" s="89" t="str">
        <f>'DS Distributor'!$D$8</f>
        <v xml:space="preserve">DS Distributor  </v>
      </c>
      <c r="E134" s="89" t="str">
        <f>'DS Distributor'!$F$8</f>
        <v>Select</v>
      </c>
      <c r="F134" s="87" t="s">
        <v>311</v>
      </c>
      <c r="G134" s="89" t="str">
        <f>IF('DS Distributor'!$E$37="Acceptable","A",IF('DS Distributor'!$E$37="Needs Improvement","NI",'DS Distributor'!$E$37))</f>
        <v>Select</v>
      </c>
      <c r="H134" s="90">
        <f>'DS Distributor'!$F$37</f>
        <v>0</v>
      </c>
    </row>
    <row r="135" spans="2:8" x14ac:dyDescent="0.25">
      <c r="B135" s="137" t="s">
        <v>496</v>
      </c>
      <c r="C135" s="101">
        <f>'DS Distributor'!$F$3</f>
        <v>0</v>
      </c>
      <c r="D135" s="89" t="str">
        <f>'DS Distributor'!$D$8</f>
        <v xml:space="preserve">DS Distributor  </v>
      </c>
      <c r="E135" s="89" t="str">
        <f>'DS Distributor'!$F$8</f>
        <v>Select</v>
      </c>
      <c r="F135" s="87" t="s">
        <v>309</v>
      </c>
      <c r="G135" s="89" t="s">
        <v>182</v>
      </c>
      <c r="H135" s="90">
        <f>'DS Distributor'!$B$39</f>
        <v>0</v>
      </c>
    </row>
    <row r="136" spans="2:8" x14ac:dyDescent="0.25">
      <c r="B136" s="137" t="s">
        <v>496</v>
      </c>
      <c r="C136" s="101">
        <f>'DS Distributor'!$F$3</f>
        <v>0</v>
      </c>
      <c r="D136" s="89" t="str">
        <f>'DS Distributor'!$D$8</f>
        <v xml:space="preserve">DS Distributor  </v>
      </c>
      <c r="E136" s="89" t="str">
        <f>'DS Distributor'!$F$8</f>
        <v>Select</v>
      </c>
      <c r="F136" s="87" t="s">
        <v>602</v>
      </c>
      <c r="G136" s="89" t="str">
        <f>IF('DS Distributor'!$E$24="Acceptable","A",IF('DS Distributor'!$E$24="Needs Improvement","NI",'DS Distributor'!$E$24))</f>
        <v>Select</v>
      </c>
      <c r="H136" s="90">
        <f>'DS Distributor'!$F$24</f>
        <v>0</v>
      </c>
    </row>
    <row r="137" spans="2:8" x14ac:dyDescent="0.25">
      <c r="B137" s="137" t="s">
        <v>496</v>
      </c>
      <c r="C137" s="101">
        <f>'DS Distributor'!$F$3</f>
        <v>0</v>
      </c>
      <c r="D137" s="89" t="str">
        <f>'DS Distributor'!$D$8</f>
        <v xml:space="preserve">DS Distributor  </v>
      </c>
      <c r="E137" s="89" t="str">
        <f>'DS Distributor'!$F$8</f>
        <v>Select</v>
      </c>
      <c r="F137" s="88" t="s">
        <v>603</v>
      </c>
      <c r="G137" s="89" t="str">
        <f>IF('DS Distributor'!$E$25="Acceptable","A",IF('DS Distributor'!$E$25="Needs Improvement","NI",'DS Distributor'!$E$25))</f>
        <v>Select</v>
      </c>
      <c r="H137" s="90">
        <f>'DS Distributor'!$F$25</f>
        <v>0</v>
      </c>
    </row>
    <row r="138" spans="2:8" x14ac:dyDescent="0.25">
      <c r="B138" s="137" t="s">
        <v>496</v>
      </c>
      <c r="C138" s="101">
        <f>'DS Distributor'!$F$3</f>
        <v>0</v>
      </c>
      <c r="D138" s="89" t="str">
        <f>'DS Distributor'!$D$8</f>
        <v xml:space="preserve">DS Distributor  </v>
      </c>
      <c r="E138" s="89" t="str">
        <f>'DS Distributor'!$F$8</f>
        <v>Select</v>
      </c>
      <c r="F138" s="87" t="s">
        <v>604</v>
      </c>
      <c r="G138" s="89" t="str">
        <f>IF('DS Distributor'!$E$26="Acceptable","A",IF('DS Distributor'!$E$26="Needs Improvement","NI",'DS Distributor'!$E$26))</f>
        <v>Select</v>
      </c>
      <c r="H138" s="90">
        <f>'DS Distributor'!$F$26</f>
        <v>0</v>
      </c>
    </row>
    <row r="139" spans="2:8" x14ac:dyDescent="0.25">
      <c r="B139" s="137" t="s">
        <v>496</v>
      </c>
      <c r="C139" s="101">
        <f>'DS Distributor'!$F$3</f>
        <v>0</v>
      </c>
      <c r="D139" s="89" t="str">
        <f>'DS Distributor'!$D$8</f>
        <v xml:space="preserve">DS Distributor  </v>
      </c>
      <c r="E139" s="89" t="str">
        <f>'DS Distributor'!$F$8</f>
        <v>Select</v>
      </c>
      <c r="F139" s="88" t="s">
        <v>605</v>
      </c>
      <c r="G139" s="89" t="str">
        <f>IF('DS Distributor'!$E$27="Acceptable","A",IF('DS Distributor'!$E$27="Needs Improvement","NI",'DS Distributor'!$E$27))</f>
        <v>Select</v>
      </c>
      <c r="H139" s="90">
        <f>'DS Distributor'!$F$27</f>
        <v>0</v>
      </c>
    </row>
    <row r="140" spans="2:8" x14ac:dyDescent="0.25">
      <c r="B140" s="137" t="s">
        <v>496</v>
      </c>
      <c r="C140" s="101">
        <f>'DS Distributor'!$F$3</f>
        <v>0</v>
      </c>
      <c r="D140" s="89" t="str">
        <f>'DS Distributor'!$D$8</f>
        <v xml:space="preserve">DS Distributor  </v>
      </c>
      <c r="E140" s="89" t="str">
        <f>'DS Distributor'!$F$8</f>
        <v>Select</v>
      </c>
      <c r="F140" s="87" t="s">
        <v>606</v>
      </c>
      <c r="G140" s="89" t="str">
        <f>IF('DS Distributor'!$E$28="Acceptable","A",IF('DS Distributor'!$E$28="Needs Improvement","NI",'DS Distributor'!$E$28))</f>
        <v>Select</v>
      </c>
      <c r="H140" s="90">
        <f>'DS Distributor'!$F$28</f>
        <v>0</v>
      </c>
    </row>
    <row r="141" spans="2:8" x14ac:dyDescent="0.25">
      <c r="B141" s="137" t="s">
        <v>496</v>
      </c>
      <c r="C141" s="101">
        <f>'DS Distributor'!$F$3</f>
        <v>0</v>
      </c>
      <c r="D141" s="89" t="str">
        <f>'DS Distributor'!$D$8</f>
        <v xml:space="preserve">DS Distributor  </v>
      </c>
      <c r="E141" s="89" t="str">
        <f>'DS Distributor'!$F$8</f>
        <v>Select</v>
      </c>
      <c r="F141" s="88" t="s">
        <v>607</v>
      </c>
      <c r="G141" s="89" t="str">
        <f>IF('DS Distributor'!$E$29="Acceptable","A",IF('DS Distributor'!$E$29="Needs Improvement","NI",'DS Distributor'!$E$29))</f>
        <v>Select</v>
      </c>
      <c r="H141" s="90">
        <f>'DS Distributor'!$F$29</f>
        <v>0</v>
      </c>
    </row>
    <row r="142" spans="2:8" x14ac:dyDescent="0.25">
      <c r="B142" s="137" t="s">
        <v>496</v>
      </c>
      <c r="C142" s="101">
        <f>'DS Distributor'!$F$3</f>
        <v>0</v>
      </c>
      <c r="D142" s="89" t="str">
        <f>'DS Distributor'!$D$8</f>
        <v xml:space="preserve">DS Distributor  </v>
      </c>
      <c r="E142" s="89" t="str">
        <f>'DS Distributor'!$F$8</f>
        <v>Select</v>
      </c>
      <c r="F142" s="88" t="s">
        <v>608</v>
      </c>
      <c r="G142" s="89" t="str">
        <f>IF('DS Distributor'!$E$31="Acceptable","A",IF('DS Distributor'!$E$31="Needs Improvement","NI",'DS Distributor'!$E$31))</f>
        <v>Select</v>
      </c>
      <c r="H142" s="90">
        <f>'DS Distributor'!$F$31</f>
        <v>0</v>
      </c>
    </row>
    <row r="143" spans="2:8" x14ac:dyDescent="0.25">
      <c r="B143" s="137" t="s">
        <v>496</v>
      </c>
      <c r="C143" s="101">
        <f>'DS Distributor'!$F$3</f>
        <v>0</v>
      </c>
      <c r="D143" s="89" t="str">
        <f>'DS Distributor'!$D$8</f>
        <v xml:space="preserve">DS Distributor  </v>
      </c>
      <c r="E143" s="89" t="str">
        <f>'DS Distributor'!$F$8</f>
        <v>Select</v>
      </c>
      <c r="F143" s="88" t="s">
        <v>609</v>
      </c>
      <c r="G143" s="89" t="str">
        <f>IF('DS Distributor'!$E$32="Acceptable","A",IF('DS Distributor'!$E$32="Needs Improvement","NI",'DS Distributor'!$E$32))</f>
        <v>Select</v>
      </c>
      <c r="H143" s="90">
        <f>'DS Distributor'!$F$32</f>
        <v>0</v>
      </c>
    </row>
    <row r="144" spans="2:8" x14ac:dyDescent="0.25">
      <c r="B144" s="137" t="s">
        <v>496</v>
      </c>
      <c r="C144" s="101">
        <f>'DS Distributor'!$F$3</f>
        <v>0</v>
      </c>
      <c r="D144" s="89" t="str">
        <f>'DS Distributor'!$D$8</f>
        <v xml:space="preserve">DS Distributor  </v>
      </c>
      <c r="E144" s="89" t="str">
        <f>'DS Distributor'!$F$8</f>
        <v>Select</v>
      </c>
      <c r="F144" s="88" t="s">
        <v>610</v>
      </c>
      <c r="G144" s="89" t="str">
        <f>IF('DS Distributor'!$E$33="Acceptable","A",IF('DS Distributor'!$E$33="Needs Improvement","NI",'DS Distributor'!$E$33))</f>
        <v>Select</v>
      </c>
      <c r="H144" s="90">
        <f>'DS Distributor'!$F$33</f>
        <v>0</v>
      </c>
    </row>
    <row r="145" spans="2:8" x14ac:dyDescent="0.25">
      <c r="B145" s="137" t="s">
        <v>496</v>
      </c>
      <c r="C145" s="101">
        <f>'DS Distributor'!$F$3</f>
        <v>0</v>
      </c>
      <c r="D145" s="89" t="str">
        <f>'DS Distributor'!$D$8</f>
        <v xml:space="preserve">DS Distributor  </v>
      </c>
      <c r="E145" s="89" t="str">
        <f>'DS Distributor'!$F$8</f>
        <v>Select</v>
      </c>
      <c r="F145" s="88" t="s">
        <v>611</v>
      </c>
      <c r="G145" s="89" t="str">
        <f>IF('DS Distributor'!$E$34="Acceptable","A",IF('DS Distributor'!$E$34="Needs Improvement","NI",'DS Distributor'!$E$34))</f>
        <v>Select</v>
      </c>
      <c r="H145" s="90">
        <f>'DS Distributor'!$F$34</f>
        <v>0</v>
      </c>
    </row>
    <row r="146" spans="2:8" x14ac:dyDescent="0.25">
      <c r="B146" s="137" t="s">
        <v>496</v>
      </c>
      <c r="C146" s="101">
        <f>'DS Distributor'!$F$3</f>
        <v>0</v>
      </c>
      <c r="D146" s="89" t="str">
        <f>'DS Distributor'!$D$8</f>
        <v xml:space="preserve">DS Distributor  </v>
      </c>
      <c r="E146" s="89" t="str">
        <f>'DS Distributor'!$F$8</f>
        <v>Select</v>
      </c>
      <c r="F146" s="88" t="s">
        <v>612</v>
      </c>
      <c r="G146" s="89" t="str">
        <f>IF('DS Distributor'!$E$35="Acceptable","A",IF('DS Distributor'!$E$35="Needs Improvement","NI",'DS Distributor'!$E$35))</f>
        <v>Select</v>
      </c>
      <c r="H146" s="90">
        <f>'DS Distributor'!$F$35</f>
        <v>0</v>
      </c>
    </row>
    <row r="147" spans="2:8" x14ac:dyDescent="0.25">
      <c r="B147" s="137" t="s">
        <v>496</v>
      </c>
      <c r="C147" s="101">
        <f>'DS Distributor'!$F$3</f>
        <v>0</v>
      </c>
      <c r="D147" s="89" t="str">
        <f>'DS Distributor'!$D$8</f>
        <v xml:space="preserve">DS Distributor  </v>
      </c>
      <c r="E147" s="89" t="str">
        <f>'DS Distributor'!$F$8</f>
        <v>Select</v>
      </c>
      <c r="F147" s="87" t="s">
        <v>614</v>
      </c>
      <c r="G147" s="89" t="s">
        <v>182</v>
      </c>
      <c r="H147" s="90" t="s">
        <v>182</v>
      </c>
    </row>
    <row r="148" spans="2:8" x14ac:dyDescent="0.25">
      <c r="B148" s="137" t="s">
        <v>496</v>
      </c>
      <c r="C148" s="101">
        <f>'DS Distributor'!$F$3</f>
        <v>0</v>
      </c>
      <c r="D148" s="89" t="str">
        <f>'DS Distributor'!$D$8</f>
        <v xml:space="preserve">DS Distributor  </v>
      </c>
      <c r="E148" s="89" t="str">
        <f>'DS Distributor'!$F$8</f>
        <v>Select</v>
      </c>
      <c r="F148" s="87" t="s">
        <v>615</v>
      </c>
      <c r="G148" s="89" t="s">
        <v>182</v>
      </c>
      <c r="H148" s="90" t="s">
        <v>182</v>
      </c>
    </row>
    <row r="149" spans="2:8" x14ac:dyDescent="0.25">
      <c r="B149" s="137" t="s">
        <v>496</v>
      </c>
      <c r="C149" s="101">
        <f>'DS Distributor'!$F$3</f>
        <v>0</v>
      </c>
      <c r="D149" s="89" t="str">
        <f>'DS Distributor'!$D$8</f>
        <v xml:space="preserve">DS Distributor  </v>
      </c>
      <c r="E149" s="89" t="str">
        <f>'DS Distributor'!$F$8</f>
        <v>Select</v>
      </c>
      <c r="F149" s="87" t="s">
        <v>616</v>
      </c>
      <c r="G149" s="89" t="s">
        <v>182</v>
      </c>
      <c r="H149" s="90" t="s">
        <v>182</v>
      </c>
    </row>
    <row r="150" spans="2:8" x14ac:dyDescent="0.25">
      <c r="B150" s="137" t="s">
        <v>496</v>
      </c>
      <c r="C150" s="101">
        <f>'DS Distributor'!$F$3</f>
        <v>0</v>
      </c>
      <c r="D150" s="89" t="str">
        <f>'DS Distributor'!$D$8</f>
        <v xml:space="preserve">DS Distributor  </v>
      </c>
      <c r="E150" s="89" t="str">
        <f>'DS Distributor'!$F$8</f>
        <v>Select</v>
      </c>
      <c r="F150" s="87" t="s">
        <v>617</v>
      </c>
      <c r="G150" s="89" t="s">
        <v>182</v>
      </c>
      <c r="H150" s="90" t="s">
        <v>182</v>
      </c>
    </row>
    <row r="151" spans="2:8" x14ac:dyDescent="0.25">
      <c r="B151" s="137" t="s">
        <v>496</v>
      </c>
      <c r="C151" s="101">
        <f>'DS Distributor'!$F$3</f>
        <v>0</v>
      </c>
      <c r="D151" s="89" t="str">
        <f>'DS Distributor'!$D$8</f>
        <v xml:space="preserve">DS Distributor  </v>
      </c>
      <c r="E151" s="89" t="str">
        <f>'DS Distributor'!$F$8</f>
        <v>Select</v>
      </c>
      <c r="F151" s="87" t="s">
        <v>618</v>
      </c>
      <c r="G151" s="89" t="s">
        <v>182</v>
      </c>
      <c r="H151" s="90" t="s">
        <v>182</v>
      </c>
    </row>
    <row r="152" spans="2:8" x14ac:dyDescent="0.25">
      <c r="B152" s="137" t="s">
        <v>496</v>
      </c>
      <c r="C152" s="101">
        <f>'DS Distributor'!$F$3</f>
        <v>0</v>
      </c>
      <c r="D152" s="89" t="str">
        <f>'DS Distributor'!$D$8</f>
        <v xml:space="preserve">DS Distributor  </v>
      </c>
      <c r="E152" s="89" t="str">
        <f>'DS Distributor'!$F$8</f>
        <v>Select</v>
      </c>
      <c r="F152" s="87" t="s">
        <v>619</v>
      </c>
      <c r="G152" s="89" t="s">
        <v>182</v>
      </c>
      <c r="H152" s="90" t="s">
        <v>182</v>
      </c>
    </row>
    <row r="153" spans="2:8" x14ac:dyDescent="0.25">
      <c r="B153" s="137" t="s">
        <v>496</v>
      </c>
      <c r="C153" s="101">
        <f>'DS Distributor'!$F$3</f>
        <v>0</v>
      </c>
      <c r="D153" s="89" t="str">
        <f>'DS Distributor'!$D$8</f>
        <v xml:space="preserve">DS Distributor  </v>
      </c>
      <c r="E153" s="89" t="str">
        <f>'DS Distributor'!$F$8</f>
        <v>Select</v>
      </c>
      <c r="F153" s="87" t="s">
        <v>620</v>
      </c>
      <c r="G153" s="89" t="s">
        <v>182</v>
      </c>
      <c r="H153" s="90" t="s">
        <v>182</v>
      </c>
    </row>
    <row r="154" spans="2:8" x14ac:dyDescent="0.25">
      <c r="B154" s="137" t="s">
        <v>496</v>
      </c>
      <c r="C154" s="101">
        <f>'DS Distributor'!$F$3</f>
        <v>0</v>
      </c>
      <c r="D154" s="89" t="str">
        <f>'DS Distributor'!$D$8</f>
        <v xml:space="preserve">DS Distributor  </v>
      </c>
      <c r="E154" s="89" t="str">
        <f>'DS Distributor'!$F$8</f>
        <v>Select</v>
      </c>
      <c r="F154" s="87" t="s">
        <v>621</v>
      </c>
      <c r="G154" s="89" t="s">
        <v>182</v>
      </c>
      <c r="H154" s="90" t="s">
        <v>182</v>
      </c>
    </row>
    <row r="155" spans="2:8" x14ac:dyDescent="0.25">
      <c r="B155" s="137" t="s">
        <v>496</v>
      </c>
      <c r="C155" s="101">
        <f>'DS Distributor'!$F$3</f>
        <v>0</v>
      </c>
      <c r="D155" s="89" t="str">
        <f>'DS Distributor'!$D$8</f>
        <v xml:space="preserve">DS Distributor  </v>
      </c>
      <c r="E155" s="89" t="str">
        <f>'DS Distributor'!$F$8</f>
        <v>Select</v>
      </c>
      <c r="F155" s="87" t="s">
        <v>622</v>
      </c>
      <c r="G155" s="89" t="s">
        <v>182</v>
      </c>
      <c r="H155" s="90" t="s">
        <v>182</v>
      </c>
    </row>
    <row r="156" spans="2:8" x14ac:dyDescent="0.25">
      <c r="B156" s="137" t="s">
        <v>496</v>
      </c>
      <c r="C156" s="101">
        <f>'DS Distributor'!$F$3</f>
        <v>0</v>
      </c>
      <c r="D156" s="89" t="str">
        <f>'DS Distributor'!$D$8</f>
        <v xml:space="preserve">DS Distributor  </v>
      </c>
      <c r="E156" s="89" t="str">
        <f>'DS Distributor'!$F$8</f>
        <v>Select</v>
      </c>
      <c r="F156" s="87" t="s">
        <v>623</v>
      </c>
      <c r="G156" s="89" t="s">
        <v>182</v>
      </c>
      <c r="H156" s="90" t="s">
        <v>182</v>
      </c>
    </row>
    <row r="157" spans="2:8" x14ac:dyDescent="0.25">
      <c r="B157" s="137" t="s">
        <v>496</v>
      </c>
      <c r="C157" s="101">
        <f>'DS Distributor'!$F$3</f>
        <v>0</v>
      </c>
      <c r="D157" s="89" t="str">
        <f>'DS Distributor'!$D$8</f>
        <v xml:space="preserve">DS Distributor  </v>
      </c>
      <c r="E157" s="89" t="str">
        <f>'DS Distributor'!$F$8</f>
        <v>Select</v>
      </c>
      <c r="F157" s="87" t="s">
        <v>624</v>
      </c>
      <c r="G157" s="89" t="s">
        <v>182</v>
      </c>
      <c r="H157" s="90" t="s">
        <v>182</v>
      </c>
    </row>
    <row r="158" spans="2:8" x14ac:dyDescent="0.25">
      <c r="B158" s="137" t="s">
        <v>496</v>
      </c>
      <c r="C158" s="101">
        <f>'DS Distributor'!$F$3</f>
        <v>0</v>
      </c>
      <c r="D158" s="89" t="str">
        <f>'DS Distributor'!$D$8</f>
        <v xml:space="preserve">DS Distributor  </v>
      </c>
      <c r="E158" s="89" t="str">
        <f>'DS Distributor'!$F$8</f>
        <v>Select</v>
      </c>
      <c r="F158" s="87" t="s">
        <v>625</v>
      </c>
      <c r="G158" s="89" t="s">
        <v>182</v>
      </c>
      <c r="H158" s="90" t="s">
        <v>182</v>
      </c>
    </row>
    <row r="159" spans="2:8" x14ac:dyDescent="0.25">
      <c r="B159" s="137" t="s">
        <v>496</v>
      </c>
      <c r="C159" s="101">
        <f>'DS Distributor'!$F$3</f>
        <v>0</v>
      </c>
      <c r="D159" s="89" t="str">
        <f>'DS Distributor'!$D$8</f>
        <v xml:space="preserve">DS Distributor  </v>
      </c>
      <c r="E159" s="89" t="str">
        <f>'DS Distributor'!$F$8</f>
        <v>Select</v>
      </c>
      <c r="F159" s="87" t="s">
        <v>626</v>
      </c>
      <c r="G159" s="89" t="s">
        <v>182</v>
      </c>
      <c r="H159" s="90" t="s">
        <v>182</v>
      </c>
    </row>
    <row r="160" spans="2:8" x14ac:dyDescent="0.25">
      <c r="B160" s="137" t="s">
        <v>496</v>
      </c>
      <c r="C160" s="101">
        <f>'DS Distributor'!$F$3</f>
        <v>0</v>
      </c>
      <c r="D160" s="89" t="str">
        <f>'DS Distributor'!$D$8</f>
        <v xml:space="preserve">DS Distributor  </v>
      </c>
      <c r="E160" s="89" t="str">
        <f>'DS Distributor'!$F$8</f>
        <v>Select</v>
      </c>
      <c r="F160" s="87" t="s">
        <v>627</v>
      </c>
      <c r="G160" s="89" t="s">
        <v>182</v>
      </c>
      <c r="H160" s="90" t="s">
        <v>182</v>
      </c>
    </row>
    <row r="161" spans="2:8" x14ac:dyDescent="0.25">
      <c r="B161" s="137" t="s">
        <v>496</v>
      </c>
      <c r="C161" s="101">
        <f>'DS Distributor'!$F$3</f>
        <v>0</v>
      </c>
      <c r="D161" s="89" t="str">
        <f>'DS Distributor'!$D$8</f>
        <v xml:space="preserve">DS Distributor  </v>
      </c>
      <c r="E161" s="89" t="str">
        <f>'DS Distributor'!$F$8</f>
        <v>Select</v>
      </c>
      <c r="F161" s="87" t="s">
        <v>628</v>
      </c>
      <c r="G161" s="89" t="s">
        <v>182</v>
      </c>
      <c r="H161" s="90" t="s">
        <v>182</v>
      </c>
    </row>
    <row r="162" spans="2:8" x14ac:dyDescent="0.25">
      <c r="B162" s="137" t="s">
        <v>496</v>
      </c>
      <c r="C162" s="101">
        <f>'DS Distributor'!$F$3</f>
        <v>0</v>
      </c>
      <c r="D162" s="89" t="str">
        <f>'DS Distributor'!$D$8</f>
        <v xml:space="preserve">DS Distributor  </v>
      </c>
      <c r="E162" s="89" t="str">
        <f>'DS Distributor'!$F$8</f>
        <v>Select</v>
      </c>
      <c r="F162" s="87" t="s">
        <v>629</v>
      </c>
      <c r="G162" s="89" t="s">
        <v>182</v>
      </c>
      <c r="H162" s="90" t="s">
        <v>182</v>
      </c>
    </row>
    <row r="163" spans="2:8" x14ac:dyDescent="0.25">
      <c r="B163" s="137" t="s">
        <v>496</v>
      </c>
      <c r="C163" s="101">
        <f>'DS Distributor'!$F$3</f>
        <v>0</v>
      </c>
      <c r="D163" s="89" t="str">
        <f>'DS Distributor'!$D$8</f>
        <v xml:space="preserve">DS Distributor  </v>
      </c>
      <c r="E163" s="89" t="str">
        <f>'DS Distributor'!$F$8</f>
        <v>Select</v>
      </c>
      <c r="F163" s="87" t="s">
        <v>630</v>
      </c>
      <c r="G163" s="89" t="s">
        <v>182</v>
      </c>
      <c r="H163" s="90" t="s">
        <v>182</v>
      </c>
    </row>
    <row r="164" spans="2:8" x14ac:dyDescent="0.25">
      <c r="B164" s="137" t="s">
        <v>496</v>
      </c>
      <c r="C164" s="101">
        <f>'DS Distributor'!$F$3</f>
        <v>0</v>
      </c>
      <c r="D164" s="89" t="str">
        <f>'DS Distributor'!$D$8</f>
        <v xml:space="preserve">DS Distributor  </v>
      </c>
      <c r="E164" s="89" t="str">
        <f>'DS Distributor'!$F$8</f>
        <v>Select</v>
      </c>
      <c r="F164" s="87" t="s">
        <v>631</v>
      </c>
      <c r="G164" s="89" t="s">
        <v>182</v>
      </c>
      <c r="H164" s="90" t="s">
        <v>182</v>
      </c>
    </row>
    <row r="165" spans="2:8" x14ac:dyDescent="0.25">
      <c r="B165" s="137" t="s">
        <v>496</v>
      </c>
      <c r="C165" s="101">
        <f>'DS Distributor'!$F$3</f>
        <v>0</v>
      </c>
      <c r="D165" s="89" t="str">
        <f>'DS Distributor'!$D$8</f>
        <v xml:space="preserve">DS Distributor  </v>
      </c>
      <c r="E165" s="89" t="str">
        <f>'DS Distributor'!$F$8</f>
        <v>Select</v>
      </c>
      <c r="F165" s="87" t="s">
        <v>632</v>
      </c>
      <c r="G165" s="89" t="s">
        <v>182</v>
      </c>
      <c r="H165" s="90" t="s">
        <v>182</v>
      </c>
    </row>
    <row r="166" spans="2:8" x14ac:dyDescent="0.25">
      <c r="B166" s="137" t="s">
        <v>496</v>
      </c>
      <c r="C166" s="101">
        <f>'DS Distributor'!$F$3</f>
        <v>0</v>
      </c>
      <c r="D166" s="89" t="str">
        <f>'DS Distributor'!$D$8</f>
        <v xml:space="preserve">DS Distributor  </v>
      </c>
      <c r="E166" s="89" t="str">
        <f>'DS Distributor'!$F$8</f>
        <v>Select</v>
      </c>
      <c r="F166" s="87" t="s">
        <v>633</v>
      </c>
      <c r="G166" s="89" t="s">
        <v>182</v>
      </c>
      <c r="H166" s="90" t="s">
        <v>182</v>
      </c>
    </row>
    <row r="167" spans="2:8" x14ac:dyDescent="0.25">
      <c r="B167" s="137" t="s">
        <v>496</v>
      </c>
      <c r="C167" s="101">
        <f>'DS Distributor'!$F$3</f>
        <v>0</v>
      </c>
      <c r="D167" s="89" t="str">
        <f>'DS Distributor'!$D$8</f>
        <v xml:space="preserve">DS Distributor  </v>
      </c>
      <c r="E167" s="89" t="str">
        <f>'DS Distributor'!$F$8</f>
        <v>Select</v>
      </c>
      <c r="F167" s="87" t="s">
        <v>634</v>
      </c>
      <c r="G167" s="89" t="s">
        <v>182</v>
      </c>
      <c r="H167" s="90" t="s">
        <v>182</v>
      </c>
    </row>
    <row r="168" spans="2:8" x14ac:dyDescent="0.25">
      <c r="B168" s="137" t="s">
        <v>496</v>
      </c>
      <c r="C168" s="101">
        <f>'DS Distributor'!$F$3</f>
        <v>0</v>
      </c>
      <c r="D168" s="89" t="str">
        <f>'DS Distributor'!$D$8</f>
        <v xml:space="preserve">DS Distributor  </v>
      </c>
      <c r="E168" s="89" t="str">
        <f>'DS Distributor'!$F$8</f>
        <v>Select</v>
      </c>
      <c r="F168" s="87" t="s">
        <v>635</v>
      </c>
      <c r="G168" s="89" t="s">
        <v>182</v>
      </c>
      <c r="H168" s="90" t="s">
        <v>182</v>
      </c>
    </row>
    <row r="169" spans="2:8" ht="15" customHeight="1" x14ac:dyDescent="0.25">
      <c r="B169" s="137" t="s">
        <v>495</v>
      </c>
      <c r="C169" s="101">
        <f>'DS Packaging and Labeling'!$F$3</f>
        <v>0</v>
      </c>
      <c r="D169" s="89" t="str">
        <f>'DS Packaging and Labeling'!$D$8</f>
        <v>DS Packaging and Labeling</v>
      </c>
      <c r="E169" s="89" t="str">
        <f>'DS Packaging and Labeling'!$F$8</f>
        <v>Select</v>
      </c>
      <c r="F169" s="88" t="s">
        <v>138</v>
      </c>
      <c r="G169" s="89" t="str">
        <f>IF('DS Packaging and Labeling'!$E$14="Acceptable","A",IF('DS Packaging and Labeling'!$E$14="Needs Improvement","NI",'DS Packaging and Labeling'!$E$14))</f>
        <v>Select</v>
      </c>
      <c r="H169" s="90">
        <f>'DS Packaging and Labeling'!$F$14</f>
        <v>0</v>
      </c>
    </row>
    <row r="170" spans="2:8" ht="15" customHeight="1" x14ac:dyDescent="0.25">
      <c r="B170" s="137" t="s">
        <v>495</v>
      </c>
      <c r="C170" s="101">
        <f>'DS Packaging and Labeling'!$F$3</f>
        <v>0</v>
      </c>
      <c r="D170" s="89" t="str">
        <f>'DS Packaging and Labeling'!$D$8</f>
        <v>DS Packaging and Labeling</v>
      </c>
      <c r="E170" s="89" t="str">
        <f>'DS Packaging and Labeling'!$F$8</f>
        <v>Select</v>
      </c>
      <c r="F170" s="88" t="s">
        <v>139</v>
      </c>
      <c r="G170" s="89" t="str">
        <f>IF('DS Packaging and Labeling'!$E$15="Acceptable","A",IF('DS Packaging and Labeling'!$E$15="Needs Improvement","NI",'DS Packaging and Labeling'!$E$15))</f>
        <v>Select</v>
      </c>
      <c r="H170" s="90">
        <f>'DS Packaging and Labeling'!$F$15</f>
        <v>0</v>
      </c>
    </row>
    <row r="171" spans="2:8" ht="15" customHeight="1" x14ac:dyDescent="0.25">
      <c r="B171" s="137" t="s">
        <v>495</v>
      </c>
      <c r="C171" s="101">
        <f>'DS Packaging and Labeling'!$F$3</f>
        <v>0</v>
      </c>
      <c r="D171" s="89" t="str">
        <f>'DS Packaging and Labeling'!$D$8</f>
        <v>DS Packaging and Labeling</v>
      </c>
      <c r="E171" s="89" t="str">
        <f>'DS Packaging and Labeling'!$F$8</f>
        <v>Select</v>
      </c>
      <c r="F171" s="88" t="s">
        <v>140</v>
      </c>
      <c r="G171" s="89" t="str">
        <f>IF('DS Packaging and Labeling'!$E$16="Acceptable","A",IF('DS Packaging and Labeling'!$E$16="Needs Improvement","NI",'DS Packaging and Labeling'!$E$16))</f>
        <v>Select</v>
      </c>
      <c r="H171" s="90">
        <f>'DS Packaging and Labeling'!$F$16</f>
        <v>0</v>
      </c>
    </row>
    <row r="172" spans="2:8" ht="15" customHeight="1" x14ac:dyDescent="0.25">
      <c r="B172" s="137" t="s">
        <v>495</v>
      </c>
      <c r="C172" s="101">
        <f>'DS Packaging and Labeling'!$F$3</f>
        <v>0</v>
      </c>
      <c r="D172" s="89" t="str">
        <f>'DS Packaging and Labeling'!$D$8</f>
        <v>DS Packaging and Labeling</v>
      </c>
      <c r="E172" s="89" t="str">
        <f>'DS Packaging and Labeling'!$F$8</f>
        <v>Select</v>
      </c>
      <c r="F172" s="88" t="s">
        <v>141</v>
      </c>
      <c r="G172" s="89" t="str">
        <f>IF('DS Packaging and Labeling'!$E$17="Acceptable","A",IF('DS Packaging and Labeling'!$E$17="Needs Improvement","NI",'DS Packaging and Labeling'!$E$17))</f>
        <v>Select</v>
      </c>
      <c r="H172" s="90">
        <f>'DS Packaging and Labeling'!$F$17</f>
        <v>0</v>
      </c>
    </row>
    <row r="173" spans="2:8" ht="15" customHeight="1" x14ac:dyDescent="0.25">
      <c r="B173" s="137" t="s">
        <v>495</v>
      </c>
      <c r="C173" s="101">
        <f>'DS Packaging and Labeling'!$F$3</f>
        <v>0</v>
      </c>
      <c r="D173" s="89" t="str">
        <f>'DS Packaging and Labeling'!$D$8</f>
        <v>DS Packaging and Labeling</v>
      </c>
      <c r="E173" s="89" t="str">
        <f>'DS Packaging and Labeling'!$F$8</f>
        <v>Select</v>
      </c>
      <c r="F173" s="88" t="s">
        <v>142</v>
      </c>
      <c r="G173" s="89" t="str">
        <f>IF('DS Packaging and Labeling'!$E$18="Acceptable","A",IF('DS Packaging and Labeling'!$E$18="Needs Improvement","NI",'DS Packaging and Labeling'!$E$18))</f>
        <v>Select</v>
      </c>
      <c r="H173" s="90">
        <f>'DS Packaging and Labeling'!$F$18</f>
        <v>0</v>
      </c>
    </row>
    <row r="174" spans="2:8" ht="15" customHeight="1" x14ac:dyDescent="0.25">
      <c r="B174" s="137" t="s">
        <v>495</v>
      </c>
      <c r="C174" s="101">
        <f>'DS Packaging and Labeling'!$F$3</f>
        <v>0</v>
      </c>
      <c r="D174" s="89" t="str">
        <f>'DS Packaging and Labeling'!$D$8</f>
        <v>DS Packaging and Labeling</v>
      </c>
      <c r="E174" s="89" t="str">
        <f>'DS Packaging and Labeling'!$F$8</f>
        <v>Select</v>
      </c>
      <c r="F174" s="87" t="s">
        <v>143</v>
      </c>
      <c r="G174" s="89" t="str">
        <f>IF('DS Packaging and Labeling'!$E$19="Acceptable","A",IF('DS Packaging and Labeling'!$E$19="Needs Improvement","NI",'DS Packaging and Labeling'!$E$19))</f>
        <v>Select</v>
      </c>
      <c r="H174" s="90">
        <f>'DS Packaging and Labeling'!$F$19</f>
        <v>0</v>
      </c>
    </row>
    <row r="175" spans="2:8" ht="15" customHeight="1" x14ac:dyDescent="0.25">
      <c r="B175" s="137" t="s">
        <v>495</v>
      </c>
      <c r="C175" s="101">
        <f>'DS Packaging and Labeling'!$F$3</f>
        <v>0</v>
      </c>
      <c r="D175" s="89" t="str">
        <f>'DS Packaging and Labeling'!$D$8</f>
        <v>DS Packaging and Labeling</v>
      </c>
      <c r="E175" s="89" t="str">
        <f>'DS Packaging and Labeling'!$F$8</f>
        <v>Select</v>
      </c>
      <c r="F175" s="87" t="s">
        <v>144</v>
      </c>
      <c r="G175" s="89" t="str">
        <f>IF('DS Packaging and Labeling'!$E$20="Acceptable","A",IF('DS Packaging and Labeling'!$E$20="Needs Improvement","NI",'DS Packaging and Labeling'!$E$20))</f>
        <v>Select</v>
      </c>
      <c r="H175" s="90">
        <f>'DS Packaging and Labeling'!$F$20</f>
        <v>0</v>
      </c>
    </row>
    <row r="176" spans="2:8" ht="15" customHeight="1" x14ac:dyDescent="0.25">
      <c r="B176" s="137" t="s">
        <v>495</v>
      </c>
      <c r="C176" s="101">
        <f>'DS Packaging and Labeling'!$F$3</f>
        <v>0</v>
      </c>
      <c r="D176" s="89" t="str">
        <f>'DS Packaging and Labeling'!$D$8</f>
        <v>DS Packaging and Labeling</v>
      </c>
      <c r="E176" s="89" t="str">
        <f>'DS Packaging and Labeling'!$F$8</f>
        <v>Select</v>
      </c>
      <c r="F176" s="87" t="s">
        <v>145</v>
      </c>
      <c r="G176" s="89" t="str">
        <f>IF('DS Packaging and Labeling'!$E$21="Acceptable","A",IF('DS Packaging and Labeling'!$E$21="Needs Improvement","NI",'DS Packaging and Labeling'!$E$21))</f>
        <v>N/A</v>
      </c>
      <c r="H176" s="90">
        <f>'DS Packaging and Labeling'!$F$21</f>
        <v>0</v>
      </c>
    </row>
    <row r="177" spans="2:8" ht="15" customHeight="1" x14ac:dyDescent="0.25">
      <c r="B177" s="137" t="s">
        <v>495</v>
      </c>
      <c r="C177" s="101">
        <f>'DS Packaging and Labeling'!$F$3</f>
        <v>0</v>
      </c>
      <c r="D177" s="89" t="str">
        <f>'DS Packaging and Labeling'!$D$8</f>
        <v>DS Packaging and Labeling</v>
      </c>
      <c r="E177" s="89" t="str">
        <f>'DS Packaging and Labeling'!$F$8</f>
        <v>Select</v>
      </c>
      <c r="F177" s="88" t="s">
        <v>146</v>
      </c>
      <c r="G177" s="89" t="str">
        <f>IF('DS Packaging and Labeling'!$E$22="Acceptable","A",IF('DS Packaging and Labeling'!$E$22="Needs Improvement","NI",'DS Packaging and Labeling'!$E$22))</f>
        <v>Select</v>
      </c>
      <c r="H177" s="90">
        <f>'DS Packaging and Labeling'!$F$22</f>
        <v>0</v>
      </c>
    </row>
    <row r="178" spans="2:8" ht="15" customHeight="1" x14ac:dyDescent="0.25">
      <c r="B178" s="137" t="s">
        <v>495</v>
      </c>
      <c r="C178" s="101">
        <f>'DS Packaging and Labeling'!$F$3</f>
        <v>0</v>
      </c>
      <c r="D178" s="89" t="str">
        <f>'DS Packaging and Labeling'!$D$8</f>
        <v>DS Packaging and Labeling</v>
      </c>
      <c r="E178" s="89" t="str">
        <f>'DS Packaging and Labeling'!$F$8</f>
        <v>Select</v>
      </c>
      <c r="F178" s="87" t="s">
        <v>149</v>
      </c>
      <c r="G178" s="89" t="s">
        <v>182</v>
      </c>
      <c r="H178" s="89" t="s">
        <v>182</v>
      </c>
    </row>
    <row r="179" spans="2:8" ht="15" customHeight="1" x14ac:dyDescent="0.25">
      <c r="B179" s="137" t="s">
        <v>495</v>
      </c>
      <c r="C179" s="101">
        <f>'DS Packaging and Labeling'!$F$3</f>
        <v>0</v>
      </c>
      <c r="D179" s="89" t="str">
        <f>'DS Packaging and Labeling'!$D$8</f>
        <v>DS Packaging and Labeling</v>
      </c>
      <c r="E179" s="89" t="str">
        <f>'DS Packaging and Labeling'!$F$8</f>
        <v>Select</v>
      </c>
      <c r="F179" s="88" t="s">
        <v>148</v>
      </c>
      <c r="G179" s="89" t="s">
        <v>182</v>
      </c>
      <c r="H179" s="89" t="s">
        <v>182</v>
      </c>
    </row>
    <row r="180" spans="2:8" ht="15" customHeight="1" x14ac:dyDescent="0.25">
      <c r="B180" s="137" t="s">
        <v>495</v>
      </c>
      <c r="C180" s="101">
        <f>'DS Packaging and Labeling'!$F$3</f>
        <v>0</v>
      </c>
      <c r="D180" s="89" t="str">
        <f>'DS Packaging and Labeling'!$D$8</f>
        <v>DS Packaging and Labeling</v>
      </c>
      <c r="E180" s="89" t="str">
        <f>'DS Packaging and Labeling'!$F$8</f>
        <v>Select</v>
      </c>
      <c r="F180" s="87" t="s">
        <v>150</v>
      </c>
      <c r="G180" s="89" t="s">
        <v>182</v>
      </c>
      <c r="H180" s="89" t="s">
        <v>182</v>
      </c>
    </row>
    <row r="181" spans="2:8" ht="15" customHeight="1" x14ac:dyDescent="0.25">
      <c r="B181" s="137" t="s">
        <v>495</v>
      </c>
      <c r="C181" s="101">
        <f>'DS Packaging and Labeling'!$F$3</f>
        <v>0</v>
      </c>
      <c r="D181" s="89" t="str">
        <f>'DS Packaging and Labeling'!$D$8</f>
        <v>DS Packaging and Labeling</v>
      </c>
      <c r="E181" s="89" t="str">
        <f>'DS Packaging and Labeling'!$F$8</f>
        <v>Select</v>
      </c>
      <c r="F181" s="88" t="s">
        <v>151</v>
      </c>
      <c r="G181" s="89" t="s">
        <v>182</v>
      </c>
      <c r="H181" s="89" t="s">
        <v>182</v>
      </c>
    </row>
    <row r="182" spans="2:8" ht="15" customHeight="1" x14ac:dyDescent="0.25">
      <c r="B182" s="137" t="s">
        <v>495</v>
      </c>
      <c r="C182" s="101">
        <f>'DS Packaging and Labeling'!$F$3</f>
        <v>0</v>
      </c>
      <c r="D182" s="89" t="str">
        <f>'DS Packaging and Labeling'!$D$8</f>
        <v>DS Packaging and Labeling</v>
      </c>
      <c r="E182" s="89" t="str">
        <f>'DS Packaging and Labeling'!$F$8</f>
        <v>Select</v>
      </c>
      <c r="F182" s="87" t="s">
        <v>152</v>
      </c>
      <c r="G182" s="89" t="s">
        <v>182</v>
      </c>
      <c r="H182" s="89" t="s">
        <v>182</v>
      </c>
    </row>
    <row r="183" spans="2:8" ht="15" customHeight="1" x14ac:dyDescent="0.25">
      <c r="B183" s="137" t="s">
        <v>495</v>
      </c>
      <c r="C183" s="101">
        <f>'DS Packaging and Labeling'!$F$3</f>
        <v>0</v>
      </c>
      <c r="D183" s="89" t="str">
        <f>'DS Packaging and Labeling'!$D$8</f>
        <v>DS Packaging and Labeling</v>
      </c>
      <c r="E183" s="89" t="str">
        <f>'DS Packaging and Labeling'!$F$8</f>
        <v>Select</v>
      </c>
      <c r="F183" s="88" t="s">
        <v>153</v>
      </c>
      <c r="G183" s="89" t="s">
        <v>182</v>
      </c>
      <c r="H183" s="89" t="s">
        <v>182</v>
      </c>
    </row>
    <row r="184" spans="2:8" ht="15" customHeight="1" x14ac:dyDescent="0.25">
      <c r="B184" s="137" t="s">
        <v>495</v>
      </c>
      <c r="C184" s="101">
        <f>'DS Packaging and Labeling'!$F$3</f>
        <v>0</v>
      </c>
      <c r="D184" s="89" t="str">
        <f>'DS Packaging and Labeling'!$D$8</f>
        <v>DS Packaging and Labeling</v>
      </c>
      <c r="E184" s="89" t="str">
        <f>'DS Packaging and Labeling'!$F$8</f>
        <v>Select</v>
      </c>
      <c r="F184" s="87" t="s">
        <v>154</v>
      </c>
      <c r="G184" s="89" t="s">
        <v>182</v>
      </c>
      <c r="H184" s="89" t="s">
        <v>182</v>
      </c>
    </row>
    <row r="185" spans="2:8" ht="15" customHeight="1" x14ac:dyDescent="0.25">
      <c r="B185" s="137" t="s">
        <v>495</v>
      </c>
      <c r="C185" s="101">
        <f>'DS Packaging and Labeling'!$F$3</f>
        <v>0</v>
      </c>
      <c r="D185" s="89" t="str">
        <f>'DS Packaging and Labeling'!$D$8</f>
        <v>DS Packaging and Labeling</v>
      </c>
      <c r="E185" s="89" t="str">
        <f>'DS Packaging and Labeling'!$F$8</f>
        <v>Select</v>
      </c>
      <c r="F185" s="87" t="s">
        <v>155</v>
      </c>
      <c r="G185" s="89" t="s">
        <v>182</v>
      </c>
      <c r="H185" s="89" t="s">
        <v>182</v>
      </c>
    </row>
    <row r="186" spans="2:8" ht="15" customHeight="1" x14ac:dyDescent="0.25">
      <c r="B186" s="137" t="s">
        <v>495</v>
      </c>
      <c r="C186" s="101">
        <f>'DS Packaging and Labeling'!$F$3</f>
        <v>0</v>
      </c>
      <c r="D186" s="89" t="str">
        <f>'DS Packaging and Labeling'!$D$8</f>
        <v>DS Packaging and Labeling</v>
      </c>
      <c r="E186" s="89" t="str">
        <f>'DS Packaging and Labeling'!$F$8</f>
        <v>Select</v>
      </c>
      <c r="F186" s="88" t="s">
        <v>156</v>
      </c>
      <c r="G186" s="89" t="s">
        <v>182</v>
      </c>
      <c r="H186" s="89" t="s">
        <v>182</v>
      </c>
    </row>
    <row r="187" spans="2:8" ht="15" customHeight="1" x14ac:dyDescent="0.25">
      <c r="B187" s="137" t="s">
        <v>495</v>
      </c>
      <c r="C187" s="101">
        <f>'DS Packaging and Labeling'!$F$3</f>
        <v>0</v>
      </c>
      <c r="D187" s="89" t="str">
        <f>'DS Packaging and Labeling'!$D$8</f>
        <v>DS Packaging and Labeling</v>
      </c>
      <c r="E187" s="89" t="str">
        <f>'DS Packaging and Labeling'!$F$8</f>
        <v>Select</v>
      </c>
      <c r="F187" s="87" t="s">
        <v>157</v>
      </c>
      <c r="G187" s="89" t="s">
        <v>182</v>
      </c>
      <c r="H187" s="89" t="s">
        <v>182</v>
      </c>
    </row>
    <row r="188" spans="2:8" ht="15" customHeight="1" x14ac:dyDescent="0.25">
      <c r="B188" s="137" t="s">
        <v>495</v>
      </c>
      <c r="C188" s="101">
        <f>'DS Packaging and Labeling'!$F$3</f>
        <v>0</v>
      </c>
      <c r="D188" s="89" t="str">
        <f>'DS Packaging and Labeling'!$D$8</f>
        <v>DS Packaging and Labeling</v>
      </c>
      <c r="E188" s="89" t="str">
        <f>'DS Packaging and Labeling'!$F$8</f>
        <v>Select</v>
      </c>
      <c r="F188" s="87" t="s">
        <v>158</v>
      </c>
      <c r="G188" s="89" t="s">
        <v>182</v>
      </c>
      <c r="H188" s="89" t="s">
        <v>182</v>
      </c>
    </row>
    <row r="189" spans="2:8" ht="15" customHeight="1" x14ac:dyDescent="0.25">
      <c r="B189" s="137" t="s">
        <v>495</v>
      </c>
      <c r="C189" s="101">
        <f>'DS Packaging and Labeling'!$F$3</f>
        <v>0</v>
      </c>
      <c r="D189" s="89" t="str">
        <f>'DS Packaging and Labeling'!$D$8</f>
        <v>DS Packaging and Labeling</v>
      </c>
      <c r="E189" s="89" t="str">
        <f>'DS Packaging and Labeling'!$F$8</f>
        <v>Select</v>
      </c>
      <c r="F189" s="87" t="s">
        <v>159</v>
      </c>
      <c r="G189" s="89" t="s">
        <v>182</v>
      </c>
      <c r="H189" s="89" t="s">
        <v>182</v>
      </c>
    </row>
    <row r="190" spans="2:8" ht="15" customHeight="1" x14ac:dyDescent="0.25">
      <c r="B190" s="137" t="s">
        <v>495</v>
      </c>
      <c r="C190" s="101">
        <f>'DS Packaging and Labeling'!$F$3</f>
        <v>0</v>
      </c>
      <c r="D190" s="89" t="str">
        <f>'DS Packaging and Labeling'!$D$8</f>
        <v>DS Packaging and Labeling</v>
      </c>
      <c r="E190" s="89" t="str">
        <f>'DS Packaging and Labeling'!$F$8</f>
        <v>Select</v>
      </c>
      <c r="F190" s="87" t="s">
        <v>160</v>
      </c>
      <c r="G190" s="89" t="s">
        <v>182</v>
      </c>
      <c r="H190" s="90" t="s">
        <v>182</v>
      </c>
    </row>
    <row r="191" spans="2:8" ht="15" customHeight="1" x14ac:dyDescent="0.25">
      <c r="B191" s="137" t="s">
        <v>495</v>
      </c>
      <c r="C191" s="101">
        <f>'DS Packaging and Labeling'!$F$3</f>
        <v>0</v>
      </c>
      <c r="D191" s="89" t="str">
        <f>'DS Packaging and Labeling'!$D$8</f>
        <v>DS Packaging and Labeling</v>
      </c>
      <c r="E191" s="89" t="str">
        <f>'DS Packaging and Labeling'!$F$8</f>
        <v>Select</v>
      </c>
      <c r="F191" s="87" t="s">
        <v>161</v>
      </c>
      <c r="G191" s="89" t="s">
        <v>182</v>
      </c>
      <c r="H191" s="90" t="s">
        <v>182</v>
      </c>
    </row>
    <row r="192" spans="2:8" ht="15" customHeight="1" x14ac:dyDescent="0.25">
      <c r="B192" s="137" t="s">
        <v>495</v>
      </c>
      <c r="C192" s="101">
        <f>'DS Packaging and Labeling'!$F$3</f>
        <v>0</v>
      </c>
      <c r="D192" s="89" t="str">
        <f>'DS Packaging and Labeling'!$D$8</f>
        <v>DS Packaging and Labeling</v>
      </c>
      <c r="E192" s="89" t="str">
        <f>'DS Packaging and Labeling'!$F$8</f>
        <v>Select</v>
      </c>
      <c r="F192" s="87" t="s">
        <v>162</v>
      </c>
      <c r="G192" s="89" t="s">
        <v>182</v>
      </c>
      <c r="H192" s="90" t="s">
        <v>182</v>
      </c>
    </row>
    <row r="193" spans="2:8" ht="15" customHeight="1" x14ac:dyDescent="0.25">
      <c r="B193" s="137" t="s">
        <v>495</v>
      </c>
      <c r="C193" s="101">
        <f>'DS Packaging and Labeling'!$F$3</f>
        <v>0</v>
      </c>
      <c r="D193" s="89" t="str">
        <f>'DS Packaging and Labeling'!$D$8</f>
        <v>DS Packaging and Labeling</v>
      </c>
      <c r="E193" s="89" t="str">
        <f>'DS Packaging and Labeling'!$F$8</f>
        <v>Select</v>
      </c>
      <c r="F193" s="87" t="s">
        <v>163</v>
      </c>
      <c r="G193" s="89" t="s">
        <v>182</v>
      </c>
      <c r="H193" s="90" t="s">
        <v>182</v>
      </c>
    </row>
    <row r="194" spans="2:8" ht="15" customHeight="1" x14ac:dyDescent="0.25">
      <c r="B194" s="137" t="s">
        <v>495</v>
      </c>
      <c r="C194" s="101">
        <f>'DS Packaging and Labeling'!$F$3</f>
        <v>0</v>
      </c>
      <c r="D194" s="89" t="str">
        <f>'DS Packaging and Labeling'!$D$8</f>
        <v>DS Packaging and Labeling</v>
      </c>
      <c r="E194" s="89" t="str">
        <f>'DS Packaging and Labeling'!$F$8</f>
        <v>Select</v>
      </c>
      <c r="F194" s="87" t="s">
        <v>164</v>
      </c>
      <c r="G194" s="89" t="s">
        <v>182</v>
      </c>
      <c r="H194" s="90" t="s">
        <v>182</v>
      </c>
    </row>
    <row r="195" spans="2:8" ht="15" customHeight="1" x14ac:dyDescent="0.25">
      <c r="B195" s="137" t="s">
        <v>495</v>
      </c>
      <c r="C195" s="101">
        <f>'DS Packaging and Labeling'!$F$3</f>
        <v>0</v>
      </c>
      <c r="D195" s="89" t="str">
        <f>'DS Packaging and Labeling'!$D$8</f>
        <v>DS Packaging and Labeling</v>
      </c>
      <c r="E195" s="89" t="str">
        <f>'DS Packaging and Labeling'!$F$8</f>
        <v>Select</v>
      </c>
      <c r="F195" s="87" t="s">
        <v>165</v>
      </c>
      <c r="G195" s="89" t="s">
        <v>182</v>
      </c>
      <c r="H195" s="90" t="s">
        <v>182</v>
      </c>
    </row>
    <row r="196" spans="2:8" ht="15" customHeight="1" x14ac:dyDescent="0.25">
      <c r="B196" s="137" t="s">
        <v>495</v>
      </c>
      <c r="C196" s="101">
        <f>'DS Packaging and Labeling'!$F$3</f>
        <v>0</v>
      </c>
      <c r="D196" s="89" t="str">
        <f>'DS Packaging and Labeling'!$D$8</f>
        <v>DS Packaging and Labeling</v>
      </c>
      <c r="E196" s="89" t="str">
        <f>'DS Packaging and Labeling'!$F$8</f>
        <v>Select</v>
      </c>
      <c r="F196" s="87" t="s">
        <v>166</v>
      </c>
      <c r="G196" s="89" t="s">
        <v>182</v>
      </c>
      <c r="H196" s="90" t="s">
        <v>182</v>
      </c>
    </row>
    <row r="197" spans="2:8" ht="15" customHeight="1" x14ac:dyDescent="0.25">
      <c r="B197" s="137" t="s">
        <v>495</v>
      </c>
      <c r="C197" s="101">
        <f>'DS Packaging and Labeling'!$F$3</f>
        <v>0</v>
      </c>
      <c r="D197" s="89" t="str">
        <f>'DS Packaging and Labeling'!$D$8</f>
        <v>DS Packaging and Labeling</v>
      </c>
      <c r="E197" s="89" t="str">
        <f>'DS Packaging and Labeling'!$F$8</f>
        <v>Select</v>
      </c>
      <c r="F197" s="87" t="s">
        <v>167</v>
      </c>
      <c r="G197" s="89" t="s">
        <v>182</v>
      </c>
      <c r="H197" s="90" t="s">
        <v>182</v>
      </c>
    </row>
    <row r="198" spans="2:8" ht="15" customHeight="1" x14ac:dyDescent="0.25">
      <c r="B198" s="137" t="s">
        <v>495</v>
      </c>
      <c r="C198" s="101">
        <f>'DS Packaging and Labeling'!$F$3</f>
        <v>0</v>
      </c>
      <c r="D198" s="89" t="str">
        <f>'DS Packaging and Labeling'!$D$8</f>
        <v>DS Packaging and Labeling</v>
      </c>
      <c r="E198" s="89" t="str">
        <f>'DS Packaging and Labeling'!$F$8</f>
        <v>Select</v>
      </c>
      <c r="F198" s="87" t="s">
        <v>168</v>
      </c>
      <c r="G198" s="89" t="s">
        <v>182</v>
      </c>
      <c r="H198" s="90" t="s">
        <v>182</v>
      </c>
    </row>
    <row r="199" spans="2:8" ht="15" customHeight="1" x14ac:dyDescent="0.25">
      <c r="B199" s="137" t="s">
        <v>495</v>
      </c>
      <c r="C199" s="101">
        <f>'DS Packaging and Labeling'!$F$3</f>
        <v>0</v>
      </c>
      <c r="D199" s="89" t="str">
        <f>'DS Packaging and Labeling'!$D$8</f>
        <v>DS Packaging and Labeling</v>
      </c>
      <c r="E199" s="89" t="str">
        <f>'DS Packaging and Labeling'!$F$8</f>
        <v>Select</v>
      </c>
      <c r="F199" s="87" t="s">
        <v>169</v>
      </c>
      <c r="G199" s="89" t="s">
        <v>182</v>
      </c>
      <c r="H199" s="90" t="s">
        <v>182</v>
      </c>
    </row>
    <row r="200" spans="2:8" ht="15" customHeight="1" x14ac:dyDescent="0.25">
      <c r="B200" s="137" t="s">
        <v>495</v>
      </c>
      <c r="C200" s="101">
        <f>'DS Packaging and Labeling'!$F$3</f>
        <v>0</v>
      </c>
      <c r="D200" s="89" t="str">
        <f>'DS Packaging and Labeling'!$D$8</f>
        <v>DS Packaging and Labeling</v>
      </c>
      <c r="E200" s="89" t="str">
        <f>'DS Packaging and Labeling'!$F$8</f>
        <v>Select</v>
      </c>
      <c r="F200" s="87" t="s">
        <v>170</v>
      </c>
      <c r="G200" s="89" t="s">
        <v>182</v>
      </c>
      <c r="H200" s="90" t="s">
        <v>182</v>
      </c>
    </row>
    <row r="201" spans="2:8" ht="15" customHeight="1" x14ac:dyDescent="0.25">
      <c r="B201" s="137" t="s">
        <v>495</v>
      </c>
      <c r="C201" s="101">
        <f>'DS Packaging and Labeling'!$F$3</f>
        <v>0</v>
      </c>
      <c r="D201" s="89" t="str">
        <f>'DS Packaging and Labeling'!$D$8</f>
        <v>DS Packaging and Labeling</v>
      </c>
      <c r="E201" s="89" t="str">
        <f>'DS Packaging and Labeling'!$F$8</f>
        <v>Select</v>
      </c>
      <c r="F201" s="87" t="s">
        <v>171</v>
      </c>
      <c r="G201" s="89" t="s">
        <v>182</v>
      </c>
      <c r="H201" s="90" t="s">
        <v>182</v>
      </c>
    </row>
    <row r="202" spans="2:8" ht="15" customHeight="1" x14ac:dyDescent="0.25">
      <c r="B202" s="137" t="s">
        <v>495</v>
      </c>
      <c r="C202" s="101">
        <f>'DS Packaging and Labeling'!$F$3</f>
        <v>0</v>
      </c>
      <c r="D202" s="89" t="str">
        <f>'DS Packaging and Labeling'!$D$8</f>
        <v>DS Packaging and Labeling</v>
      </c>
      <c r="E202" s="89" t="str">
        <f>'DS Packaging and Labeling'!$F$8</f>
        <v>Select</v>
      </c>
      <c r="F202" s="87" t="s">
        <v>172</v>
      </c>
      <c r="G202" s="89" t="s">
        <v>182</v>
      </c>
      <c r="H202" s="90" t="s">
        <v>182</v>
      </c>
    </row>
    <row r="203" spans="2:8" ht="15" customHeight="1" x14ac:dyDescent="0.25">
      <c r="B203" s="137" t="s">
        <v>495</v>
      </c>
      <c r="C203" s="101">
        <f>'DS Packaging and Labeling'!$F$3</f>
        <v>0</v>
      </c>
      <c r="D203" s="89" t="str">
        <f>'DS Packaging and Labeling'!$D$8</f>
        <v>DS Packaging and Labeling</v>
      </c>
      <c r="E203" s="89" t="str">
        <f>'DS Packaging and Labeling'!$F$8</f>
        <v>Select</v>
      </c>
      <c r="F203" s="87" t="s">
        <v>173</v>
      </c>
      <c r="G203" s="89" t="s">
        <v>182</v>
      </c>
      <c r="H203" s="90" t="s">
        <v>182</v>
      </c>
    </row>
    <row r="204" spans="2:8" ht="15" customHeight="1" x14ac:dyDescent="0.25">
      <c r="B204" s="137" t="s">
        <v>495</v>
      </c>
      <c r="C204" s="101">
        <f>'DS Packaging and Labeling'!$F$3</f>
        <v>0</v>
      </c>
      <c r="D204" s="89" t="str">
        <f>'DS Packaging and Labeling'!$D$8</f>
        <v>DS Packaging and Labeling</v>
      </c>
      <c r="E204" s="89" t="str">
        <f>'DS Packaging and Labeling'!$F$8</f>
        <v>Select</v>
      </c>
      <c r="F204" s="87" t="s">
        <v>174</v>
      </c>
      <c r="G204" s="89" t="s">
        <v>182</v>
      </c>
      <c r="H204" s="90" t="s">
        <v>182</v>
      </c>
    </row>
    <row r="205" spans="2:8" ht="15" customHeight="1" x14ac:dyDescent="0.25">
      <c r="B205" s="137" t="s">
        <v>495</v>
      </c>
      <c r="C205" s="101">
        <f>'DS Packaging and Labeling'!$F$3</f>
        <v>0</v>
      </c>
      <c r="D205" s="89" t="str">
        <f>'DS Packaging and Labeling'!$D$8</f>
        <v>DS Packaging and Labeling</v>
      </c>
      <c r="E205" s="89" t="str">
        <f>'DS Packaging and Labeling'!$F$8</f>
        <v>Select</v>
      </c>
      <c r="F205" s="87" t="s">
        <v>175</v>
      </c>
      <c r="G205" s="89" t="s">
        <v>182</v>
      </c>
      <c r="H205" s="90" t="s">
        <v>182</v>
      </c>
    </row>
    <row r="206" spans="2:8" ht="15" customHeight="1" x14ac:dyDescent="0.25">
      <c r="B206" s="137" t="s">
        <v>495</v>
      </c>
      <c r="C206" s="101">
        <f>'DS Packaging and Labeling'!$F$3</f>
        <v>0</v>
      </c>
      <c r="D206" s="89" t="str">
        <f>'DS Packaging and Labeling'!$D$8</f>
        <v>DS Packaging and Labeling</v>
      </c>
      <c r="E206" s="89" t="str">
        <f>'DS Packaging and Labeling'!$F$8</f>
        <v>Select</v>
      </c>
      <c r="F206" s="87" t="s">
        <v>176</v>
      </c>
      <c r="G206" s="89" t="s">
        <v>182</v>
      </c>
      <c r="H206" s="90" t="s">
        <v>182</v>
      </c>
    </row>
    <row r="207" spans="2:8" ht="15" customHeight="1" x14ac:dyDescent="0.25">
      <c r="B207" s="137" t="s">
        <v>495</v>
      </c>
      <c r="C207" s="101">
        <f>'DS Packaging and Labeling'!$F$3</f>
        <v>0</v>
      </c>
      <c r="D207" s="89" t="str">
        <f>'DS Packaging and Labeling'!$D$8</f>
        <v>DS Packaging and Labeling</v>
      </c>
      <c r="E207" s="89" t="str">
        <f>'DS Packaging and Labeling'!$F$8</f>
        <v>Select</v>
      </c>
      <c r="F207" s="87" t="s">
        <v>177</v>
      </c>
      <c r="G207" s="89" t="s">
        <v>182</v>
      </c>
      <c r="H207" s="90" t="s">
        <v>182</v>
      </c>
    </row>
    <row r="208" spans="2:8" ht="15" customHeight="1" x14ac:dyDescent="0.25">
      <c r="B208" s="137" t="s">
        <v>495</v>
      </c>
      <c r="C208" s="101">
        <f>'DS Packaging and Labeling'!$F$3</f>
        <v>0</v>
      </c>
      <c r="D208" s="89" t="str">
        <f>'DS Packaging and Labeling'!$D$8</f>
        <v>DS Packaging and Labeling</v>
      </c>
      <c r="E208" s="89" t="str">
        <f>'DS Packaging and Labeling'!$F$8</f>
        <v>Select</v>
      </c>
      <c r="F208" s="87" t="s">
        <v>187</v>
      </c>
      <c r="G208" s="89" t="s">
        <v>182</v>
      </c>
      <c r="H208" s="90" t="s">
        <v>182</v>
      </c>
    </row>
    <row r="209" spans="2:8" ht="15" customHeight="1" x14ac:dyDescent="0.25">
      <c r="B209" s="137" t="s">
        <v>495</v>
      </c>
      <c r="C209" s="101">
        <f>'DS Packaging and Labeling'!$F$3</f>
        <v>0</v>
      </c>
      <c r="D209" s="89" t="str">
        <f>'DS Packaging and Labeling'!$D$8</f>
        <v>DS Packaging and Labeling</v>
      </c>
      <c r="E209" s="89" t="str">
        <f>'DS Packaging and Labeling'!$F$8</f>
        <v>Select</v>
      </c>
      <c r="F209" s="87" t="s">
        <v>178</v>
      </c>
      <c r="G209" s="89" t="s">
        <v>182</v>
      </c>
      <c r="H209" s="90" t="s">
        <v>182</v>
      </c>
    </row>
    <row r="210" spans="2:8" ht="15" customHeight="1" x14ac:dyDescent="0.25">
      <c r="B210" s="137" t="s">
        <v>495</v>
      </c>
      <c r="C210" s="101">
        <f>'DS Packaging and Labeling'!$F$3</f>
        <v>0</v>
      </c>
      <c r="D210" s="89" t="str">
        <f>'DS Packaging and Labeling'!$D$8</f>
        <v>DS Packaging and Labeling</v>
      </c>
      <c r="E210" s="89" t="str">
        <f>'DS Packaging and Labeling'!$F$8</f>
        <v>Select</v>
      </c>
      <c r="F210" s="87" t="s">
        <v>179</v>
      </c>
      <c r="G210" s="89" t="s">
        <v>182</v>
      </c>
      <c r="H210" s="90" t="s">
        <v>182</v>
      </c>
    </row>
    <row r="211" spans="2:8" ht="15" customHeight="1" x14ac:dyDescent="0.25">
      <c r="B211" s="137" t="s">
        <v>495</v>
      </c>
      <c r="C211" s="101">
        <f>'DS Packaging and Labeling'!$F$3</f>
        <v>0</v>
      </c>
      <c r="D211" s="89" t="str">
        <f>'DS Packaging and Labeling'!$D$8</f>
        <v>DS Packaging and Labeling</v>
      </c>
      <c r="E211" s="89" t="str">
        <f>'DS Packaging and Labeling'!$F$8</f>
        <v>Select</v>
      </c>
      <c r="F211" s="87" t="s">
        <v>180</v>
      </c>
      <c r="G211" s="89" t="s">
        <v>182</v>
      </c>
      <c r="H211" s="90" t="s">
        <v>182</v>
      </c>
    </row>
    <row r="212" spans="2:8" ht="15" customHeight="1" x14ac:dyDescent="0.25">
      <c r="B212" s="137" t="s">
        <v>495</v>
      </c>
      <c r="C212" s="101">
        <f>'DS Packaging and Labeling'!$F$3</f>
        <v>0</v>
      </c>
      <c r="D212" s="89" t="str">
        <f>'DS Packaging and Labeling'!$D$8</f>
        <v>DS Packaging and Labeling</v>
      </c>
      <c r="E212" s="89" t="str">
        <f>'DS Packaging and Labeling'!$F$8</f>
        <v>Select</v>
      </c>
      <c r="F212" s="87" t="s">
        <v>181</v>
      </c>
      <c r="G212" s="89" t="s">
        <v>182</v>
      </c>
      <c r="H212" s="90" t="s">
        <v>182</v>
      </c>
    </row>
    <row r="213" spans="2:8" ht="15" customHeight="1" x14ac:dyDescent="0.25">
      <c r="B213" s="137" t="s">
        <v>495</v>
      </c>
      <c r="C213" s="101">
        <f>'DS Packaging and Labeling'!$F$3</f>
        <v>0</v>
      </c>
      <c r="D213" s="89" t="str">
        <f>'DS Packaging and Labeling'!$D$8</f>
        <v>DS Packaging and Labeling</v>
      </c>
      <c r="E213" s="89" t="str">
        <f>'DS Packaging and Labeling'!$F$8</f>
        <v>Select</v>
      </c>
      <c r="F213" s="87" t="s">
        <v>311</v>
      </c>
      <c r="G213" s="89" t="str">
        <f>IF('DS Packaging and Labeling'!$E$42="Acceptable","A",IF('DS Packaging and Labeling'!$E$42="Needs Improvement","NI",'DS Packaging and Labeling'!$E$42))</f>
        <v>Select</v>
      </c>
      <c r="H213" s="90">
        <f>'DS Packaging and Labeling'!$F$42</f>
        <v>0</v>
      </c>
    </row>
    <row r="214" spans="2:8" ht="15" customHeight="1" x14ac:dyDescent="0.25">
      <c r="B214" s="137" t="s">
        <v>495</v>
      </c>
      <c r="C214" s="101">
        <f>'DS Packaging and Labeling'!$F$3</f>
        <v>0</v>
      </c>
      <c r="D214" s="89" t="str">
        <f>'DS Packaging and Labeling'!$D$8</f>
        <v>DS Packaging and Labeling</v>
      </c>
      <c r="E214" s="89" t="str">
        <f>'DS Packaging and Labeling'!$F$8</f>
        <v>Select</v>
      </c>
      <c r="F214" s="87" t="s">
        <v>309</v>
      </c>
      <c r="G214" s="89" t="s">
        <v>182</v>
      </c>
      <c r="H214" s="90">
        <f>'DS Packaging and Labeling'!$B$44</f>
        <v>0</v>
      </c>
    </row>
    <row r="215" spans="2:8" ht="15" customHeight="1" x14ac:dyDescent="0.25">
      <c r="B215" s="137" t="s">
        <v>495</v>
      </c>
      <c r="C215" s="101">
        <f>'DS Packaging and Labeling'!$F$3</f>
        <v>0</v>
      </c>
      <c r="D215" s="89" t="str">
        <f>'DS Packaging and Labeling'!$D$8</f>
        <v>DS Packaging and Labeling</v>
      </c>
      <c r="E215" s="89" t="str">
        <f>'DS Packaging and Labeling'!$F$8</f>
        <v>Select</v>
      </c>
      <c r="F215" s="87" t="s">
        <v>602</v>
      </c>
      <c r="G215" s="89" t="str">
        <f>IF('DS Packaging and Labeling'!$E$24="Acceptable","A",IF('DS Packaging and Labeling'!$E$24="Needs Improvement","NI",'DS Packaging and Labeling'!$E$24))</f>
        <v>Select</v>
      </c>
      <c r="H215" s="90">
        <f>'DS Packaging and Labeling'!$F$24</f>
        <v>0</v>
      </c>
    </row>
    <row r="216" spans="2:8" ht="15" customHeight="1" x14ac:dyDescent="0.25">
      <c r="B216" s="137" t="s">
        <v>495</v>
      </c>
      <c r="C216" s="101">
        <f>'DS Packaging and Labeling'!$F$3</f>
        <v>0</v>
      </c>
      <c r="D216" s="89" t="str">
        <f>'DS Packaging and Labeling'!$D$8</f>
        <v>DS Packaging and Labeling</v>
      </c>
      <c r="E216" s="89" t="str">
        <f>'DS Packaging and Labeling'!$F$8</f>
        <v>Select</v>
      </c>
      <c r="F216" s="88" t="s">
        <v>603</v>
      </c>
      <c r="G216" s="89" t="str">
        <f>IF('DS Packaging and Labeling'!$E$25="Acceptable","A",IF('DS Packaging and Labeling'!$E$25="Needs Improvement","NI",'DS Packaging and Labeling'!$E$25))</f>
        <v>Select</v>
      </c>
      <c r="H216" s="90">
        <f>'DS Packaging and Labeling'!$F$25</f>
        <v>0</v>
      </c>
    </row>
    <row r="217" spans="2:8" ht="15" customHeight="1" x14ac:dyDescent="0.25">
      <c r="B217" s="137" t="s">
        <v>495</v>
      </c>
      <c r="C217" s="101">
        <f>'DS Packaging and Labeling'!$F$3</f>
        <v>0</v>
      </c>
      <c r="D217" s="89" t="str">
        <f>'DS Packaging and Labeling'!$D$8</f>
        <v>DS Packaging and Labeling</v>
      </c>
      <c r="E217" s="89" t="str">
        <f>'DS Packaging and Labeling'!$F$8</f>
        <v>Select</v>
      </c>
      <c r="F217" s="87" t="s">
        <v>604</v>
      </c>
      <c r="G217" s="89" t="str">
        <f>IF('DS Packaging and Labeling'!$E$26="Acceptable","A",IF('DS Packaging and Labeling'!$E$26="Needs Improvement","NI",'DS Packaging and Labeling'!$E$26))</f>
        <v>Select</v>
      </c>
      <c r="H217" s="90">
        <f>'DS Packaging and Labeling'!$F$26</f>
        <v>0</v>
      </c>
    </row>
    <row r="218" spans="2:8" ht="15" customHeight="1" x14ac:dyDescent="0.25">
      <c r="B218" s="137" t="s">
        <v>495</v>
      </c>
      <c r="C218" s="101">
        <f>'DS Packaging and Labeling'!$F$3</f>
        <v>0</v>
      </c>
      <c r="D218" s="89" t="str">
        <f>'DS Packaging and Labeling'!$D$8</f>
        <v>DS Packaging and Labeling</v>
      </c>
      <c r="E218" s="89" t="str">
        <f>'DS Packaging and Labeling'!$F$8</f>
        <v>Select</v>
      </c>
      <c r="F218" s="88" t="s">
        <v>605</v>
      </c>
      <c r="G218" s="89" t="str">
        <f>IF('DS Packaging and Labeling'!$E$27="Acceptable","A",IF('DS Packaging and Labeling'!$E$27="Needs Improvement","NI",'DS Packaging and Labeling'!$E$27))</f>
        <v>Select</v>
      </c>
      <c r="H218" s="90">
        <f>'DS Packaging and Labeling'!$F$27</f>
        <v>0</v>
      </c>
    </row>
    <row r="219" spans="2:8" ht="15" customHeight="1" x14ac:dyDescent="0.25">
      <c r="B219" s="137" t="s">
        <v>495</v>
      </c>
      <c r="C219" s="101">
        <f>'DS Packaging and Labeling'!$F$3</f>
        <v>0</v>
      </c>
      <c r="D219" s="89" t="str">
        <f>'DS Packaging and Labeling'!$D$8</f>
        <v>DS Packaging and Labeling</v>
      </c>
      <c r="E219" s="89" t="str">
        <f>'DS Packaging and Labeling'!$F$8</f>
        <v>Select</v>
      </c>
      <c r="F219" s="87" t="s">
        <v>606</v>
      </c>
      <c r="G219" s="89" t="str">
        <f>IF('DS Packaging and Labeling'!$E$28="Acceptable","A",IF('DS Packaging and Labeling'!$E$28="Needs Improvement","NI",'DS Packaging and Labeling'!$E$28))</f>
        <v>Select</v>
      </c>
      <c r="H219" s="90">
        <f>'DS Packaging and Labeling'!$F$28</f>
        <v>0</v>
      </c>
    </row>
    <row r="220" spans="2:8" ht="15" customHeight="1" x14ac:dyDescent="0.25">
      <c r="B220" s="137" t="s">
        <v>495</v>
      </c>
      <c r="C220" s="101">
        <f>'DS Packaging and Labeling'!$F$3</f>
        <v>0</v>
      </c>
      <c r="D220" s="89" t="str">
        <f>'DS Packaging and Labeling'!$D$8</f>
        <v>DS Packaging and Labeling</v>
      </c>
      <c r="E220" s="89" t="str">
        <f>'DS Packaging and Labeling'!$F$8</f>
        <v>Select</v>
      </c>
      <c r="F220" s="88" t="s">
        <v>607</v>
      </c>
      <c r="G220" s="89" t="str">
        <f>IF('DS Packaging and Labeling'!$E$29="Acceptable","A",IF('DS Packaging and Labeling'!$E$29="Needs Improvement","NI",'DS Packaging and Labeling'!$E$29))</f>
        <v>Select</v>
      </c>
      <c r="H220" s="90">
        <f>'DS Packaging and Labeling'!$F$29</f>
        <v>0</v>
      </c>
    </row>
    <row r="221" spans="2:8" ht="15" customHeight="1" x14ac:dyDescent="0.25">
      <c r="B221" s="137" t="s">
        <v>495</v>
      </c>
      <c r="C221" s="101">
        <f>'DS Packaging and Labeling'!$F$3</f>
        <v>0</v>
      </c>
      <c r="D221" s="89" t="str">
        <f>'DS Packaging and Labeling'!$D$8</f>
        <v>DS Packaging and Labeling</v>
      </c>
      <c r="E221" s="89" t="str">
        <f>'DS Packaging and Labeling'!$F$8</f>
        <v>Select</v>
      </c>
      <c r="F221" s="88" t="s">
        <v>608</v>
      </c>
      <c r="G221" s="89" t="s">
        <v>182</v>
      </c>
      <c r="H221" s="89" t="s">
        <v>182</v>
      </c>
    </row>
    <row r="222" spans="2:8" ht="15" customHeight="1" x14ac:dyDescent="0.25">
      <c r="B222" s="137" t="s">
        <v>495</v>
      </c>
      <c r="C222" s="101">
        <f>'DS Packaging and Labeling'!$F$3</f>
        <v>0</v>
      </c>
      <c r="D222" s="89" t="str">
        <f>'DS Packaging and Labeling'!$D$8</f>
        <v>DS Packaging and Labeling</v>
      </c>
      <c r="E222" s="89" t="str">
        <f>'DS Packaging and Labeling'!$F$8</f>
        <v>Select</v>
      </c>
      <c r="F222" s="88" t="s">
        <v>609</v>
      </c>
      <c r="G222" s="89" t="s">
        <v>182</v>
      </c>
      <c r="H222" s="89" t="s">
        <v>182</v>
      </c>
    </row>
    <row r="223" spans="2:8" ht="15" customHeight="1" x14ac:dyDescent="0.25">
      <c r="B223" s="137" t="s">
        <v>495</v>
      </c>
      <c r="C223" s="101">
        <f>'DS Packaging and Labeling'!$F$3</f>
        <v>0</v>
      </c>
      <c r="D223" s="89" t="str">
        <f>'DS Packaging and Labeling'!$D$8</f>
        <v>DS Packaging and Labeling</v>
      </c>
      <c r="E223" s="89" t="str">
        <f>'DS Packaging and Labeling'!$F$8</f>
        <v>Select</v>
      </c>
      <c r="F223" s="88" t="s">
        <v>610</v>
      </c>
      <c r="G223" s="89" t="s">
        <v>182</v>
      </c>
      <c r="H223" s="89" t="s">
        <v>182</v>
      </c>
    </row>
    <row r="224" spans="2:8" ht="15" customHeight="1" x14ac:dyDescent="0.25">
      <c r="B224" s="137" t="s">
        <v>495</v>
      </c>
      <c r="C224" s="101">
        <f>'DS Packaging and Labeling'!$F$3</f>
        <v>0</v>
      </c>
      <c r="D224" s="89" t="str">
        <f>'DS Packaging and Labeling'!$D$8</f>
        <v>DS Packaging and Labeling</v>
      </c>
      <c r="E224" s="89" t="str">
        <f>'DS Packaging and Labeling'!$F$8</f>
        <v>Select</v>
      </c>
      <c r="F224" s="88" t="s">
        <v>611</v>
      </c>
      <c r="G224" s="89" t="s">
        <v>182</v>
      </c>
      <c r="H224" s="89" t="s">
        <v>182</v>
      </c>
    </row>
    <row r="225" spans="2:8" ht="15" customHeight="1" x14ac:dyDescent="0.25">
      <c r="B225" s="137" t="s">
        <v>495</v>
      </c>
      <c r="C225" s="101">
        <f>'DS Packaging and Labeling'!$F$3</f>
        <v>0</v>
      </c>
      <c r="D225" s="89" t="str">
        <f>'DS Packaging and Labeling'!$D$8</f>
        <v>DS Packaging and Labeling</v>
      </c>
      <c r="E225" s="89" t="str">
        <f>'DS Packaging and Labeling'!$F$8</f>
        <v>Select</v>
      </c>
      <c r="F225" s="88" t="s">
        <v>612</v>
      </c>
      <c r="G225" s="89" t="s">
        <v>182</v>
      </c>
      <c r="H225" s="89" t="s">
        <v>182</v>
      </c>
    </row>
    <row r="226" spans="2:8" ht="15" customHeight="1" x14ac:dyDescent="0.25">
      <c r="B226" s="137" t="s">
        <v>495</v>
      </c>
      <c r="C226" s="101">
        <f>'DS Packaging and Labeling'!$F$3</f>
        <v>0</v>
      </c>
      <c r="D226" s="89" t="str">
        <f>'DS Packaging and Labeling'!$D$8</f>
        <v>DS Packaging and Labeling</v>
      </c>
      <c r="E226" s="89" t="str">
        <f>'DS Packaging and Labeling'!$F$8</f>
        <v>Select</v>
      </c>
      <c r="F226" s="87" t="s">
        <v>614</v>
      </c>
      <c r="G226" s="89" t="str">
        <f>IF('DS Packaging and Labeling'!$E$31="Acceptable","A",IF('DS Packaging and Labeling'!$E$31="Needs Improvement","NI",'DS Packaging and Labeling'!$E$31))</f>
        <v>Select</v>
      </c>
      <c r="H226" s="90">
        <f>'DS Packaging and Labeling'!$F$31</f>
        <v>0</v>
      </c>
    </row>
    <row r="227" spans="2:8" ht="15" customHeight="1" x14ac:dyDescent="0.25">
      <c r="B227" s="137" t="s">
        <v>495</v>
      </c>
      <c r="C227" s="101">
        <f>'DS Packaging and Labeling'!$F$3</f>
        <v>0</v>
      </c>
      <c r="D227" s="89" t="str">
        <f>'DS Packaging and Labeling'!$D$8</f>
        <v>DS Packaging and Labeling</v>
      </c>
      <c r="E227" s="89" t="str">
        <f>'DS Packaging and Labeling'!$F$8</f>
        <v>Select</v>
      </c>
      <c r="F227" s="87" t="s">
        <v>615</v>
      </c>
      <c r="G227" s="89" t="str">
        <f>IF('DS Packaging and Labeling'!$E$32="Acceptable","A",IF('DS Packaging and Labeling'!$E$32="Needs Improvement","NI",'DS Packaging and Labeling'!$E$32))</f>
        <v>Select</v>
      </c>
      <c r="H227" s="90">
        <f>'DS Packaging and Labeling'!$F$32</f>
        <v>0</v>
      </c>
    </row>
    <row r="228" spans="2:8" ht="15" customHeight="1" x14ac:dyDescent="0.25">
      <c r="B228" s="137" t="s">
        <v>495</v>
      </c>
      <c r="C228" s="101">
        <f>'DS Packaging and Labeling'!$F$3</f>
        <v>0</v>
      </c>
      <c r="D228" s="89" t="str">
        <f>'DS Packaging and Labeling'!$D$8</f>
        <v>DS Packaging and Labeling</v>
      </c>
      <c r="E228" s="89" t="str">
        <f>'DS Packaging and Labeling'!$F$8</f>
        <v>Select</v>
      </c>
      <c r="F228" s="87" t="s">
        <v>616</v>
      </c>
      <c r="G228" s="89" t="str">
        <f>IF('DS Packaging and Labeling'!$E$33="Acceptable","A",IF('DS Packaging and Labeling'!$E$33="Needs Improvement","NI",'DS Packaging and Labeling'!$E$33))</f>
        <v>Select</v>
      </c>
      <c r="H228" s="90">
        <f>'DS Packaging and Labeling'!$F$33</f>
        <v>0</v>
      </c>
    </row>
    <row r="229" spans="2:8" ht="15" customHeight="1" x14ac:dyDescent="0.25">
      <c r="B229" s="137" t="s">
        <v>495</v>
      </c>
      <c r="C229" s="101">
        <f>'DS Packaging and Labeling'!$F$3</f>
        <v>0</v>
      </c>
      <c r="D229" s="89" t="str">
        <f>'DS Packaging and Labeling'!$D$8</f>
        <v>DS Packaging and Labeling</v>
      </c>
      <c r="E229" s="89" t="str">
        <f>'DS Packaging and Labeling'!$F$8</f>
        <v>Select</v>
      </c>
      <c r="F229" s="87" t="s">
        <v>617</v>
      </c>
      <c r="G229" s="89" t="str">
        <f>IF('DS Packaging and Labeling'!$E$34="Acceptable","A",IF('DS Packaging and Labeling'!$E$34="Needs Improvement","NI",'DS Packaging and Labeling'!$E$34))</f>
        <v>Select</v>
      </c>
      <c r="H229" s="90">
        <f>'DS Packaging and Labeling'!$F$34</f>
        <v>0</v>
      </c>
    </row>
    <row r="230" spans="2:8" ht="15" customHeight="1" x14ac:dyDescent="0.25">
      <c r="B230" s="137" t="s">
        <v>495</v>
      </c>
      <c r="C230" s="101">
        <f>'DS Packaging and Labeling'!$F$3</f>
        <v>0</v>
      </c>
      <c r="D230" s="89" t="str">
        <f>'DS Packaging and Labeling'!$D$8</f>
        <v>DS Packaging and Labeling</v>
      </c>
      <c r="E230" s="89" t="str">
        <f>'DS Packaging and Labeling'!$F$8</f>
        <v>Select</v>
      </c>
      <c r="F230" s="87" t="s">
        <v>618</v>
      </c>
      <c r="G230" s="89" t="str">
        <f>IF('DS Packaging and Labeling'!$E$35="Acceptable","A",IF('DS Packaging and Labeling'!$E$35="Needs Improvement","NI",'DS Packaging and Labeling'!$E$35))</f>
        <v>Select</v>
      </c>
      <c r="H230" s="90">
        <f>'DS Packaging and Labeling'!$F$35</f>
        <v>0</v>
      </c>
    </row>
    <row r="231" spans="2:8" ht="15" customHeight="1" x14ac:dyDescent="0.25">
      <c r="B231" s="137" t="s">
        <v>495</v>
      </c>
      <c r="C231" s="101">
        <f>'DS Packaging and Labeling'!$F$3</f>
        <v>0</v>
      </c>
      <c r="D231" s="89" t="str">
        <f>'DS Packaging and Labeling'!$D$8</f>
        <v>DS Packaging and Labeling</v>
      </c>
      <c r="E231" s="89" t="str">
        <f>'DS Packaging and Labeling'!$F$8</f>
        <v>Select</v>
      </c>
      <c r="F231" s="87" t="s">
        <v>619</v>
      </c>
      <c r="G231" s="89" t="str">
        <f>IF('DS Packaging and Labeling'!$E$36="Acceptable","A",IF('DS Packaging and Labeling'!$E$36="Needs Improvement","NI",'DS Packaging and Labeling'!$E$36))</f>
        <v>Select</v>
      </c>
      <c r="H231" s="90">
        <f>'DS Packaging and Labeling'!$F$36</f>
        <v>0</v>
      </c>
    </row>
    <row r="232" spans="2:8" ht="15" customHeight="1" x14ac:dyDescent="0.25">
      <c r="B232" s="137" t="s">
        <v>495</v>
      </c>
      <c r="C232" s="101">
        <f>'DS Packaging and Labeling'!$F$3</f>
        <v>0</v>
      </c>
      <c r="D232" s="89" t="str">
        <f>'DS Packaging and Labeling'!$D$8</f>
        <v>DS Packaging and Labeling</v>
      </c>
      <c r="E232" s="89" t="str">
        <f>'DS Packaging and Labeling'!$F$8</f>
        <v>Select</v>
      </c>
      <c r="F232" s="87" t="s">
        <v>620</v>
      </c>
      <c r="G232" s="89" t="str">
        <f>IF('DS Packaging and Labeling'!$E$37="Acceptable","A",IF('DS Packaging and Labeling'!$E$37="Needs Improvement","NI",'DS Packaging and Labeling'!$E$37))</f>
        <v>Select</v>
      </c>
      <c r="H232" s="90">
        <f>'DS Packaging and Labeling'!$F$37</f>
        <v>0</v>
      </c>
    </row>
    <row r="233" spans="2:8" ht="15" customHeight="1" x14ac:dyDescent="0.25">
      <c r="B233" s="137" t="s">
        <v>495</v>
      </c>
      <c r="C233" s="101">
        <f>'DS Packaging and Labeling'!$F$3</f>
        <v>0</v>
      </c>
      <c r="D233" s="89" t="str">
        <f>'DS Packaging and Labeling'!$D$8</f>
        <v>DS Packaging and Labeling</v>
      </c>
      <c r="E233" s="89" t="str">
        <f>'DS Packaging and Labeling'!$F$8</f>
        <v>Select</v>
      </c>
      <c r="F233" s="87" t="s">
        <v>621</v>
      </c>
      <c r="G233" s="89" t="str">
        <f>IF('DS Packaging and Labeling'!$E$38="Acceptable","A",IF('DS Packaging and Labeling'!$E$38="Needs Improvement","NI",'DS Packaging and Labeling'!$E$38))</f>
        <v>Select</v>
      </c>
      <c r="H233" s="90">
        <f>'DS Packaging and Labeling'!$F$38</f>
        <v>0</v>
      </c>
    </row>
    <row r="234" spans="2:8" ht="15" customHeight="1" x14ac:dyDescent="0.25">
      <c r="B234" s="137" t="s">
        <v>495</v>
      </c>
      <c r="C234" s="101">
        <f>'DS Packaging and Labeling'!$F$3</f>
        <v>0</v>
      </c>
      <c r="D234" s="89" t="str">
        <f>'DS Packaging and Labeling'!$D$8</f>
        <v>DS Packaging and Labeling</v>
      </c>
      <c r="E234" s="89" t="str">
        <f>'DS Packaging and Labeling'!$F$8</f>
        <v>Select</v>
      </c>
      <c r="F234" s="87" t="s">
        <v>622</v>
      </c>
      <c r="G234" s="89" t="str">
        <f>IF('DS Packaging and Labeling'!$E$39="Acceptable","A",IF('DS Packaging and Labeling'!$E$39="Needs Improvement","NI",'DS Packaging and Labeling'!$E$39))</f>
        <v>Select</v>
      </c>
      <c r="H234" s="90">
        <f>'DS Packaging and Labeling'!$F$39</f>
        <v>0</v>
      </c>
    </row>
    <row r="235" spans="2:8" ht="15" customHeight="1" x14ac:dyDescent="0.25">
      <c r="B235" s="137" t="s">
        <v>495</v>
      </c>
      <c r="C235" s="101">
        <f>'DS Packaging and Labeling'!$F$3</f>
        <v>0</v>
      </c>
      <c r="D235" s="89" t="str">
        <f>'DS Packaging and Labeling'!$D$8</f>
        <v>DS Packaging and Labeling</v>
      </c>
      <c r="E235" s="89" t="str">
        <f>'DS Packaging and Labeling'!$F$8</f>
        <v>Select</v>
      </c>
      <c r="F235" s="87" t="s">
        <v>623</v>
      </c>
      <c r="G235" s="89" t="str">
        <f>IF('DS Packaging and Labeling'!$E$40="Acceptable","A",IF('DS Packaging and Labeling'!$E$40="Needs Improvement","NI",'DS Packaging and Labeling'!$E$40))</f>
        <v>Select</v>
      </c>
      <c r="H235" s="90">
        <f>'DS Packaging and Labeling'!$F$40</f>
        <v>0</v>
      </c>
    </row>
    <row r="236" spans="2:8" ht="15" customHeight="1" x14ac:dyDescent="0.25">
      <c r="B236" s="137" t="s">
        <v>495</v>
      </c>
      <c r="C236" s="101">
        <f>'DS Packaging and Labeling'!$F$3</f>
        <v>0</v>
      </c>
      <c r="D236" s="89" t="str">
        <f>'DS Packaging and Labeling'!$D$8</f>
        <v>DS Packaging and Labeling</v>
      </c>
      <c r="E236" s="89" t="str">
        <f>'DS Packaging and Labeling'!$F$8</f>
        <v>Select</v>
      </c>
      <c r="F236" s="87" t="s">
        <v>624</v>
      </c>
      <c r="G236" s="89" t="s">
        <v>182</v>
      </c>
      <c r="H236" s="89" t="s">
        <v>182</v>
      </c>
    </row>
    <row r="237" spans="2:8" ht="15" customHeight="1" x14ac:dyDescent="0.25">
      <c r="B237" s="137" t="s">
        <v>495</v>
      </c>
      <c r="C237" s="101">
        <f>'DS Packaging and Labeling'!$F$3</f>
        <v>0</v>
      </c>
      <c r="D237" s="89" t="str">
        <f>'DS Packaging and Labeling'!$D$8</f>
        <v>DS Packaging and Labeling</v>
      </c>
      <c r="E237" s="89" t="str">
        <f>'DS Packaging and Labeling'!$F$8</f>
        <v>Select</v>
      </c>
      <c r="F237" s="87" t="s">
        <v>625</v>
      </c>
      <c r="G237" s="89" t="s">
        <v>182</v>
      </c>
      <c r="H237" s="89" t="s">
        <v>182</v>
      </c>
    </row>
    <row r="238" spans="2:8" ht="15" customHeight="1" x14ac:dyDescent="0.25">
      <c r="B238" s="137" t="s">
        <v>495</v>
      </c>
      <c r="C238" s="101">
        <f>'DS Packaging and Labeling'!$F$3</f>
        <v>0</v>
      </c>
      <c r="D238" s="89" t="str">
        <f>'DS Packaging and Labeling'!$D$8</f>
        <v>DS Packaging and Labeling</v>
      </c>
      <c r="E238" s="89" t="str">
        <f>'DS Packaging and Labeling'!$F$8</f>
        <v>Select</v>
      </c>
      <c r="F238" s="87" t="s">
        <v>626</v>
      </c>
      <c r="G238" s="89" t="s">
        <v>182</v>
      </c>
      <c r="H238" s="89" t="s">
        <v>182</v>
      </c>
    </row>
    <row r="239" spans="2:8" ht="15" customHeight="1" x14ac:dyDescent="0.25">
      <c r="B239" s="137" t="s">
        <v>495</v>
      </c>
      <c r="C239" s="101">
        <f>'DS Packaging and Labeling'!$F$3</f>
        <v>0</v>
      </c>
      <c r="D239" s="89" t="str">
        <f>'DS Packaging and Labeling'!$D$8</f>
        <v>DS Packaging and Labeling</v>
      </c>
      <c r="E239" s="89" t="str">
        <f>'DS Packaging and Labeling'!$F$8</f>
        <v>Select</v>
      </c>
      <c r="F239" s="87" t="s">
        <v>627</v>
      </c>
      <c r="G239" s="89" t="s">
        <v>182</v>
      </c>
      <c r="H239" s="89" t="s">
        <v>182</v>
      </c>
    </row>
    <row r="240" spans="2:8" ht="15" customHeight="1" x14ac:dyDescent="0.25">
      <c r="B240" s="137" t="s">
        <v>495</v>
      </c>
      <c r="C240" s="101">
        <f>'DS Packaging and Labeling'!$F$3</f>
        <v>0</v>
      </c>
      <c r="D240" s="89" t="str">
        <f>'DS Packaging and Labeling'!$D$8</f>
        <v>DS Packaging and Labeling</v>
      </c>
      <c r="E240" s="89" t="str">
        <f>'DS Packaging and Labeling'!$F$8</f>
        <v>Select</v>
      </c>
      <c r="F240" s="87" t="s">
        <v>628</v>
      </c>
      <c r="G240" s="89" t="s">
        <v>182</v>
      </c>
      <c r="H240" s="89" t="s">
        <v>182</v>
      </c>
    </row>
    <row r="241" spans="2:8" ht="15" customHeight="1" x14ac:dyDescent="0.25">
      <c r="B241" s="137" t="s">
        <v>495</v>
      </c>
      <c r="C241" s="101">
        <f>'DS Packaging and Labeling'!$F$3</f>
        <v>0</v>
      </c>
      <c r="D241" s="89" t="str">
        <f>'DS Packaging and Labeling'!$D$8</f>
        <v>DS Packaging and Labeling</v>
      </c>
      <c r="E241" s="89" t="str">
        <f>'DS Packaging and Labeling'!$F$8</f>
        <v>Select</v>
      </c>
      <c r="F241" s="87" t="s">
        <v>629</v>
      </c>
      <c r="G241" s="89" t="s">
        <v>182</v>
      </c>
      <c r="H241" s="89" t="s">
        <v>182</v>
      </c>
    </row>
    <row r="242" spans="2:8" ht="15" customHeight="1" x14ac:dyDescent="0.25">
      <c r="B242" s="137" t="s">
        <v>495</v>
      </c>
      <c r="C242" s="101">
        <f>'DS Packaging and Labeling'!$F$3</f>
        <v>0</v>
      </c>
      <c r="D242" s="89" t="str">
        <f>'DS Packaging and Labeling'!$D$8</f>
        <v>DS Packaging and Labeling</v>
      </c>
      <c r="E242" s="89" t="str">
        <f>'DS Packaging and Labeling'!$F$8</f>
        <v>Select</v>
      </c>
      <c r="F242" s="87" t="s">
        <v>630</v>
      </c>
      <c r="G242" s="89" t="s">
        <v>182</v>
      </c>
      <c r="H242" s="89" t="s">
        <v>182</v>
      </c>
    </row>
    <row r="243" spans="2:8" ht="15" customHeight="1" x14ac:dyDescent="0.25">
      <c r="B243" s="137" t="s">
        <v>495</v>
      </c>
      <c r="C243" s="101">
        <f>'DS Packaging and Labeling'!$F$3</f>
        <v>0</v>
      </c>
      <c r="D243" s="89" t="str">
        <f>'DS Packaging and Labeling'!$D$8</f>
        <v>DS Packaging and Labeling</v>
      </c>
      <c r="E243" s="89" t="str">
        <f>'DS Packaging and Labeling'!$F$8</f>
        <v>Select</v>
      </c>
      <c r="F243" s="87" t="s">
        <v>631</v>
      </c>
      <c r="G243" s="89" t="s">
        <v>182</v>
      </c>
      <c r="H243" s="89" t="s">
        <v>182</v>
      </c>
    </row>
    <row r="244" spans="2:8" ht="15" customHeight="1" x14ac:dyDescent="0.25">
      <c r="B244" s="137" t="s">
        <v>495</v>
      </c>
      <c r="C244" s="101">
        <f>'DS Packaging and Labeling'!$F$3</f>
        <v>0</v>
      </c>
      <c r="D244" s="89" t="str">
        <f>'DS Packaging and Labeling'!$D$8</f>
        <v>DS Packaging and Labeling</v>
      </c>
      <c r="E244" s="89" t="str">
        <f>'DS Packaging and Labeling'!$F$8</f>
        <v>Select</v>
      </c>
      <c r="F244" s="87" t="s">
        <v>632</v>
      </c>
      <c r="G244" s="89" t="s">
        <v>182</v>
      </c>
      <c r="H244" s="89" t="s">
        <v>182</v>
      </c>
    </row>
    <row r="245" spans="2:8" ht="15" customHeight="1" x14ac:dyDescent="0.25">
      <c r="B245" s="137" t="s">
        <v>495</v>
      </c>
      <c r="C245" s="101">
        <f>'DS Packaging and Labeling'!$F$3</f>
        <v>0</v>
      </c>
      <c r="D245" s="89" t="str">
        <f>'DS Packaging and Labeling'!$D$8</f>
        <v>DS Packaging and Labeling</v>
      </c>
      <c r="E245" s="89" t="str">
        <f>'DS Packaging and Labeling'!$F$8</f>
        <v>Select</v>
      </c>
      <c r="F245" s="87" t="s">
        <v>633</v>
      </c>
      <c r="G245" s="89" t="s">
        <v>182</v>
      </c>
      <c r="H245" s="89" t="s">
        <v>182</v>
      </c>
    </row>
    <row r="246" spans="2:8" ht="15" customHeight="1" x14ac:dyDescent="0.25">
      <c r="B246" s="137" t="s">
        <v>495</v>
      </c>
      <c r="C246" s="101">
        <f>'DS Packaging and Labeling'!$F$3</f>
        <v>0</v>
      </c>
      <c r="D246" s="89" t="str">
        <f>'DS Packaging and Labeling'!$D$8</f>
        <v>DS Packaging and Labeling</v>
      </c>
      <c r="E246" s="89" t="str">
        <f>'DS Packaging and Labeling'!$F$8</f>
        <v>Select</v>
      </c>
      <c r="F246" s="87" t="s">
        <v>634</v>
      </c>
      <c r="G246" s="89" t="s">
        <v>182</v>
      </c>
      <c r="H246" s="89" t="s">
        <v>182</v>
      </c>
    </row>
    <row r="247" spans="2:8" ht="15" customHeight="1" x14ac:dyDescent="0.25">
      <c r="B247" s="137" t="s">
        <v>495</v>
      </c>
      <c r="C247" s="101">
        <f>'DS Packaging and Labeling'!$F$3</f>
        <v>0</v>
      </c>
      <c r="D247" s="89" t="str">
        <f>'DS Packaging and Labeling'!$D$8</f>
        <v>DS Packaging and Labeling</v>
      </c>
      <c r="E247" s="89" t="str">
        <f>'DS Packaging and Labeling'!$F$8</f>
        <v>Select</v>
      </c>
      <c r="F247" s="87" t="s">
        <v>635</v>
      </c>
      <c r="G247" s="89" t="s">
        <v>182</v>
      </c>
      <c r="H247" s="89" t="s">
        <v>182</v>
      </c>
    </row>
    <row r="248" spans="2:8" x14ac:dyDescent="0.25">
      <c r="B248" s="138" t="s">
        <v>552</v>
      </c>
      <c r="C248" s="101">
        <f>'DS Manufacturer'!$F$3</f>
        <v>0</v>
      </c>
      <c r="D248" s="89" t="str">
        <f>'DS Manufacturer'!$D$8</f>
        <v xml:space="preserve">DS Manufacturer </v>
      </c>
      <c r="E248" s="89" t="str">
        <f>'DS Manufacturer'!$F$8</f>
        <v>Select</v>
      </c>
      <c r="F248" s="88" t="s">
        <v>138</v>
      </c>
      <c r="G248" s="89" t="str">
        <f>IF('DS Manufacturer'!$E$14="Acceptable","A",IF('DS Manufacturer'!$E$14="Needs Improvement","NI",'DS Manufacturer'!$E$14))</f>
        <v>Select</v>
      </c>
      <c r="H248" s="90">
        <f>'DS Manufacturer'!$F$14</f>
        <v>0</v>
      </c>
    </row>
    <row r="249" spans="2:8" x14ac:dyDescent="0.25">
      <c r="B249" s="137" t="s">
        <v>552</v>
      </c>
      <c r="C249" s="101">
        <f>'DS Manufacturer'!$F$3</f>
        <v>0</v>
      </c>
      <c r="D249" s="89" t="str">
        <f>'DS Manufacturer'!$D$8</f>
        <v xml:space="preserve">DS Manufacturer </v>
      </c>
      <c r="E249" s="89" t="str">
        <f>'DS Manufacturer'!$F$8</f>
        <v>Select</v>
      </c>
      <c r="F249" s="88" t="s">
        <v>139</v>
      </c>
      <c r="G249" s="89" t="str">
        <f>IF('DS Manufacturer'!$E$15="Acceptable","A",IF('DS Manufacturer'!$E$15="Needs Improvement","NI",'DS Manufacturer'!$E$15))</f>
        <v>Select</v>
      </c>
      <c r="H249" s="90">
        <f>'DS Manufacturer'!$F$15</f>
        <v>0</v>
      </c>
    </row>
    <row r="250" spans="2:8" x14ac:dyDescent="0.25">
      <c r="B250" s="137" t="s">
        <v>552</v>
      </c>
      <c r="C250" s="101">
        <f>'DS Manufacturer'!$F$3</f>
        <v>0</v>
      </c>
      <c r="D250" s="89" t="str">
        <f>'DS Manufacturer'!$D$8</f>
        <v xml:space="preserve">DS Manufacturer </v>
      </c>
      <c r="E250" s="89" t="str">
        <f>'DS Manufacturer'!$F$8</f>
        <v>Select</v>
      </c>
      <c r="F250" s="88" t="s">
        <v>140</v>
      </c>
      <c r="G250" s="89" t="str">
        <f>IF('DS Manufacturer'!$E$16="Acceptable","A",IF('DS Manufacturer'!$E$16="Needs Improvement","NI",'DS Manufacturer'!$E$16))</f>
        <v>Select</v>
      </c>
      <c r="H250" s="90">
        <f>'DS Manufacturer'!$F$16</f>
        <v>0</v>
      </c>
    </row>
    <row r="251" spans="2:8" x14ac:dyDescent="0.25">
      <c r="B251" s="137" t="s">
        <v>552</v>
      </c>
      <c r="C251" s="101">
        <f>'DS Manufacturer'!$F$3</f>
        <v>0</v>
      </c>
      <c r="D251" s="89" t="str">
        <f>'DS Manufacturer'!$D$8</f>
        <v xml:space="preserve">DS Manufacturer </v>
      </c>
      <c r="E251" s="89" t="str">
        <f>'DS Manufacturer'!$F$8</f>
        <v>Select</v>
      </c>
      <c r="F251" s="88" t="s">
        <v>141</v>
      </c>
      <c r="G251" s="89" t="str">
        <f>IF('DS Manufacturer'!$E$17="Acceptable","A",IF('DS Manufacturer'!$E$17="Needs Improvement","NI",'DS Manufacturer'!$E$17))</f>
        <v>Select</v>
      </c>
      <c r="H251" s="90">
        <f>'DS Manufacturer'!$F$17</f>
        <v>0</v>
      </c>
    </row>
    <row r="252" spans="2:8" x14ac:dyDescent="0.25">
      <c r="B252" s="137" t="s">
        <v>552</v>
      </c>
      <c r="C252" s="101">
        <f>'DS Manufacturer'!$F$3</f>
        <v>0</v>
      </c>
      <c r="D252" s="89" t="str">
        <f>'DS Manufacturer'!$D$8</f>
        <v xml:space="preserve">DS Manufacturer </v>
      </c>
      <c r="E252" s="89" t="str">
        <f>'DS Manufacturer'!$F$8</f>
        <v>Select</v>
      </c>
      <c r="F252" s="88" t="s">
        <v>142</v>
      </c>
      <c r="G252" s="89" t="str">
        <f>IF('DS Manufacturer'!$E$18="Acceptable","A",IF('DS Manufacturer'!$E$18="Needs Improvement","NI",'DS Manufacturer'!$E$18))</f>
        <v>Select</v>
      </c>
      <c r="H252" s="90">
        <f>'DS Manufacturer'!$F$18</f>
        <v>0</v>
      </c>
    </row>
    <row r="253" spans="2:8" x14ac:dyDescent="0.25">
      <c r="B253" s="137" t="s">
        <v>552</v>
      </c>
      <c r="C253" s="101">
        <f>'DS Manufacturer'!$F$3</f>
        <v>0</v>
      </c>
      <c r="D253" s="89" t="str">
        <f>'DS Manufacturer'!$D$8</f>
        <v xml:space="preserve">DS Manufacturer </v>
      </c>
      <c r="E253" s="89" t="str">
        <f>'DS Manufacturer'!$F$8</f>
        <v>Select</v>
      </c>
      <c r="F253" s="87" t="s">
        <v>143</v>
      </c>
      <c r="G253" s="89" t="str">
        <f>IF('DS Manufacturer'!$E$19="Acceptable","A",IF('DS Manufacturer'!$E$19="Needs Improvement","NI",'DS Manufacturer'!$E$19))</f>
        <v>Select</v>
      </c>
      <c r="H253" s="90">
        <f>'DS Manufacturer'!$F$19</f>
        <v>0</v>
      </c>
    </row>
    <row r="254" spans="2:8" x14ac:dyDescent="0.25">
      <c r="B254" s="137" t="s">
        <v>552</v>
      </c>
      <c r="C254" s="101">
        <f>'DS Manufacturer'!$F$3</f>
        <v>0</v>
      </c>
      <c r="D254" s="89" t="str">
        <f>'DS Manufacturer'!$D$8</f>
        <v xml:space="preserve">DS Manufacturer </v>
      </c>
      <c r="E254" s="89" t="str">
        <f>'DS Manufacturer'!$F$8</f>
        <v>Select</v>
      </c>
      <c r="F254" s="87" t="s">
        <v>144</v>
      </c>
      <c r="G254" s="89" t="str">
        <f>IF('DS Manufacturer'!$E$20="Acceptable","A",IF('DS Manufacturer'!$E$20="Needs Improvement","NI",'DS Manufacturer'!$E$20))</f>
        <v>Select</v>
      </c>
      <c r="H254" s="90">
        <f>'DS Manufacturer'!$F$20</f>
        <v>0</v>
      </c>
    </row>
    <row r="255" spans="2:8" x14ac:dyDescent="0.25">
      <c r="B255" s="137" t="s">
        <v>552</v>
      </c>
      <c r="C255" s="101">
        <f>'DS Manufacturer'!$F$3</f>
        <v>0</v>
      </c>
      <c r="D255" s="89" t="str">
        <f>'DS Manufacturer'!$D$8</f>
        <v xml:space="preserve">DS Manufacturer </v>
      </c>
      <c r="E255" s="89" t="str">
        <f>'DS Manufacturer'!$F$8</f>
        <v>Select</v>
      </c>
      <c r="F255" s="87" t="s">
        <v>145</v>
      </c>
      <c r="G255" s="89" t="str">
        <f>IF('DS Manufacturer'!$E$21="Acceptable","A",IF('DS Manufacturer'!$E$21="Needs Improvement","NI",'DS Manufacturer'!$E$21))</f>
        <v>N/A</v>
      </c>
      <c r="H255" s="90">
        <f>'DS Manufacturer'!$F$21</f>
        <v>0</v>
      </c>
    </row>
    <row r="256" spans="2:8" x14ac:dyDescent="0.25">
      <c r="B256" s="137" t="s">
        <v>552</v>
      </c>
      <c r="C256" s="101">
        <f>'DS Manufacturer'!$F$3</f>
        <v>0</v>
      </c>
      <c r="D256" s="89" t="str">
        <f>'DS Manufacturer'!$D$8</f>
        <v xml:space="preserve">DS Manufacturer </v>
      </c>
      <c r="E256" s="89" t="str">
        <f>'DS Manufacturer'!$F$8</f>
        <v>Select</v>
      </c>
      <c r="F256" s="88" t="s">
        <v>146</v>
      </c>
      <c r="G256" s="89" t="str">
        <f>IF('DS Manufacturer'!$E$22="Acceptable","A",IF('DS Manufacturer'!$E$22="Needs Improvement","NI",'DS Manufacturer'!$E$22))</f>
        <v>Select</v>
      </c>
      <c r="H256" s="90">
        <f>'DS Manufacturer'!$F$22</f>
        <v>0</v>
      </c>
    </row>
    <row r="257" spans="2:8" x14ac:dyDescent="0.25">
      <c r="B257" s="137" t="s">
        <v>552</v>
      </c>
      <c r="C257" s="101">
        <f>'DS Manufacturer'!$F$3</f>
        <v>0</v>
      </c>
      <c r="D257" s="89" t="str">
        <f>'DS Manufacturer'!$D$8</f>
        <v xml:space="preserve">DS Manufacturer </v>
      </c>
      <c r="E257" s="89" t="str">
        <f>'DS Manufacturer'!$F$8</f>
        <v>Select</v>
      </c>
      <c r="F257" s="87" t="s">
        <v>149</v>
      </c>
      <c r="G257" s="89" t="s">
        <v>182</v>
      </c>
      <c r="H257" s="89" t="s">
        <v>182</v>
      </c>
    </row>
    <row r="258" spans="2:8" x14ac:dyDescent="0.25">
      <c r="B258" s="137" t="s">
        <v>552</v>
      </c>
      <c r="C258" s="101">
        <f>'DS Manufacturer'!$F$3</f>
        <v>0</v>
      </c>
      <c r="D258" s="89" t="str">
        <f>'DS Manufacturer'!$D$8</f>
        <v xml:space="preserve">DS Manufacturer </v>
      </c>
      <c r="E258" s="89" t="str">
        <f>'DS Manufacturer'!$F$8</f>
        <v>Select</v>
      </c>
      <c r="F258" s="88" t="s">
        <v>148</v>
      </c>
      <c r="G258" s="89" t="s">
        <v>182</v>
      </c>
      <c r="H258" s="89" t="s">
        <v>182</v>
      </c>
    </row>
    <row r="259" spans="2:8" x14ac:dyDescent="0.25">
      <c r="B259" s="137" t="s">
        <v>552</v>
      </c>
      <c r="C259" s="101">
        <f>'DS Manufacturer'!$F$3</f>
        <v>0</v>
      </c>
      <c r="D259" s="89" t="str">
        <f>'DS Manufacturer'!$D$8</f>
        <v xml:space="preserve">DS Manufacturer </v>
      </c>
      <c r="E259" s="89" t="str">
        <f>'DS Manufacturer'!$F$8</f>
        <v>Select</v>
      </c>
      <c r="F259" s="87" t="s">
        <v>150</v>
      </c>
      <c r="G259" s="89" t="s">
        <v>182</v>
      </c>
      <c r="H259" s="89" t="s">
        <v>182</v>
      </c>
    </row>
    <row r="260" spans="2:8" x14ac:dyDescent="0.25">
      <c r="B260" s="137" t="s">
        <v>552</v>
      </c>
      <c r="C260" s="101">
        <f>'DS Manufacturer'!$F$3</f>
        <v>0</v>
      </c>
      <c r="D260" s="89" t="str">
        <f>'DS Manufacturer'!$D$8</f>
        <v xml:space="preserve">DS Manufacturer </v>
      </c>
      <c r="E260" s="89" t="str">
        <f>'DS Manufacturer'!$F$8</f>
        <v>Select</v>
      </c>
      <c r="F260" s="88" t="s">
        <v>151</v>
      </c>
      <c r="G260" s="89" t="s">
        <v>182</v>
      </c>
      <c r="H260" s="89" t="s">
        <v>182</v>
      </c>
    </row>
    <row r="261" spans="2:8" x14ac:dyDescent="0.25">
      <c r="B261" s="137" t="s">
        <v>552</v>
      </c>
      <c r="C261" s="101">
        <f>'DS Manufacturer'!$F$3</f>
        <v>0</v>
      </c>
      <c r="D261" s="89" t="str">
        <f>'DS Manufacturer'!$D$8</f>
        <v xml:space="preserve">DS Manufacturer </v>
      </c>
      <c r="E261" s="89" t="str">
        <f>'DS Manufacturer'!$F$8</f>
        <v>Select</v>
      </c>
      <c r="F261" s="87" t="s">
        <v>152</v>
      </c>
      <c r="G261" s="89" t="s">
        <v>182</v>
      </c>
      <c r="H261" s="89" t="s">
        <v>182</v>
      </c>
    </row>
    <row r="262" spans="2:8" x14ac:dyDescent="0.25">
      <c r="B262" s="137" t="s">
        <v>552</v>
      </c>
      <c r="C262" s="101">
        <f>'DS Manufacturer'!$F$3</f>
        <v>0</v>
      </c>
      <c r="D262" s="89" t="str">
        <f>'DS Manufacturer'!$D$8</f>
        <v xml:space="preserve">DS Manufacturer </v>
      </c>
      <c r="E262" s="89" t="str">
        <f>'DS Manufacturer'!$F$8</f>
        <v>Select</v>
      </c>
      <c r="F262" s="88" t="s">
        <v>153</v>
      </c>
      <c r="G262" s="89" t="s">
        <v>182</v>
      </c>
      <c r="H262" s="89" t="s">
        <v>182</v>
      </c>
    </row>
    <row r="263" spans="2:8" x14ac:dyDescent="0.25">
      <c r="B263" s="137" t="s">
        <v>552</v>
      </c>
      <c r="C263" s="101">
        <f>'DS Manufacturer'!$F$3</f>
        <v>0</v>
      </c>
      <c r="D263" s="89" t="str">
        <f>'DS Manufacturer'!$D$8</f>
        <v xml:space="preserve">DS Manufacturer </v>
      </c>
      <c r="E263" s="89" t="str">
        <f>'DS Manufacturer'!$F$8</f>
        <v>Select</v>
      </c>
      <c r="F263" s="87" t="s">
        <v>154</v>
      </c>
      <c r="G263" s="89" t="s">
        <v>182</v>
      </c>
      <c r="H263" s="89" t="s">
        <v>182</v>
      </c>
    </row>
    <row r="264" spans="2:8" x14ac:dyDescent="0.25">
      <c r="B264" s="137" t="s">
        <v>552</v>
      </c>
      <c r="C264" s="101">
        <f>'DS Manufacturer'!$F$3</f>
        <v>0</v>
      </c>
      <c r="D264" s="89" t="str">
        <f>'DS Manufacturer'!$D$8</f>
        <v xml:space="preserve">DS Manufacturer </v>
      </c>
      <c r="E264" s="89" t="str">
        <f>'DS Manufacturer'!$F$8</f>
        <v>Select</v>
      </c>
      <c r="F264" s="87" t="s">
        <v>155</v>
      </c>
      <c r="G264" s="89" t="s">
        <v>182</v>
      </c>
      <c r="H264" s="89" t="s">
        <v>182</v>
      </c>
    </row>
    <row r="265" spans="2:8" x14ac:dyDescent="0.25">
      <c r="B265" s="137" t="s">
        <v>552</v>
      </c>
      <c r="C265" s="101">
        <f>'DS Manufacturer'!$F$3</f>
        <v>0</v>
      </c>
      <c r="D265" s="89" t="str">
        <f>'DS Manufacturer'!$D$8</f>
        <v xml:space="preserve">DS Manufacturer </v>
      </c>
      <c r="E265" s="89" t="str">
        <f>'DS Manufacturer'!$F$8</f>
        <v>Select</v>
      </c>
      <c r="F265" s="88" t="s">
        <v>156</v>
      </c>
      <c r="G265" s="89" t="s">
        <v>182</v>
      </c>
      <c r="H265" s="89" t="s">
        <v>182</v>
      </c>
    </row>
    <row r="266" spans="2:8" x14ac:dyDescent="0.25">
      <c r="B266" s="137" t="s">
        <v>552</v>
      </c>
      <c r="C266" s="101">
        <f>'DS Manufacturer'!$F$3</f>
        <v>0</v>
      </c>
      <c r="D266" s="89" t="str">
        <f>'DS Manufacturer'!$D$8</f>
        <v xml:space="preserve">DS Manufacturer </v>
      </c>
      <c r="E266" s="89" t="str">
        <f>'DS Manufacturer'!$F$8</f>
        <v>Select</v>
      </c>
      <c r="F266" s="87" t="s">
        <v>157</v>
      </c>
      <c r="G266" s="89" t="s">
        <v>182</v>
      </c>
      <c r="H266" s="89" t="s">
        <v>182</v>
      </c>
    </row>
    <row r="267" spans="2:8" x14ac:dyDescent="0.25">
      <c r="B267" s="137" t="s">
        <v>552</v>
      </c>
      <c r="C267" s="101">
        <f>'DS Manufacturer'!$F$3</f>
        <v>0</v>
      </c>
      <c r="D267" s="89" t="str">
        <f>'DS Manufacturer'!$D$8</f>
        <v xml:space="preserve">DS Manufacturer </v>
      </c>
      <c r="E267" s="89" t="str">
        <f>'DS Manufacturer'!$F$8</f>
        <v>Select</v>
      </c>
      <c r="F267" s="87" t="s">
        <v>158</v>
      </c>
      <c r="G267" s="89" t="s">
        <v>182</v>
      </c>
      <c r="H267" s="89" t="s">
        <v>182</v>
      </c>
    </row>
    <row r="268" spans="2:8" x14ac:dyDescent="0.25">
      <c r="B268" s="137" t="s">
        <v>552</v>
      </c>
      <c r="C268" s="101">
        <f>'DS Manufacturer'!$F$3</f>
        <v>0</v>
      </c>
      <c r="D268" s="89" t="str">
        <f>'DS Manufacturer'!$D$8</f>
        <v xml:space="preserve">DS Manufacturer </v>
      </c>
      <c r="E268" s="89" t="str">
        <f>'DS Manufacturer'!$F$8</f>
        <v>Select</v>
      </c>
      <c r="F268" s="87" t="s">
        <v>159</v>
      </c>
      <c r="G268" s="89" t="s">
        <v>182</v>
      </c>
      <c r="H268" s="89" t="s">
        <v>182</v>
      </c>
    </row>
    <row r="269" spans="2:8" x14ac:dyDescent="0.25">
      <c r="B269" s="137" t="s">
        <v>552</v>
      </c>
      <c r="C269" s="101">
        <f>'DS Manufacturer'!$F$3</f>
        <v>0</v>
      </c>
      <c r="D269" s="89" t="str">
        <f>'DS Manufacturer'!$D$8</f>
        <v xml:space="preserve">DS Manufacturer </v>
      </c>
      <c r="E269" s="89" t="str">
        <f>'DS Manufacturer'!$F$8</f>
        <v>Select</v>
      </c>
      <c r="F269" s="87" t="s">
        <v>160</v>
      </c>
      <c r="G269" s="89" t="s">
        <v>182</v>
      </c>
      <c r="H269" s="90" t="s">
        <v>182</v>
      </c>
    </row>
    <row r="270" spans="2:8" x14ac:dyDescent="0.25">
      <c r="B270" s="137" t="s">
        <v>552</v>
      </c>
      <c r="C270" s="101">
        <f>'DS Manufacturer'!$F$3</f>
        <v>0</v>
      </c>
      <c r="D270" s="89" t="str">
        <f>'DS Manufacturer'!$D$8</f>
        <v xml:space="preserve">DS Manufacturer </v>
      </c>
      <c r="E270" s="89" t="str">
        <f>'DS Manufacturer'!$F$8</f>
        <v>Select</v>
      </c>
      <c r="F270" s="87" t="s">
        <v>161</v>
      </c>
      <c r="G270" s="89" t="s">
        <v>182</v>
      </c>
      <c r="H270" s="90" t="s">
        <v>182</v>
      </c>
    </row>
    <row r="271" spans="2:8" x14ac:dyDescent="0.25">
      <c r="B271" s="137" t="s">
        <v>552</v>
      </c>
      <c r="C271" s="101">
        <f>'DS Manufacturer'!$F$3</f>
        <v>0</v>
      </c>
      <c r="D271" s="89" t="str">
        <f>'DS Manufacturer'!$D$8</f>
        <v xml:space="preserve">DS Manufacturer </v>
      </c>
      <c r="E271" s="89" t="str">
        <f>'DS Manufacturer'!$F$8</f>
        <v>Select</v>
      </c>
      <c r="F271" s="87" t="s">
        <v>162</v>
      </c>
      <c r="G271" s="89" t="s">
        <v>182</v>
      </c>
      <c r="H271" s="90" t="s">
        <v>182</v>
      </c>
    </row>
    <row r="272" spans="2:8" x14ac:dyDescent="0.25">
      <c r="B272" s="137" t="s">
        <v>552</v>
      </c>
      <c r="C272" s="101">
        <f>'DS Manufacturer'!$F$3</f>
        <v>0</v>
      </c>
      <c r="D272" s="89" t="str">
        <f>'DS Manufacturer'!$D$8</f>
        <v xml:space="preserve">DS Manufacturer </v>
      </c>
      <c r="E272" s="89" t="str">
        <f>'DS Manufacturer'!$F$8</f>
        <v>Select</v>
      </c>
      <c r="F272" s="87" t="s">
        <v>163</v>
      </c>
      <c r="G272" s="89" t="s">
        <v>182</v>
      </c>
      <c r="H272" s="90" t="s">
        <v>182</v>
      </c>
    </row>
    <row r="273" spans="2:8" x14ac:dyDescent="0.25">
      <c r="B273" s="137" t="s">
        <v>552</v>
      </c>
      <c r="C273" s="101">
        <f>'DS Manufacturer'!$F$3</f>
        <v>0</v>
      </c>
      <c r="D273" s="89" t="str">
        <f>'DS Manufacturer'!$D$8</f>
        <v xml:space="preserve">DS Manufacturer </v>
      </c>
      <c r="E273" s="89" t="str">
        <f>'DS Manufacturer'!$F$8</f>
        <v>Select</v>
      </c>
      <c r="F273" s="87" t="s">
        <v>164</v>
      </c>
      <c r="G273" s="89" t="s">
        <v>182</v>
      </c>
      <c r="H273" s="90" t="s">
        <v>182</v>
      </c>
    </row>
    <row r="274" spans="2:8" x14ac:dyDescent="0.25">
      <c r="B274" s="137" t="s">
        <v>552</v>
      </c>
      <c r="C274" s="101">
        <f>'DS Manufacturer'!$F$3</f>
        <v>0</v>
      </c>
      <c r="D274" s="89" t="str">
        <f>'DS Manufacturer'!$D$8</f>
        <v xml:space="preserve">DS Manufacturer </v>
      </c>
      <c r="E274" s="89" t="str">
        <f>'DS Manufacturer'!$F$8</f>
        <v>Select</v>
      </c>
      <c r="F274" s="87" t="s">
        <v>165</v>
      </c>
      <c r="G274" s="89" t="s">
        <v>182</v>
      </c>
      <c r="H274" s="90" t="s">
        <v>182</v>
      </c>
    </row>
    <row r="275" spans="2:8" x14ac:dyDescent="0.25">
      <c r="B275" s="137" t="s">
        <v>552</v>
      </c>
      <c r="C275" s="101">
        <f>'DS Manufacturer'!$F$3</f>
        <v>0</v>
      </c>
      <c r="D275" s="89" t="str">
        <f>'DS Manufacturer'!$D$8</f>
        <v xml:space="preserve">DS Manufacturer </v>
      </c>
      <c r="E275" s="89" t="str">
        <f>'DS Manufacturer'!$F$8</f>
        <v>Select</v>
      </c>
      <c r="F275" s="87" t="s">
        <v>166</v>
      </c>
      <c r="G275" s="89" t="s">
        <v>182</v>
      </c>
      <c r="H275" s="90" t="s">
        <v>182</v>
      </c>
    </row>
    <row r="276" spans="2:8" x14ac:dyDescent="0.25">
      <c r="B276" s="137" t="s">
        <v>552</v>
      </c>
      <c r="C276" s="101">
        <f>'DS Manufacturer'!$F$3</f>
        <v>0</v>
      </c>
      <c r="D276" s="89" t="str">
        <f>'DS Manufacturer'!$D$8</f>
        <v xml:space="preserve">DS Manufacturer </v>
      </c>
      <c r="E276" s="89" t="str">
        <f>'DS Manufacturer'!$F$8</f>
        <v>Select</v>
      </c>
      <c r="F276" s="87" t="s">
        <v>167</v>
      </c>
      <c r="G276" s="89" t="s">
        <v>182</v>
      </c>
      <c r="H276" s="90" t="s">
        <v>182</v>
      </c>
    </row>
    <row r="277" spans="2:8" x14ac:dyDescent="0.25">
      <c r="B277" s="137" t="s">
        <v>552</v>
      </c>
      <c r="C277" s="101">
        <f>'DS Manufacturer'!$F$3</f>
        <v>0</v>
      </c>
      <c r="D277" s="89" t="str">
        <f>'DS Manufacturer'!$D$8</f>
        <v xml:space="preserve">DS Manufacturer </v>
      </c>
      <c r="E277" s="89" t="str">
        <f>'DS Manufacturer'!$F$8</f>
        <v>Select</v>
      </c>
      <c r="F277" s="87" t="s">
        <v>168</v>
      </c>
      <c r="G277" s="89" t="s">
        <v>182</v>
      </c>
      <c r="H277" s="90" t="s">
        <v>182</v>
      </c>
    </row>
    <row r="278" spans="2:8" x14ac:dyDescent="0.25">
      <c r="B278" s="137" t="s">
        <v>552</v>
      </c>
      <c r="C278" s="101">
        <f>'DS Manufacturer'!$F$3</f>
        <v>0</v>
      </c>
      <c r="D278" s="89" t="str">
        <f>'DS Manufacturer'!$D$8</f>
        <v xml:space="preserve">DS Manufacturer </v>
      </c>
      <c r="E278" s="89" t="str">
        <f>'DS Manufacturer'!$F$8</f>
        <v>Select</v>
      </c>
      <c r="F278" s="87" t="s">
        <v>169</v>
      </c>
      <c r="G278" s="89" t="s">
        <v>182</v>
      </c>
      <c r="H278" s="90" t="s">
        <v>182</v>
      </c>
    </row>
    <row r="279" spans="2:8" x14ac:dyDescent="0.25">
      <c r="B279" s="137" t="s">
        <v>552</v>
      </c>
      <c r="C279" s="101">
        <f>'DS Manufacturer'!$F$3</f>
        <v>0</v>
      </c>
      <c r="D279" s="89" t="str">
        <f>'DS Manufacturer'!$D$8</f>
        <v xml:space="preserve">DS Manufacturer </v>
      </c>
      <c r="E279" s="89" t="str">
        <f>'DS Manufacturer'!$F$8</f>
        <v>Select</v>
      </c>
      <c r="F279" s="87" t="s">
        <v>170</v>
      </c>
      <c r="G279" s="89" t="s">
        <v>182</v>
      </c>
      <c r="H279" s="90" t="s">
        <v>182</v>
      </c>
    </row>
    <row r="280" spans="2:8" x14ac:dyDescent="0.25">
      <c r="B280" s="137" t="s">
        <v>552</v>
      </c>
      <c r="C280" s="101">
        <f>'DS Manufacturer'!$F$3</f>
        <v>0</v>
      </c>
      <c r="D280" s="89" t="str">
        <f>'DS Manufacturer'!$D$8</f>
        <v xml:space="preserve">DS Manufacturer </v>
      </c>
      <c r="E280" s="89" t="str">
        <f>'DS Manufacturer'!$F$8</f>
        <v>Select</v>
      </c>
      <c r="F280" s="87" t="s">
        <v>171</v>
      </c>
      <c r="G280" s="89" t="s">
        <v>182</v>
      </c>
      <c r="H280" s="90" t="s">
        <v>182</v>
      </c>
    </row>
    <row r="281" spans="2:8" x14ac:dyDescent="0.25">
      <c r="B281" s="137" t="s">
        <v>552</v>
      </c>
      <c r="C281" s="101">
        <f>'DS Manufacturer'!$F$3</f>
        <v>0</v>
      </c>
      <c r="D281" s="89" t="str">
        <f>'DS Manufacturer'!$D$8</f>
        <v xml:space="preserve">DS Manufacturer </v>
      </c>
      <c r="E281" s="89" t="str">
        <f>'DS Manufacturer'!$F$8</f>
        <v>Select</v>
      </c>
      <c r="F281" s="87" t="s">
        <v>172</v>
      </c>
      <c r="G281" s="89" t="s">
        <v>182</v>
      </c>
      <c r="H281" s="90" t="s">
        <v>182</v>
      </c>
    </row>
    <row r="282" spans="2:8" x14ac:dyDescent="0.25">
      <c r="B282" s="137" t="s">
        <v>552</v>
      </c>
      <c r="C282" s="101">
        <f>'DS Manufacturer'!$F$3</f>
        <v>0</v>
      </c>
      <c r="D282" s="89" t="str">
        <f>'DS Manufacturer'!$D$8</f>
        <v xml:space="preserve">DS Manufacturer </v>
      </c>
      <c r="E282" s="89" t="str">
        <f>'DS Manufacturer'!$F$8</f>
        <v>Select</v>
      </c>
      <c r="F282" s="87" t="s">
        <v>173</v>
      </c>
      <c r="G282" s="89" t="s">
        <v>182</v>
      </c>
      <c r="H282" s="90" t="s">
        <v>182</v>
      </c>
    </row>
    <row r="283" spans="2:8" x14ac:dyDescent="0.25">
      <c r="B283" s="137" t="s">
        <v>552</v>
      </c>
      <c r="C283" s="101">
        <f>'DS Manufacturer'!$F$3</f>
        <v>0</v>
      </c>
      <c r="D283" s="89" t="str">
        <f>'DS Manufacturer'!$D$8</f>
        <v xml:space="preserve">DS Manufacturer </v>
      </c>
      <c r="E283" s="89" t="str">
        <f>'DS Manufacturer'!$F$8</f>
        <v>Select</v>
      </c>
      <c r="F283" s="87" t="s">
        <v>174</v>
      </c>
      <c r="G283" s="89" t="s">
        <v>182</v>
      </c>
      <c r="H283" s="90" t="s">
        <v>182</v>
      </c>
    </row>
    <row r="284" spans="2:8" x14ac:dyDescent="0.25">
      <c r="B284" s="137" t="s">
        <v>552</v>
      </c>
      <c r="C284" s="101">
        <f>'DS Manufacturer'!$F$3</f>
        <v>0</v>
      </c>
      <c r="D284" s="89" t="str">
        <f>'DS Manufacturer'!$D$8</f>
        <v xml:space="preserve">DS Manufacturer </v>
      </c>
      <c r="E284" s="89" t="str">
        <f>'DS Manufacturer'!$F$8</f>
        <v>Select</v>
      </c>
      <c r="F284" s="87" t="s">
        <v>175</v>
      </c>
      <c r="G284" s="89" t="s">
        <v>182</v>
      </c>
      <c r="H284" s="90" t="s">
        <v>182</v>
      </c>
    </row>
    <row r="285" spans="2:8" x14ac:dyDescent="0.25">
      <c r="B285" s="137" t="s">
        <v>552</v>
      </c>
      <c r="C285" s="101">
        <f>'DS Manufacturer'!$F$3</f>
        <v>0</v>
      </c>
      <c r="D285" s="89" t="str">
        <f>'DS Manufacturer'!$D$8</f>
        <v xml:space="preserve">DS Manufacturer </v>
      </c>
      <c r="E285" s="89" t="str">
        <f>'DS Manufacturer'!$F$8</f>
        <v>Select</v>
      </c>
      <c r="F285" s="87" t="s">
        <v>176</v>
      </c>
      <c r="G285" s="89" t="s">
        <v>182</v>
      </c>
      <c r="H285" s="90" t="s">
        <v>182</v>
      </c>
    </row>
    <row r="286" spans="2:8" x14ac:dyDescent="0.25">
      <c r="B286" s="137" t="s">
        <v>552</v>
      </c>
      <c r="C286" s="101">
        <f>'DS Manufacturer'!$F$3</f>
        <v>0</v>
      </c>
      <c r="D286" s="89" t="str">
        <f>'DS Manufacturer'!$D$8</f>
        <v xml:space="preserve">DS Manufacturer </v>
      </c>
      <c r="E286" s="89" t="str">
        <f>'DS Manufacturer'!$F$8</f>
        <v>Select</v>
      </c>
      <c r="F286" s="87" t="s">
        <v>177</v>
      </c>
      <c r="G286" s="89" t="s">
        <v>182</v>
      </c>
      <c r="H286" s="90" t="s">
        <v>182</v>
      </c>
    </row>
    <row r="287" spans="2:8" x14ac:dyDescent="0.25">
      <c r="B287" s="137" t="s">
        <v>552</v>
      </c>
      <c r="C287" s="101">
        <f>'DS Manufacturer'!$F$3</f>
        <v>0</v>
      </c>
      <c r="D287" s="89" t="str">
        <f>'DS Manufacturer'!$D$8</f>
        <v xml:space="preserve">DS Manufacturer </v>
      </c>
      <c r="E287" s="89" t="str">
        <f>'DS Manufacturer'!$F$8</f>
        <v>Select</v>
      </c>
      <c r="F287" s="87" t="s">
        <v>187</v>
      </c>
      <c r="G287" s="89" t="s">
        <v>182</v>
      </c>
      <c r="H287" s="90" t="s">
        <v>182</v>
      </c>
    </row>
    <row r="288" spans="2:8" x14ac:dyDescent="0.25">
      <c r="B288" s="137" t="s">
        <v>552</v>
      </c>
      <c r="C288" s="101">
        <f>'DS Manufacturer'!$F$3</f>
        <v>0</v>
      </c>
      <c r="D288" s="89" t="str">
        <f>'DS Manufacturer'!$D$8</f>
        <v xml:space="preserve">DS Manufacturer </v>
      </c>
      <c r="E288" s="89" t="str">
        <f>'DS Manufacturer'!$F$8</f>
        <v>Select</v>
      </c>
      <c r="F288" s="87" t="s">
        <v>178</v>
      </c>
      <c r="G288" s="89" t="s">
        <v>182</v>
      </c>
      <c r="H288" s="90" t="s">
        <v>182</v>
      </c>
    </row>
    <row r="289" spans="2:8" x14ac:dyDescent="0.25">
      <c r="B289" s="137" t="s">
        <v>552</v>
      </c>
      <c r="C289" s="101">
        <f>'DS Manufacturer'!$F$3</f>
        <v>0</v>
      </c>
      <c r="D289" s="89" t="str">
        <f>'DS Manufacturer'!$D$8</f>
        <v xml:space="preserve">DS Manufacturer </v>
      </c>
      <c r="E289" s="89" t="str">
        <f>'DS Manufacturer'!$F$8</f>
        <v>Select</v>
      </c>
      <c r="F289" s="87" t="s">
        <v>179</v>
      </c>
      <c r="G289" s="89" t="s">
        <v>182</v>
      </c>
      <c r="H289" s="90" t="s">
        <v>182</v>
      </c>
    </row>
    <row r="290" spans="2:8" x14ac:dyDescent="0.25">
      <c r="B290" s="137" t="s">
        <v>552</v>
      </c>
      <c r="C290" s="101">
        <f>'DS Manufacturer'!$F$3</f>
        <v>0</v>
      </c>
      <c r="D290" s="89" t="str">
        <f>'DS Manufacturer'!$D$8</f>
        <v xml:space="preserve">DS Manufacturer </v>
      </c>
      <c r="E290" s="89" t="str">
        <f>'DS Manufacturer'!$F$8</f>
        <v>Select</v>
      </c>
      <c r="F290" s="87" t="s">
        <v>180</v>
      </c>
      <c r="G290" s="89" t="s">
        <v>182</v>
      </c>
      <c r="H290" s="90" t="s">
        <v>182</v>
      </c>
    </row>
    <row r="291" spans="2:8" x14ac:dyDescent="0.25">
      <c r="B291" s="137" t="s">
        <v>552</v>
      </c>
      <c r="C291" s="101">
        <f>'DS Manufacturer'!$F$3</f>
        <v>0</v>
      </c>
      <c r="D291" s="89" t="str">
        <f>'DS Manufacturer'!$D$8</f>
        <v xml:space="preserve">DS Manufacturer </v>
      </c>
      <c r="E291" s="89" t="str">
        <f>'DS Manufacturer'!$F$8</f>
        <v>Select</v>
      </c>
      <c r="F291" s="87" t="s">
        <v>181</v>
      </c>
      <c r="G291" s="89" t="s">
        <v>182</v>
      </c>
      <c r="H291" s="90" t="s">
        <v>182</v>
      </c>
    </row>
    <row r="292" spans="2:8" x14ac:dyDescent="0.25">
      <c r="B292" s="137" t="s">
        <v>552</v>
      </c>
      <c r="C292" s="101">
        <f>'DS Manufacturer'!$F$3</f>
        <v>0</v>
      </c>
      <c r="D292" s="89" t="str">
        <f>'DS Manufacturer'!$D$8</f>
        <v xml:space="preserve">DS Manufacturer </v>
      </c>
      <c r="E292" s="89" t="str">
        <f>'DS Manufacturer'!$F$8</f>
        <v>Select</v>
      </c>
      <c r="F292" s="87" t="s">
        <v>311</v>
      </c>
      <c r="G292" s="89" t="str">
        <f>IF('DS Manufacturer'!$E$44="Acceptable","A",IF('DS Manufacturer'!$E$44="Needs Improvement","NI",'DS Manufacturer'!$E$44))</f>
        <v>Select</v>
      </c>
      <c r="H292" s="90">
        <f>'DS Manufacturer'!$F$44</f>
        <v>0</v>
      </c>
    </row>
    <row r="293" spans="2:8" x14ac:dyDescent="0.25">
      <c r="B293" s="137" t="s">
        <v>552</v>
      </c>
      <c r="C293" s="101">
        <f>'DS Manufacturer'!$F$3</f>
        <v>0</v>
      </c>
      <c r="D293" s="89" t="str">
        <f>'DS Manufacturer'!$D$8</f>
        <v xml:space="preserve">DS Manufacturer </v>
      </c>
      <c r="E293" s="89" t="str">
        <f>'DS Manufacturer'!$F$8</f>
        <v>Select</v>
      </c>
      <c r="F293" s="87" t="s">
        <v>309</v>
      </c>
      <c r="G293" s="89" t="s">
        <v>182</v>
      </c>
      <c r="H293" s="90">
        <f>'DS Manufacturer'!$B$46</f>
        <v>0</v>
      </c>
    </row>
    <row r="294" spans="2:8" x14ac:dyDescent="0.25">
      <c r="B294" s="137" t="s">
        <v>552</v>
      </c>
      <c r="C294" s="101">
        <f>'DS Manufacturer'!$F$3</f>
        <v>0</v>
      </c>
      <c r="D294" s="89" t="str">
        <f>'DS Manufacturer'!$D$8</f>
        <v xml:space="preserve">DS Manufacturer </v>
      </c>
      <c r="E294" s="89" t="str">
        <f>'DS Manufacturer'!$F$8</f>
        <v>Select</v>
      </c>
      <c r="F294" s="87" t="s">
        <v>602</v>
      </c>
      <c r="G294" s="89" t="str">
        <f>IF('DS Manufacturer'!$E$24="Acceptable","A",IF('DS Manufacturer'!$E$24="Needs Improvement","NI",'DS Manufacturer'!$E$24))</f>
        <v>Select</v>
      </c>
      <c r="H294" s="90">
        <f>'DS Manufacturer'!$F$24</f>
        <v>0</v>
      </c>
    </row>
    <row r="295" spans="2:8" x14ac:dyDescent="0.25">
      <c r="B295" s="137" t="s">
        <v>552</v>
      </c>
      <c r="C295" s="101">
        <f>'DS Manufacturer'!$F$3</f>
        <v>0</v>
      </c>
      <c r="D295" s="89" t="str">
        <f>'DS Manufacturer'!$D$8</f>
        <v xml:space="preserve">DS Manufacturer </v>
      </c>
      <c r="E295" s="89" t="str">
        <f>'DS Manufacturer'!$F$8</f>
        <v>Select</v>
      </c>
      <c r="F295" s="88" t="s">
        <v>603</v>
      </c>
      <c r="G295" s="89" t="str">
        <f>IF('DS Manufacturer'!$E$25="Acceptable","A",IF('DS Manufacturer'!$E$25="Needs Improvement","NI",'DS Manufacturer'!$E$25))</f>
        <v>Select</v>
      </c>
      <c r="H295" s="90">
        <f>'DS Manufacturer'!$F$25</f>
        <v>0</v>
      </c>
    </row>
    <row r="296" spans="2:8" x14ac:dyDescent="0.25">
      <c r="B296" s="137" t="s">
        <v>552</v>
      </c>
      <c r="C296" s="101">
        <f>'DS Manufacturer'!$F$3</f>
        <v>0</v>
      </c>
      <c r="D296" s="89" t="str">
        <f>'DS Manufacturer'!$D$8</f>
        <v xml:space="preserve">DS Manufacturer </v>
      </c>
      <c r="E296" s="89" t="str">
        <f>'DS Manufacturer'!$F$8</f>
        <v>Select</v>
      </c>
      <c r="F296" s="87" t="s">
        <v>604</v>
      </c>
      <c r="G296" s="89" t="str">
        <f>IF('DS Manufacturer'!$E$26="Acceptable","A",IF('DS Manufacturer'!$E$26="Needs Improvement","NI",'DS Manufacturer'!$E$26))</f>
        <v>Select</v>
      </c>
      <c r="H296" s="90">
        <f>'DS Manufacturer'!$F$26</f>
        <v>0</v>
      </c>
    </row>
    <row r="297" spans="2:8" x14ac:dyDescent="0.25">
      <c r="B297" s="137" t="s">
        <v>552</v>
      </c>
      <c r="C297" s="101">
        <f>'DS Manufacturer'!$F$3</f>
        <v>0</v>
      </c>
      <c r="D297" s="89" t="str">
        <f>'DS Manufacturer'!$D$8</f>
        <v xml:space="preserve">DS Manufacturer </v>
      </c>
      <c r="E297" s="89" t="str">
        <f>'DS Manufacturer'!$F$8</f>
        <v>Select</v>
      </c>
      <c r="F297" s="88" t="s">
        <v>605</v>
      </c>
      <c r="G297" s="89" t="str">
        <f>IF('DS Manufacturer'!$E$27="Acceptable","A",IF('DS Manufacturer'!$E$27="Needs Improvement","NI",'DS Manufacturer'!$E$27))</f>
        <v>Select</v>
      </c>
      <c r="H297" s="90">
        <f>'DS Manufacturer'!$F$27</f>
        <v>0</v>
      </c>
    </row>
    <row r="298" spans="2:8" x14ac:dyDescent="0.25">
      <c r="B298" s="137" t="s">
        <v>552</v>
      </c>
      <c r="C298" s="101">
        <f>'DS Manufacturer'!$F$3</f>
        <v>0</v>
      </c>
      <c r="D298" s="89" t="str">
        <f>'DS Manufacturer'!$D$8</f>
        <v xml:space="preserve">DS Manufacturer </v>
      </c>
      <c r="E298" s="89" t="str">
        <f>'DS Manufacturer'!$F$8</f>
        <v>Select</v>
      </c>
      <c r="F298" s="87" t="s">
        <v>606</v>
      </c>
      <c r="G298" s="89" t="str">
        <f>IF('DS Manufacturer'!$E$28="Acceptable","A",IF('DS Manufacturer'!$E$28="Needs Improvement","NI",'DS Manufacturer'!$E$28))</f>
        <v>Select</v>
      </c>
      <c r="H298" s="90">
        <f>'DS Manufacturer'!$F$28</f>
        <v>0</v>
      </c>
    </row>
    <row r="299" spans="2:8" x14ac:dyDescent="0.25">
      <c r="B299" s="137" t="s">
        <v>552</v>
      </c>
      <c r="C299" s="101">
        <f>'DS Manufacturer'!$F$3</f>
        <v>0</v>
      </c>
      <c r="D299" s="89" t="str">
        <f>'DS Manufacturer'!$D$8</f>
        <v xml:space="preserve">DS Manufacturer </v>
      </c>
      <c r="E299" s="89" t="str">
        <f>'DS Manufacturer'!$F$8</f>
        <v>Select</v>
      </c>
      <c r="F299" s="88" t="s">
        <v>607</v>
      </c>
      <c r="G299" s="89" t="str">
        <f>IF('DS Manufacturer'!$E$29="Acceptable","A",IF('DS Manufacturer'!$E$29="Needs Improvement","NI",'DS Manufacturer'!$E$29))</f>
        <v>Select</v>
      </c>
      <c r="H299" s="90">
        <f>'DS Manufacturer'!$F$29</f>
        <v>0</v>
      </c>
    </row>
    <row r="300" spans="2:8" x14ac:dyDescent="0.25">
      <c r="B300" s="137" t="s">
        <v>552</v>
      </c>
      <c r="C300" s="101">
        <f>'DS Manufacturer'!$F$3</f>
        <v>0</v>
      </c>
      <c r="D300" s="89" t="str">
        <f>'DS Manufacturer'!$D$8</f>
        <v xml:space="preserve">DS Manufacturer </v>
      </c>
      <c r="E300" s="89" t="str">
        <f>'DS Manufacturer'!$F$8</f>
        <v>Select</v>
      </c>
      <c r="F300" s="88" t="s">
        <v>608</v>
      </c>
      <c r="G300" s="89" t="s">
        <v>182</v>
      </c>
      <c r="H300" s="89" t="s">
        <v>182</v>
      </c>
    </row>
    <row r="301" spans="2:8" x14ac:dyDescent="0.25">
      <c r="B301" s="137" t="s">
        <v>552</v>
      </c>
      <c r="C301" s="101">
        <f>'DS Manufacturer'!$F$3</f>
        <v>0</v>
      </c>
      <c r="D301" s="89" t="str">
        <f>'DS Manufacturer'!$D$8</f>
        <v xml:space="preserve">DS Manufacturer </v>
      </c>
      <c r="E301" s="89" t="str">
        <f>'DS Manufacturer'!$F$8</f>
        <v>Select</v>
      </c>
      <c r="F301" s="88" t="s">
        <v>609</v>
      </c>
      <c r="G301" s="89" t="s">
        <v>182</v>
      </c>
      <c r="H301" s="89" t="s">
        <v>182</v>
      </c>
    </row>
    <row r="302" spans="2:8" x14ac:dyDescent="0.25">
      <c r="B302" s="137" t="s">
        <v>552</v>
      </c>
      <c r="C302" s="101">
        <f>'DS Manufacturer'!$F$3</f>
        <v>0</v>
      </c>
      <c r="D302" s="89" t="str">
        <f>'DS Manufacturer'!$D$8</f>
        <v xml:space="preserve">DS Manufacturer </v>
      </c>
      <c r="E302" s="89" t="str">
        <f>'DS Manufacturer'!$F$8</f>
        <v>Select</v>
      </c>
      <c r="F302" s="88" t="s">
        <v>610</v>
      </c>
      <c r="G302" s="89" t="s">
        <v>182</v>
      </c>
      <c r="H302" s="89" t="s">
        <v>182</v>
      </c>
    </row>
    <row r="303" spans="2:8" x14ac:dyDescent="0.25">
      <c r="B303" s="137" t="s">
        <v>552</v>
      </c>
      <c r="C303" s="101">
        <f>'DS Manufacturer'!$F$3</f>
        <v>0</v>
      </c>
      <c r="D303" s="89" t="str">
        <f>'DS Manufacturer'!$D$8</f>
        <v xml:space="preserve">DS Manufacturer </v>
      </c>
      <c r="E303" s="89" t="str">
        <f>'DS Manufacturer'!$F$8</f>
        <v>Select</v>
      </c>
      <c r="F303" s="88" t="s">
        <v>611</v>
      </c>
      <c r="G303" s="89" t="s">
        <v>182</v>
      </c>
      <c r="H303" s="89" t="s">
        <v>182</v>
      </c>
    </row>
    <row r="304" spans="2:8" x14ac:dyDescent="0.25">
      <c r="B304" s="137" t="s">
        <v>552</v>
      </c>
      <c r="C304" s="101">
        <f>'DS Manufacturer'!$F$3</f>
        <v>0</v>
      </c>
      <c r="D304" s="89" t="str">
        <f>'DS Manufacturer'!$D$8</f>
        <v xml:space="preserve">DS Manufacturer </v>
      </c>
      <c r="E304" s="89" t="str">
        <f>'DS Manufacturer'!$F$8</f>
        <v>Select</v>
      </c>
      <c r="F304" s="88" t="s">
        <v>612</v>
      </c>
      <c r="G304" s="89" t="s">
        <v>182</v>
      </c>
      <c r="H304" s="89" t="s">
        <v>182</v>
      </c>
    </row>
    <row r="305" spans="2:8" x14ac:dyDescent="0.25">
      <c r="B305" s="137" t="s">
        <v>552</v>
      </c>
      <c r="C305" s="101">
        <f>'DS Manufacturer'!$F$3</f>
        <v>0</v>
      </c>
      <c r="D305" s="89" t="str">
        <f>'DS Manufacturer'!$D$8</f>
        <v xml:space="preserve">DS Manufacturer </v>
      </c>
      <c r="E305" s="89" t="str">
        <f>'DS Manufacturer'!$F$8</f>
        <v>Select</v>
      </c>
      <c r="F305" s="87" t="s">
        <v>614</v>
      </c>
      <c r="G305" s="89" t="s">
        <v>182</v>
      </c>
      <c r="H305" s="90" t="s">
        <v>182</v>
      </c>
    </row>
    <row r="306" spans="2:8" x14ac:dyDescent="0.25">
      <c r="B306" s="137" t="s">
        <v>552</v>
      </c>
      <c r="C306" s="101">
        <f>'DS Manufacturer'!$F$3</f>
        <v>0</v>
      </c>
      <c r="D306" s="89" t="str">
        <f>'DS Manufacturer'!$D$8</f>
        <v xml:space="preserve">DS Manufacturer </v>
      </c>
      <c r="E306" s="89" t="str">
        <f>'DS Manufacturer'!$F$8</f>
        <v>Select</v>
      </c>
      <c r="F306" s="87" t="s">
        <v>615</v>
      </c>
      <c r="G306" s="89" t="s">
        <v>182</v>
      </c>
      <c r="H306" s="90" t="s">
        <v>182</v>
      </c>
    </row>
    <row r="307" spans="2:8" x14ac:dyDescent="0.25">
      <c r="B307" s="137" t="s">
        <v>552</v>
      </c>
      <c r="C307" s="101">
        <f>'DS Manufacturer'!$F$3</f>
        <v>0</v>
      </c>
      <c r="D307" s="89" t="str">
        <f>'DS Manufacturer'!$D$8</f>
        <v xml:space="preserve">DS Manufacturer </v>
      </c>
      <c r="E307" s="89" t="str">
        <f>'DS Manufacturer'!$F$8</f>
        <v>Select</v>
      </c>
      <c r="F307" s="87" t="s">
        <v>616</v>
      </c>
      <c r="G307" s="89" t="s">
        <v>182</v>
      </c>
      <c r="H307" s="90" t="s">
        <v>182</v>
      </c>
    </row>
    <row r="308" spans="2:8" x14ac:dyDescent="0.25">
      <c r="B308" s="137" t="s">
        <v>552</v>
      </c>
      <c r="C308" s="101">
        <f>'DS Manufacturer'!$F$3</f>
        <v>0</v>
      </c>
      <c r="D308" s="89" t="str">
        <f>'DS Manufacturer'!$D$8</f>
        <v xml:space="preserve">DS Manufacturer </v>
      </c>
      <c r="E308" s="89" t="str">
        <f>'DS Manufacturer'!$F$8</f>
        <v>Select</v>
      </c>
      <c r="F308" s="87" t="s">
        <v>617</v>
      </c>
      <c r="G308" s="89" t="s">
        <v>182</v>
      </c>
      <c r="H308" s="90" t="s">
        <v>182</v>
      </c>
    </row>
    <row r="309" spans="2:8" x14ac:dyDescent="0.25">
      <c r="B309" s="137" t="s">
        <v>552</v>
      </c>
      <c r="C309" s="101">
        <f>'DS Manufacturer'!$F$3</f>
        <v>0</v>
      </c>
      <c r="D309" s="89" t="str">
        <f>'DS Manufacturer'!$D$8</f>
        <v xml:space="preserve">DS Manufacturer </v>
      </c>
      <c r="E309" s="89" t="str">
        <f>'DS Manufacturer'!$F$8</f>
        <v>Select</v>
      </c>
      <c r="F309" s="87" t="s">
        <v>618</v>
      </c>
      <c r="G309" s="89" t="s">
        <v>182</v>
      </c>
      <c r="H309" s="90" t="s">
        <v>182</v>
      </c>
    </row>
    <row r="310" spans="2:8" x14ac:dyDescent="0.25">
      <c r="B310" s="137" t="s">
        <v>552</v>
      </c>
      <c r="C310" s="101">
        <f>'DS Manufacturer'!$F$3</f>
        <v>0</v>
      </c>
      <c r="D310" s="89" t="str">
        <f>'DS Manufacturer'!$D$8</f>
        <v xml:space="preserve">DS Manufacturer </v>
      </c>
      <c r="E310" s="89" t="str">
        <f>'DS Manufacturer'!$F$8</f>
        <v>Select</v>
      </c>
      <c r="F310" s="87" t="s">
        <v>619</v>
      </c>
      <c r="G310" s="89" t="s">
        <v>182</v>
      </c>
      <c r="H310" s="90" t="s">
        <v>182</v>
      </c>
    </row>
    <row r="311" spans="2:8" x14ac:dyDescent="0.25">
      <c r="B311" s="137" t="s">
        <v>552</v>
      </c>
      <c r="C311" s="101">
        <f>'DS Manufacturer'!$F$3</f>
        <v>0</v>
      </c>
      <c r="D311" s="89" t="str">
        <f>'DS Manufacturer'!$D$8</f>
        <v xml:space="preserve">DS Manufacturer </v>
      </c>
      <c r="E311" s="89" t="str">
        <f>'DS Manufacturer'!$F$8</f>
        <v>Select</v>
      </c>
      <c r="F311" s="87" t="s">
        <v>620</v>
      </c>
      <c r="G311" s="89" t="s">
        <v>182</v>
      </c>
      <c r="H311" s="90" t="s">
        <v>182</v>
      </c>
    </row>
    <row r="312" spans="2:8" x14ac:dyDescent="0.25">
      <c r="B312" s="137" t="s">
        <v>552</v>
      </c>
      <c r="C312" s="101">
        <f>'DS Manufacturer'!$F$3</f>
        <v>0</v>
      </c>
      <c r="D312" s="89" t="str">
        <f>'DS Manufacturer'!$D$8</f>
        <v xml:space="preserve">DS Manufacturer </v>
      </c>
      <c r="E312" s="89" t="str">
        <f>'DS Manufacturer'!$F$8</f>
        <v>Select</v>
      </c>
      <c r="F312" s="87" t="s">
        <v>621</v>
      </c>
      <c r="G312" s="89" t="s">
        <v>182</v>
      </c>
      <c r="H312" s="90" t="s">
        <v>182</v>
      </c>
    </row>
    <row r="313" spans="2:8" x14ac:dyDescent="0.25">
      <c r="B313" s="137" t="s">
        <v>552</v>
      </c>
      <c r="C313" s="101">
        <f>'DS Manufacturer'!$F$3</f>
        <v>0</v>
      </c>
      <c r="D313" s="89" t="str">
        <f>'DS Manufacturer'!$D$8</f>
        <v xml:space="preserve">DS Manufacturer </v>
      </c>
      <c r="E313" s="89" t="str">
        <f>'DS Manufacturer'!$F$8</f>
        <v>Select</v>
      </c>
      <c r="F313" s="87" t="s">
        <v>622</v>
      </c>
      <c r="G313" s="89" t="s">
        <v>182</v>
      </c>
      <c r="H313" s="90" t="s">
        <v>182</v>
      </c>
    </row>
    <row r="314" spans="2:8" x14ac:dyDescent="0.25">
      <c r="B314" s="137" t="s">
        <v>552</v>
      </c>
      <c r="C314" s="101">
        <f>'DS Manufacturer'!$F$3</f>
        <v>0</v>
      </c>
      <c r="D314" s="89" t="str">
        <f>'DS Manufacturer'!$D$8</f>
        <v xml:space="preserve">DS Manufacturer </v>
      </c>
      <c r="E314" s="89" t="str">
        <f>'DS Manufacturer'!$F$8</f>
        <v>Select</v>
      </c>
      <c r="F314" s="87" t="s">
        <v>623</v>
      </c>
      <c r="G314" s="89" t="s">
        <v>182</v>
      </c>
      <c r="H314" s="90" t="s">
        <v>182</v>
      </c>
    </row>
    <row r="315" spans="2:8" x14ac:dyDescent="0.25">
      <c r="B315" s="137" t="s">
        <v>552</v>
      </c>
      <c r="C315" s="101">
        <f>'DS Manufacturer'!$F$3</f>
        <v>0</v>
      </c>
      <c r="D315" s="89" t="str">
        <f>'DS Manufacturer'!$D$8</f>
        <v xml:space="preserve">DS Manufacturer </v>
      </c>
      <c r="E315" s="89" t="str">
        <f>'DS Manufacturer'!$F$8</f>
        <v>Select</v>
      </c>
      <c r="F315" s="87" t="s">
        <v>624</v>
      </c>
      <c r="G315" s="89" t="str">
        <f>IF('DS Manufacturer'!$E$31="Acceptable","A",IF('DS Manufacturer'!$E$31="Needs Improvement","NI",'DS Manufacturer'!$E$31))</f>
        <v>Select</v>
      </c>
      <c r="H315" s="90">
        <f>'DS Manufacturer'!$F$31</f>
        <v>0</v>
      </c>
    </row>
    <row r="316" spans="2:8" x14ac:dyDescent="0.25">
      <c r="B316" s="137" t="s">
        <v>552</v>
      </c>
      <c r="C316" s="101">
        <f>'DS Manufacturer'!$F$3</f>
        <v>0</v>
      </c>
      <c r="D316" s="89" t="str">
        <f>'DS Manufacturer'!$D$8</f>
        <v xml:space="preserve">DS Manufacturer </v>
      </c>
      <c r="E316" s="89" t="str">
        <f>'DS Manufacturer'!$F$8</f>
        <v>Select</v>
      </c>
      <c r="F316" s="87" t="s">
        <v>625</v>
      </c>
      <c r="G316" s="89" t="str">
        <f>IF('DS Manufacturer'!$E$32="Acceptable","A",IF('DS Manufacturer'!$E$32="Needs Improvement","NI",'DS Manufacturer'!$E$32))</f>
        <v>Select</v>
      </c>
      <c r="H316" s="90">
        <f>'DS Manufacturer'!$F$32</f>
        <v>0</v>
      </c>
    </row>
    <row r="317" spans="2:8" x14ac:dyDescent="0.25">
      <c r="B317" s="137" t="s">
        <v>552</v>
      </c>
      <c r="C317" s="101">
        <f>'DS Manufacturer'!$F$3</f>
        <v>0</v>
      </c>
      <c r="D317" s="89" t="str">
        <f>'DS Manufacturer'!$D$8</f>
        <v xml:space="preserve">DS Manufacturer </v>
      </c>
      <c r="E317" s="89" t="str">
        <f>'DS Manufacturer'!$F$8</f>
        <v>Select</v>
      </c>
      <c r="F317" s="87" t="s">
        <v>626</v>
      </c>
      <c r="G317" s="89" t="str">
        <f>IF('DS Manufacturer'!$E$33="Acceptable","A",IF('DS Manufacturer'!$E$33="Needs Improvement","NI",'DS Manufacturer'!$E$33))</f>
        <v>Select</v>
      </c>
      <c r="H317" s="90">
        <f>'DS Manufacturer'!$F$33</f>
        <v>0</v>
      </c>
    </row>
    <row r="318" spans="2:8" x14ac:dyDescent="0.25">
      <c r="B318" s="137" t="s">
        <v>552</v>
      </c>
      <c r="C318" s="101">
        <f>'DS Manufacturer'!$F$3</f>
        <v>0</v>
      </c>
      <c r="D318" s="89" t="str">
        <f>'DS Manufacturer'!$D$8</f>
        <v xml:space="preserve">DS Manufacturer </v>
      </c>
      <c r="E318" s="89" t="str">
        <f>'DS Manufacturer'!$F$8</f>
        <v>Select</v>
      </c>
      <c r="F318" s="87" t="s">
        <v>627</v>
      </c>
      <c r="G318" s="89" t="str">
        <f>IF('DS Manufacturer'!$E$34="Acceptable","A",IF('DS Manufacturer'!$E$34="Needs Improvement","NI",'DS Manufacturer'!$E$34))</f>
        <v>Select</v>
      </c>
      <c r="H318" s="90">
        <f>'DS Manufacturer'!$F$34</f>
        <v>0</v>
      </c>
    </row>
    <row r="319" spans="2:8" x14ac:dyDescent="0.25">
      <c r="B319" s="137" t="s">
        <v>552</v>
      </c>
      <c r="C319" s="101">
        <f>'DS Manufacturer'!$F$3</f>
        <v>0</v>
      </c>
      <c r="D319" s="89" t="str">
        <f>'DS Manufacturer'!$D$8</f>
        <v xml:space="preserve">DS Manufacturer </v>
      </c>
      <c r="E319" s="89" t="str">
        <f>'DS Manufacturer'!$F$8</f>
        <v>Select</v>
      </c>
      <c r="F319" s="87" t="s">
        <v>628</v>
      </c>
      <c r="G319" s="89" t="str">
        <f>IF('DS Manufacturer'!$E$35="Acceptable","A",IF('DS Manufacturer'!$E$35="Needs Improvement","NI",'DS Manufacturer'!$E$35))</f>
        <v>Select</v>
      </c>
      <c r="H319" s="90">
        <f>'DS Manufacturer'!$F$35</f>
        <v>0</v>
      </c>
    </row>
    <row r="320" spans="2:8" x14ac:dyDescent="0.25">
      <c r="B320" s="137" t="s">
        <v>552</v>
      </c>
      <c r="C320" s="101">
        <f>'DS Manufacturer'!$F$3</f>
        <v>0</v>
      </c>
      <c r="D320" s="89" t="str">
        <f>'DS Manufacturer'!$D$8</f>
        <v xml:space="preserve">DS Manufacturer </v>
      </c>
      <c r="E320" s="89" t="str">
        <f>'DS Manufacturer'!$F$8</f>
        <v>Select</v>
      </c>
      <c r="F320" s="87" t="s">
        <v>629</v>
      </c>
      <c r="G320" s="89" t="str">
        <f>IF('DS Manufacturer'!$E$36="Acceptable","A",IF('DS Manufacturer'!$E$36="Needs Improvement","NI",'DS Manufacturer'!$E$36))</f>
        <v>Select</v>
      </c>
      <c r="H320" s="90">
        <f>'DS Manufacturer'!$F$36</f>
        <v>0</v>
      </c>
    </row>
    <row r="321" spans="2:8" x14ac:dyDescent="0.25">
      <c r="B321" s="137" t="s">
        <v>552</v>
      </c>
      <c r="C321" s="101">
        <f>'DS Manufacturer'!$F$3</f>
        <v>0</v>
      </c>
      <c r="D321" s="89" t="str">
        <f>'DS Manufacturer'!$D$8</f>
        <v xml:space="preserve">DS Manufacturer </v>
      </c>
      <c r="E321" s="89" t="str">
        <f>'DS Manufacturer'!$F$8</f>
        <v>Select</v>
      </c>
      <c r="F321" s="87" t="s">
        <v>630</v>
      </c>
      <c r="G321" s="89" t="str">
        <f>IF('DS Manufacturer'!$E$37="Acceptable","A",IF('DS Manufacturer'!$E$37="Needs Improvement","NI",'DS Manufacturer'!$E$37))</f>
        <v>Select</v>
      </c>
      <c r="H321" s="90">
        <f>'DS Manufacturer'!$F$37</f>
        <v>0</v>
      </c>
    </row>
    <row r="322" spans="2:8" x14ac:dyDescent="0.25">
      <c r="B322" s="137" t="s">
        <v>552</v>
      </c>
      <c r="C322" s="101">
        <f>'DS Manufacturer'!$F$3</f>
        <v>0</v>
      </c>
      <c r="D322" s="89" t="str">
        <f>'DS Manufacturer'!$D$8</f>
        <v xml:space="preserve">DS Manufacturer </v>
      </c>
      <c r="E322" s="89" t="str">
        <f>'DS Manufacturer'!$F$8</f>
        <v>Select</v>
      </c>
      <c r="F322" s="87" t="s">
        <v>631</v>
      </c>
      <c r="G322" s="89" t="str">
        <f>IF('DS Manufacturer'!$E$38="Acceptable","A",IF('DS Manufacturer'!$E$38="Needs Improvement","NI",'DS Manufacturer'!$E$38))</f>
        <v>Select</v>
      </c>
      <c r="H322" s="90">
        <f>'DS Manufacturer'!$F$38</f>
        <v>0</v>
      </c>
    </row>
    <row r="323" spans="2:8" x14ac:dyDescent="0.25">
      <c r="B323" s="137" t="s">
        <v>552</v>
      </c>
      <c r="C323" s="101">
        <f>'DS Manufacturer'!$F$3</f>
        <v>0</v>
      </c>
      <c r="D323" s="89" t="str">
        <f>'DS Manufacturer'!$D$8</f>
        <v xml:space="preserve">DS Manufacturer </v>
      </c>
      <c r="E323" s="89" t="str">
        <f>'DS Manufacturer'!$F$8</f>
        <v>Select</v>
      </c>
      <c r="F323" s="87" t="s">
        <v>632</v>
      </c>
      <c r="G323" s="89" t="str">
        <f>IF('DS Manufacturer'!$E$39="Acceptable","A",IF('DS Manufacturer'!$E$39="Needs Improvement","NI",'DS Manufacturer'!$E$39))</f>
        <v>Select</v>
      </c>
      <c r="H323" s="90">
        <f>'DS Manufacturer'!$F$39</f>
        <v>0</v>
      </c>
    </row>
    <row r="324" spans="2:8" x14ac:dyDescent="0.25">
      <c r="B324" s="137" t="s">
        <v>552</v>
      </c>
      <c r="C324" s="101">
        <f>'DS Manufacturer'!$F$3</f>
        <v>0</v>
      </c>
      <c r="D324" s="89" t="str">
        <f>'DS Manufacturer'!$D$8</f>
        <v xml:space="preserve">DS Manufacturer </v>
      </c>
      <c r="E324" s="89" t="str">
        <f>'DS Manufacturer'!$F$8</f>
        <v>Select</v>
      </c>
      <c r="F324" s="87" t="s">
        <v>633</v>
      </c>
      <c r="G324" s="89" t="str">
        <f>IF('DS Manufacturer'!$E$40="Acceptable","A",IF('DS Manufacturer'!$E$40="Needs Improvement","NI",'DS Manufacturer'!$E$40))</f>
        <v>Select</v>
      </c>
      <c r="H324" s="90">
        <f>'DS Manufacturer'!$F$40</f>
        <v>0</v>
      </c>
    </row>
    <row r="325" spans="2:8" x14ac:dyDescent="0.25">
      <c r="B325" s="137" t="s">
        <v>552</v>
      </c>
      <c r="C325" s="101">
        <f>'DS Manufacturer'!$F$3</f>
        <v>0</v>
      </c>
      <c r="D325" s="89" t="str">
        <f>'DS Manufacturer'!$D$8</f>
        <v xml:space="preserve">DS Manufacturer </v>
      </c>
      <c r="E325" s="89" t="str">
        <f>'DS Manufacturer'!$F$8</f>
        <v>Select</v>
      </c>
      <c r="F325" s="87" t="s">
        <v>634</v>
      </c>
      <c r="G325" s="89" t="str">
        <f>IF('DS Manufacturer'!$E$41="Acceptable","A",IF('DS Manufacturer'!$E$41="Needs Improvement","NI",'DS Manufacturer'!$E$41))</f>
        <v>Select</v>
      </c>
      <c r="H325" s="90">
        <f>'DS Manufacturer'!$F$41</f>
        <v>0</v>
      </c>
    </row>
    <row r="326" spans="2:8" x14ac:dyDescent="0.25">
      <c r="B326" s="137" t="s">
        <v>552</v>
      </c>
      <c r="C326" s="101">
        <f>'DS Manufacturer'!$F$3</f>
        <v>0</v>
      </c>
      <c r="D326" s="89" t="str">
        <f>'DS Manufacturer'!$D$8</f>
        <v xml:space="preserve">DS Manufacturer </v>
      </c>
      <c r="E326" s="89" t="str">
        <f>'DS Manufacturer'!$F$8</f>
        <v>Select</v>
      </c>
      <c r="F326" s="87" t="s">
        <v>635</v>
      </c>
      <c r="G326" s="89" t="str">
        <f>IF('DS Manufacturer'!$E$42="Acceptable","A",IF('DS Manufacturer'!$E$42="Needs Improvement","NI",'DS Manufacturer'!$E$42))</f>
        <v>Select</v>
      </c>
      <c r="H326" s="90">
        <f>'DS Manufacturer'!$F$42</f>
        <v>0</v>
      </c>
    </row>
    <row r="327" spans="2:8" x14ac:dyDescent="0.25">
      <c r="B327" s="137" t="s">
        <v>601</v>
      </c>
      <c r="C327" s="101">
        <f>'DS MFG.A'!$F$3</f>
        <v>0</v>
      </c>
      <c r="D327" s="89" t="str">
        <f>'DS MFG.A'!$D$8</f>
        <v>Select</v>
      </c>
      <c r="E327" s="89" t="str">
        <f>'DS MFG.A'!$F$8</f>
        <v>Select</v>
      </c>
      <c r="F327" s="88" t="s">
        <v>138</v>
      </c>
      <c r="G327" s="89" t="str">
        <f>IF('DS MFG.A'!$E$14="Acceptable","A",IF('DS MFG.A'!$E$14="Needs Improvement","NI",'DS MFG.A'!$E$14))</f>
        <v>Select</v>
      </c>
      <c r="H327" s="90">
        <f>'DS MFG.A'!$F$14</f>
        <v>0</v>
      </c>
    </row>
    <row r="328" spans="2:8" x14ac:dyDescent="0.25">
      <c r="B328" s="137" t="s">
        <v>601</v>
      </c>
      <c r="C328" s="101">
        <f>'DS MFG.A'!$F$3</f>
        <v>0</v>
      </c>
      <c r="D328" s="89" t="str">
        <f>'DS MFG.A'!$D$8</f>
        <v>Select</v>
      </c>
      <c r="E328" s="89" t="str">
        <f>'DS MFG.A'!$F$8</f>
        <v>Select</v>
      </c>
      <c r="F328" s="88" t="s">
        <v>139</v>
      </c>
      <c r="G328" s="89" t="str">
        <f>IF('DS MFG.A'!$E$15="Acceptable","A",IF('DS MFG.A'!$E$15="Needs Improvement","NI",'DS MFG.A'!$E$15))</f>
        <v>Select</v>
      </c>
      <c r="H328" s="90">
        <f>'DS MFG.A'!$F$15</f>
        <v>0</v>
      </c>
    </row>
    <row r="329" spans="2:8" x14ac:dyDescent="0.25">
      <c r="B329" s="137" t="s">
        <v>601</v>
      </c>
      <c r="C329" s="101">
        <f>'DS MFG.A'!$F$3</f>
        <v>0</v>
      </c>
      <c r="D329" s="89" t="str">
        <f>'DS MFG.A'!$D$8</f>
        <v>Select</v>
      </c>
      <c r="E329" s="89" t="str">
        <f>'DS MFG.A'!$F$8</f>
        <v>Select</v>
      </c>
      <c r="F329" s="88" t="s">
        <v>140</v>
      </c>
      <c r="G329" s="89" t="str">
        <f>IF('DS MFG.A'!$E$16="Acceptable","A",IF('DS MFG.A'!$E$16="Needs Improvement","NI",'DS MFG.A'!$E$16))</f>
        <v>Select</v>
      </c>
      <c r="H329" s="90">
        <f>'DS MFG.A'!$F$16</f>
        <v>0</v>
      </c>
    </row>
    <row r="330" spans="2:8" x14ac:dyDescent="0.25">
      <c r="B330" s="137" t="s">
        <v>601</v>
      </c>
      <c r="C330" s="101">
        <f>'DS MFG.A'!$F$3</f>
        <v>0</v>
      </c>
      <c r="D330" s="89" t="str">
        <f>'DS MFG.A'!$D$8</f>
        <v>Select</v>
      </c>
      <c r="E330" s="89" t="str">
        <f>'DS MFG.A'!$F$8</f>
        <v>Select</v>
      </c>
      <c r="F330" s="88" t="s">
        <v>141</v>
      </c>
      <c r="G330" s="89" t="str">
        <f>IF('DS MFG.A'!$E$17="Acceptable","A",IF('DS MFG.A'!$E$17="Needs Improvement","NI",'DS MFG.A'!$E$17))</f>
        <v>Select</v>
      </c>
      <c r="H330" s="90">
        <f>'DS MFG.A'!$F$17</f>
        <v>0</v>
      </c>
    </row>
    <row r="331" spans="2:8" x14ac:dyDescent="0.25">
      <c r="B331" s="137" t="s">
        <v>601</v>
      </c>
      <c r="C331" s="101">
        <f>'DS MFG.A'!$F$3</f>
        <v>0</v>
      </c>
      <c r="D331" s="89" t="str">
        <f>'DS MFG.A'!$D$8</f>
        <v>Select</v>
      </c>
      <c r="E331" s="89" t="str">
        <f>'DS MFG.A'!$F$8</f>
        <v>Select</v>
      </c>
      <c r="F331" s="88" t="s">
        <v>142</v>
      </c>
      <c r="G331" s="89" t="str">
        <f>IF('DS MFG.A'!$E$18="Acceptable","A",IF('DS MFG.A'!$E$18="Needs Improvement","NI",'DS MFG.A'!$E$18))</f>
        <v>Select</v>
      </c>
      <c r="H331" s="90">
        <f>'DS MFG.A'!$F$18</f>
        <v>0</v>
      </c>
    </row>
    <row r="332" spans="2:8" x14ac:dyDescent="0.25">
      <c r="B332" s="137" t="s">
        <v>601</v>
      </c>
      <c r="C332" s="101">
        <f>'DS MFG.A'!$F$3</f>
        <v>0</v>
      </c>
      <c r="D332" s="89" t="str">
        <f>'DS MFG.A'!$D$8</f>
        <v>Select</v>
      </c>
      <c r="E332" s="89" t="str">
        <f>'DS MFG.A'!$F$8</f>
        <v>Select</v>
      </c>
      <c r="F332" s="87" t="s">
        <v>143</v>
      </c>
      <c r="G332" s="89" t="str">
        <f>IF('DS MFG.A'!$E$19="Acceptable","A",IF('DS MFG.A'!$E$19="Needs Improvement","NI",'DS MFG.A'!$E$19))</f>
        <v>Select</v>
      </c>
      <c r="H332" s="90">
        <f>'DS MFG.A'!$F$19</f>
        <v>0</v>
      </c>
    </row>
    <row r="333" spans="2:8" x14ac:dyDescent="0.25">
      <c r="B333" s="137" t="s">
        <v>601</v>
      </c>
      <c r="C333" s="101">
        <f>'DS MFG.A'!$F$3</f>
        <v>0</v>
      </c>
      <c r="D333" s="89" t="str">
        <f>'DS MFG.A'!$D$8</f>
        <v>Select</v>
      </c>
      <c r="E333" s="89" t="str">
        <f>'DS MFG.A'!$F$8</f>
        <v>Select</v>
      </c>
      <c r="F333" s="87" t="s">
        <v>144</v>
      </c>
      <c r="G333" s="89" t="str">
        <f>IF('DS MFG.A'!$E$20="Acceptable","A",IF('DS MFG.A'!$E$20="Needs Improvement","NI",'DS MFG.A'!$E$20))</f>
        <v>Select</v>
      </c>
      <c r="H333" s="90">
        <f>'DS MFG.A'!$F$20</f>
        <v>0</v>
      </c>
    </row>
    <row r="334" spans="2:8" x14ac:dyDescent="0.25">
      <c r="B334" s="137" t="s">
        <v>601</v>
      </c>
      <c r="C334" s="101">
        <f>'DS MFG.A'!$F$3</f>
        <v>0</v>
      </c>
      <c r="D334" s="89" t="str">
        <f>'DS MFG.A'!$D$8</f>
        <v>Select</v>
      </c>
      <c r="E334" s="89" t="str">
        <f>'DS MFG.A'!$F$8</f>
        <v>Select</v>
      </c>
      <c r="F334" s="87" t="s">
        <v>145</v>
      </c>
      <c r="G334" s="89" t="str">
        <f>IF('DS MFG.A'!$E$21="Acceptable","A",IF('DS MFG.A'!$E$21="Needs Improvement","NI",'DS MFG.A'!$E$21))</f>
        <v>N/A</v>
      </c>
      <c r="H334" s="90">
        <f>'DS MFG.A'!$F$21</f>
        <v>0</v>
      </c>
    </row>
    <row r="335" spans="2:8" x14ac:dyDescent="0.25">
      <c r="B335" s="137" t="s">
        <v>601</v>
      </c>
      <c r="C335" s="101">
        <f>'DS MFG.A'!$F$3</f>
        <v>0</v>
      </c>
      <c r="D335" s="89" t="str">
        <f>'DS MFG.A'!$D$8</f>
        <v>Select</v>
      </c>
      <c r="E335" s="89" t="str">
        <f>'DS MFG.A'!$F$8</f>
        <v>Select</v>
      </c>
      <c r="F335" s="88" t="s">
        <v>146</v>
      </c>
      <c r="G335" s="89" t="str">
        <f>IF('DS MFG.A'!$E$22="Acceptable","A",IF('DS MFG.A'!$E$22="Needs Improvement","NI",'DS MFG.A'!$E$22))</f>
        <v>Select</v>
      </c>
      <c r="H335" s="90">
        <f>'DS MFG.A'!$F$22</f>
        <v>0</v>
      </c>
    </row>
    <row r="336" spans="2:8" x14ac:dyDescent="0.25">
      <c r="B336" s="137" t="s">
        <v>601</v>
      </c>
      <c r="C336" s="101">
        <f>'DS MFG.A'!$F$3</f>
        <v>0</v>
      </c>
      <c r="D336" s="89" t="str">
        <f>'DS MFG.A'!$D$8</f>
        <v>Select</v>
      </c>
      <c r="E336" s="89" t="str">
        <f>'DS MFG.A'!$F$8</f>
        <v>Select</v>
      </c>
      <c r="F336" s="87" t="s">
        <v>149</v>
      </c>
      <c r="G336" s="89" t="s">
        <v>182</v>
      </c>
      <c r="H336" s="89" t="s">
        <v>182</v>
      </c>
    </row>
    <row r="337" spans="2:8" x14ac:dyDescent="0.25">
      <c r="B337" s="137" t="s">
        <v>601</v>
      </c>
      <c r="C337" s="101">
        <f>'DS MFG.A'!$F$3</f>
        <v>0</v>
      </c>
      <c r="D337" s="89" t="str">
        <f>'DS MFG.A'!$D$8</f>
        <v>Select</v>
      </c>
      <c r="E337" s="89" t="str">
        <f>'DS MFG.A'!$F$8</f>
        <v>Select</v>
      </c>
      <c r="F337" s="88" t="s">
        <v>148</v>
      </c>
      <c r="G337" s="89" t="s">
        <v>182</v>
      </c>
      <c r="H337" s="89" t="s">
        <v>182</v>
      </c>
    </row>
    <row r="338" spans="2:8" x14ac:dyDescent="0.25">
      <c r="B338" s="137" t="s">
        <v>601</v>
      </c>
      <c r="C338" s="101">
        <f>'DS MFG.A'!$F$3</f>
        <v>0</v>
      </c>
      <c r="D338" s="89" t="str">
        <f>'DS MFG.A'!$D$8</f>
        <v>Select</v>
      </c>
      <c r="E338" s="89" t="str">
        <f>'DS MFG.A'!$F$8</f>
        <v>Select</v>
      </c>
      <c r="F338" s="87" t="s">
        <v>150</v>
      </c>
      <c r="G338" s="89" t="s">
        <v>182</v>
      </c>
      <c r="H338" s="89" t="s">
        <v>182</v>
      </c>
    </row>
    <row r="339" spans="2:8" x14ac:dyDescent="0.25">
      <c r="B339" s="137" t="s">
        <v>601</v>
      </c>
      <c r="C339" s="101">
        <f>'DS MFG.A'!$F$3</f>
        <v>0</v>
      </c>
      <c r="D339" s="89" t="str">
        <f>'DS MFG.A'!$D$8</f>
        <v>Select</v>
      </c>
      <c r="E339" s="89" t="str">
        <f>'DS MFG.A'!$F$8</f>
        <v>Select</v>
      </c>
      <c r="F339" s="88" t="s">
        <v>151</v>
      </c>
      <c r="G339" s="89" t="s">
        <v>182</v>
      </c>
      <c r="H339" s="89" t="s">
        <v>182</v>
      </c>
    </row>
    <row r="340" spans="2:8" x14ac:dyDescent="0.25">
      <c r="B340" s="137" t="s">
        <v>601</v>
      </c>
      <c r="C340" s="101">
        <f>'DS MFG.A'!$F$3</f>
        <v>0</v>
      </c>
      <c r="D340" s="89" t="str">
        <f>'DS MFG.A'!$D$8</f>
        <v>Select</v>
      </c>
      <c r="E340" s="89" t="str">
        <f>'DS MFG.A'!$F$8</f>
        <v>Select</v>
      </c>
      <c r="F340" s="87" t="s">
        <v>152</v>
      </c>
      <c r="G340" s="89" t="s">
        <v>182</v>
      </c>
      <c r="H340" s="89" t="s">
        <v>182</v>
      </c>
    </row>
    <row r="341" spans="2:8" x14ac:dyDescent="0.25">
      <c r="B341" s="137" t="s">
        <v>601</v>
      </c>
      <c r="C341" s="101">
        <f>'DS MFG.A'!$F$3</f>
        <v>0</v>
      </c>
      <c r="D341" s="89" t="str">
        <f>'DS MFG.A'!$D$8</f>
        <v>Select</v>
      </c>
      <c r="E341" s="89" t="str">
        <f>'DS MFG.A'!$F$8</f>
        <v>Select</v>
      </c>
      <c r="F341" s="88" t="s">
        <v>153</v>
      </c>
      <c r="G341" s="89" t="s">
        <v>182</v>
      </c>
      <c r="H341" s="89" t="s">
        <v>182</v>
      </c>
    </row>
    <row r="342" spans="2:8" x14ac:dyDescent="0.25">
      <c r="B342" s="137" t="s">
        <v>601</v>
      </c>
      <c r="C342" s="101">
        <f>'DS MFG.A'!$F$3</f>
        <v>0</v>
      </c>
      <c r="D342" s="89" t="str">
        <f>'DS MFG.A'!$D$8</f>
        <v>Select</v>
      </c>
      <c r="E342" s="89" t="str">
        <f>'DS MFG.A'!$F$8</f>
        <v>Select</v>
      </c>
      <c r="F342" s="87" t="s">
        <v>154</v>
      </c>
      <c r="G342" s="89" t="s">
        <v>182</v>
      </c>
      <c r="H342" s="89" t="s">
        <v>182</v>
      </c>
    </row>
    <row r="343" spans="2:8" x14ac:dyDescent="0.25">
      <c r="B343" s="137" t="s">
        <v>601</v>
      </c>
      <c r="C343" s="101">
        <f>'DS MFG.A'!$F$3</f>
        <v>0</v>
      </c>
      <c r="D343" s="89" t="str">
        <f>'DS MFG.A'!$D$8</f>
        <v>Select</v>
      </c>
      <c r="E343" s="89" t="str">
        <f>'DS MFG.A'!$F$8</f>
        <v>Select</v>
      </c>
      <c r="F343" s="87" t="s">
        <v>155</v>
      </c>
      <c r="G343" s="89" t="s">
        <v>182</v>
      </c>
      <c r="H343" s="89" t="s">
        <v>182</v>
      </c>
    </row>
    <row r="344" spans="2:8" x14ac:dyDescent="0.25">
      <c r="B344" s="137" t="s">
        <v>601</v>
      </c>
      <c r="C344" s="101">
        <f>'DS MFG.A'!$F$3</f>
        <v>0</v>
      </c>
      <c r="D344" s="89" t="str">
        <f>'DS MFG.A'!$D$8</f>
        <v>Select</v>
      </c>
      <c r="E344" s="89" t="str">
        <f>'DS MFG.A'!$F$8</f>
        <v>Select</v>
      </c>
      <c r="F344" s="88" t="s">
        <v>156</v>
      </c>
      <c r="G344" s="89" t="s">
        <v>182</v>
      </c>
      <c r="H344" s="89" t="s">
        <v>182</v>
      </c>
    </row>
    <row r="345" spans="2:8" x14ac:dyDescent="0.25">
      <c r="B345" s="137" t="s">
        <v>601</v>
      </c>
      <c r="C345" s="101">
        <f>'DS MFG.A'!$F$3</f>
        <v>0</v>
      </c>
      <c r="D345" s="89" t="str">
        <f>'DS MFG.A'!$D$8</f>
        <v>Select</v>
      </c>
      <c r="E345" s="89" t="str">
        <f>'DS MFG.A'!$F$8</f>
        <v>Select</v>
      </c>
      <c r="F345" s="87" t="s">
        <v>157</v>
      </c>
      <c r="G345" s="89" t="s">
        <v>182</v>
      </c>
      <c r="H345" s="89" t="s">
        <v>182</v>
      </c>
    </row>
    <row r="346" spans="2:8" x14ac:dyDescent="0.25">
      <c r="B346" s="137" t="s">
        <v>601</v>
      </c>
      <c r="C346" s="101">
        <f>'DS MFG.A'!$F$3</f>
        <v>0</v>
      </c>
      <c r="D346" s="89" t="str">
        <f>'DS MFG.A'!$D$8</f>
        <v>Select</v>
      </c>
      <c r="E346" s="89" t="str">
        <f>'DS MFG.A'!$F$8</f>
        <v>Select</v>
      </c>
      <c r="F346" s="87" t="s">
        <v>158</v>
      </c>
      <c r="G346" s="89" t="s">
        <v>182</v>
      </c>
      <c r="H346" s="89" t="s">
        <v>182</v>
      </c>
    </row>
    <row r="347" spans="2:8" x14ac:dyDescent="0.25">
      <c r="B347" s="137" t="s">
        <v>601</v>
      </c>
      <c r="C347" s="101">
        <f>'DS MFG.A'!$F$3</f>
        <v>0</v>
      </c>
      <c r="D347" s="89" t="str">
        <f>'DS MFG.A'!$D$8</f>
        <v>Select</v>
      </c>
      <c r="E347" s="89" t="str">
        <f>'DS MFG.A'!$F$8</f>
        <v>Select</v>
      </c>
      <c r="F347" s="87" t="s">
        <v>159</v>
      </c>
      <c r="G347" s="89" t="s">
        <v>182</v>
      </c>
      <c r="H347" s="89" t="s">
        <v>182</v>
      </c>
    </row>
    <row r="348" spans="2:8" x14ac:dyDescent="0.25">
      <c r="B348" s="137" t="s">
        <v>601</v>
      </c>
      <c r="C348" s="101">
        <f>'DS MFG.A'!$F$3</f>
        <v>0</v>
      </c>
      <c r="D348" s="89" t="str">
        <f>'DS MFG.A'!$D$8</f>
        <v>Select</v>
      </c>
      <c r="E348" s="89" t="str">
        <f>'DS MFG.A'!$F$8</f>
        <v>Select</v>
      </c>
      <c r="F348" s="87" t="s">
        <v>160</v>
      </c>
      <c r="G348" s="89" t="s">
        <v>182</v>
      </c>
      <c r="H348" s="90" t="s">
        <v>182</v>
      </c>
    </row>
    <row r="349" spans="2:8" x14ac:dyDescent="0.25">
      <c r="B349" s="137" t="s">
        <v>601</v>
      </c>
      <c r="C349" s="101">
        <f>'DS MFG.A'!$F$3</f>
        <v>0</v>
      </c>
      <c r="D349" s="89" t="str">
        <f>'DS MFG.A'!$D$8</f>
        <v>Select</v>
      </c>
      <c r="E349" s="89" t="str">
        <f>'DS MFG.A'!$F$8</f>
        <v>Select</v>
      </c>
      <c r="F349" s="87" t="s">
        <v>161</v>
      </c>
      <c r="G349" s="89" t="s">
        <v>182</v>
      </c>
      <c r="H349" s="90" t="s">
        <v>182</v>
      </c>
    </row>
    <row r="350" spans="2:8" x14ac:dyDescent="0.25">
      <c r="B350" s="137" t="s">
        <v>601</v>
      </c>
      <c r="C350" s="101">
        <f>'DS MFG.A'!$F$3</f>
        <v>0</v>
      </c>
      <c r="D350" s="89" t="str">
        <f>'DS MFG.A'!$D$8</f>
        <v>Select</v>
      </c>
      <c r="E350" s="89" t="str">
        <f>'DS MFG.A'!$F$8</f>
        <v>Select</v>
      </c>
      <c r="F350" s="87" t="s">
        <v>162</v>
      </c>
      <c r="G350" s="89" t="s">
        <v>182</v>
      </c>
      <c r="H350" s="90" t="s">
        <v>182</v>
      </c>
    </row>
    <row r="351" spans="2:8" x14ac:dyDescent="0.25">
      <c r="B351" s="137" t="s">
        <v>601</v>
      </c>
      <c r="C351" s="101">
        <f>'DS MFG.A'!$F$3</f>
        <v>0</v>
      </c>
      <c r="D351" s="89" t="str">
        <f>'DS MFG.A'!$D$8</f>
        <v>Select</v>
      </c>
      <c r="E351" s="89" t="str">
        <f>'DS MFG.A'!$F$8</f>
        <v>Select</v>
      </c>
      <c r="F351" s="87" t="s">
        <v>163</v>
      </c>
      <c r="G351" s="89" t="s">
        <v>182</v>
      </c>
      <c r="H351" s="90" t="s">
        <v>182</v>
      </c>
    </row>
    <row r="352" spans="2:8" x14ac:dyDescent="0.25">
      <c r="B352" s="137" t="s">
        <v>601</v>
      </c>
      <c r="C352" s="101">
        <f>'DS MFG.A'!$F$3</f>
        <v>0</v>
      </c>
      <c r="D352" s="89" t="str">
        <f>'DS MFG.A'!$D$8</f>
        <v>Select</v>
      </c>
      <c r="E352" s="89" t="str">
        <f>'DS MFG.A'!$F$8</f>
        <v>Select</v>
      </c>
      <c r="F352" s="87" t="s">
        <v>164</v>
      </c>
      <c r="G352" s="89" t="s">
        <v>182</v>
      </c>
      <c r="H352" s="90" t="s">
        <v>182</v>
      </c>
    </row>
    <row r="353" spans="2:8" x14ac:dyDescent="0.25">
      <c r="B353" s="137" t="s">
        <v>601</v>
      </c>
      <c r="C353" s="101">
        <f>'DS MFG.A'!$F$3</f>
        <v>0</v>
      </c>
      <c r="D353" s="89" t="str">
        <f>'DS MFG.A'!$D$8</f>
        <v>Select</v>
      </c>
      <c r="E353" s="89" t="str">
        <f>'DS MFG.A'!$F$8</f>
        <v>Select</v>
      </c>
      <c r="F353" s="87" t="s">
        <v>165</v>
      </c>
      <c r="G353" s="89" t="s">
        <v>182</v>
      </c>
      <c r="H353" s="90" t="s">
        <v>182</v>
      </c>
    </row>
    <row r="354" spans="2:8" x14ac:dyDescent="0.25">
      <c r="B354" s="137" t="s">
        <v>601</v>
      </c>
      <c r="C354" s="101">
        <f>'DS MFG.A'!$F$3</f>
        <v>0</v>
      </c>
      <c r="D354" s="89" t="str">
        <f>'DS MFG.A'!$D$8</f>
        <v>Select</v>
      </c>
      <c r="E354" s="89" t="str">
        <f>'DS MFG.A'!$F$8</f>
        <v>Select</v>
      </c>
      <c r="F354" s="87" t="s">
        <v>166</v>
      </c>
      <c r="G354" s="89" t="s">
        <v>182</v>
      </c>
      <c r="H354" s="90" t="s">
        <v>182</v>
      </c>
    </row>
    <row r="355" spans="2:8" x14ac:dyDescent="0.25">
      <c r="B355" s="137" t="s">
        <v>601</v>
      </c>
      <c r="C355" s="101">
        <f>'DS MFG.A'!$F$3</f>
        <v>0</v>
      </c>
      <c r="D355" s="89" t="str">
        <f>'DS MFG.A'!$D$8</f>
        <v>Select</v>
      </c>
      <c r="E355" s="89" t="str">
        <f>'DS MFG.A'!$F$8</f>
        <v>Select</v>
      </c>
      <c r="F355" s="87" t="s">
        <v>167</v>
      </c>
      <c r="G355" s="89" t="s">
        <v>182</v>
      </c>
      <c r="H355" s="90" t="s">
        <v>182</v>
      </c>
    </row>
    <row r="356" spans="2:8" x14ac:dyDescent="0.25">
      <c r="B356" s="137" t="s">
        <v>601</v>
      </c>
      <c r="C356" s="101">
        <f>'DS MFG.A'!$F$3</f>
        <v>0</v>
      </c>
      <c r="D356" s="89" t="str">
        <f>'DS MFG.A'!$D$8</f>
        <v>Select</v>
      </c>
      <c r="E356" s="89" t="str">
        <f>'DS MFG.A'!$F$8</f>
        <v>Select</v>
      </c>
      <c r="F356" s="87" t="s">
        <v>168</v>
      </c>
      <c r="G356" s="89" t="str">
        <f>IF('DS MFG.A'!$E$44="Acceptable","A",IF('DS MFG.A'!$E$44="Needs Improvement","NI",'DS MFG.A'!$E$44))</f>
        <v>Select</v>
      </c>
      <c r="H356" s="90">
        <f>'DS MFG.A'!$F$44</f>
        <v>0</v>
      </c>
    </row>
    <row r="357" spans="2:8" x14ac:dyDescent="0.25">
      <c r="B357" s="137" t="s">
        <v>601</v>
      </c>
      <c r="C357" s="101">
        <f>'DS MFG.A'!$F$3</f>
        <v>0</v>
      </c>
      <c r="D357" s="89" t="str">
        <f>'DS MFG.A'!$D$8</f>
        <v>Select</v>
      </c>
      <c r="E357" s="89" t="str">
        <f>'DS MFG.A'!$F$8</f>
        <v>Select</v>
      </c>
      <c r="F357" s="87" t="s">
        <v>169</v>
      </c>
      <c r="G357" s="89" t="str">
        <f>IF('DS MFG.A'!$E$45="Acceptable","A",IF('DS MFG.A'!$E$45="Needs Improvement","NI",'DS MFG.A'!$E$45))</f>
        <v>Select</v>
      </c>
      <c r="H357" s="90">
        <f>'DS MFG.A'!$F$45</f>
        <v>0</v>
      </c>
    </row>
    <row r="358" spans="2:8" x14ac:dyDescent="0.25">
      <c r="B358" s="137" t="s">
        <v>601</v>
      </c>
      <c r="C358" s="101">
        <f>'DS MFG.A'!$F$3</f>
        <v>0</v>
      </c>
      <c r="D358" s="89" t="str">
        <f>'DS MFG.A'!$D$8</f>
        <v>Select</v>
      </c>
      <c r="E358" s="89" t="str">
        <f>'DS MFG.A'!$F$8</f>
        <v>Select</v>
      </c>
      <c r="F358" s="87" t="s">
        <v>170</v>
      </c>
      <c r="G358" s="89" t="str">
        <f>IF('DS MFG.A'!$E$46="Acceptable","A",IF('DS MFG.A'!$E$46="Needs Improvement","NI",'DS MFG.A'!$E$46))</f>
        <v>Select</v>
      </c>
      <c r="H358" s="90">
        <f>'DS MFG.A'!$F$46</f>
        <v>0</v>
      </c>
    </row>
    <row r="359" spans="2:8" x14ac:dyDescent="0.25">
      <c r="B359" s="137" t="s">
        <v>601</v>
      </c>
      <c r="C359" s="101">
        <f>'DS MFG.A'!$F$3</f>
        <v>0</v>
      </c>
      <c r="D359" s="89" t="str">
        <f>'DS MFG.A'!$D$8</f>
        <v>Select</v>
      </c>
      <c r="E359" s="89" t="str">
        <f>'DS MFG.A'!$F$8</f>
        <v>Select</v>
      </c>
      <c r="F359" s="87" t="s">
        <v>171</v>
      </c>
      <c r="G359" s="89" t="str">
        <f>IF('DS MFG.A'!$E$47="Acceptable","A",IF('DS MFG.A'!$E$47="Needs Improvement","NI",'DS MFG.A'!$E$47))</f>
        <v>Select</v>
      </c>
      <c r="H359" s="90">
        <f>'DS MFG.A'!$F$47</f>
        <v>0</v>
      </c>
    </row>
    <row r="360" spans="2:8" x14ac:dyDescent="0.25">
      <c r="B360" s="137" t="s">
        <v>601</v>
      </c>
      <c r="C360" s="101">
        <f>'DS MFG.A'!$F$3</f>
        <v>0</v>
      </c>
      <c r="D360" s="89" t="str">
        <f>'DS MFG.A'!$D$8</f>
        <v>Select</v>
      </c>
      <c r="E360" s="89" t="str">
        <f>'DS MFG.A'!$F$8</f>
        <v>Select</v>
      </c>
      <c r="F360" s="87" t="s">
        <v>172</v>
      </c>
      <c r="G360" s="89" t="str">
        <f>IF('DS MFG.A'!$E$48="Acceptable","A",IF('DS MFG.A'!$E$48="Needs Improvement","NI",'DS MFG.A'!$E$48))</f>
        <v>Select</v>
      </c>
      <c r="H360" s="90">
        <f>'DS MFG.A'!$F$48</f>
        <v>0</v>
      </c>
    </row>
    <row r="361" spans="2:8" x14ac:dyDescent="0.25">
      <c r="B361" s="137" t="s">
        <v>601</v>
      </c>
      <c r="C361" s="101">
        <f>'DS MFG.A'!$F$3</f>
        <v>0</v>
      </c>
      <c r="D361" s="89" t="str">
        <f>'DS MFG.A'!$D$8</f>
        <v>Select</v>
      </c>
      <c r="E361" s="89" t="str">
        <f>'DS MFG.A'!$F$8</f>
        <v>Select</v>
      </c>
      <c r="F361" s="87" t="s">
        <v>173</v>
      </c>
      <c r="G361" s="89" t="str">
        <f>IF('DS MFG.A'!$E$49="Acceptable","A",IF('DS MFG.A'!$E$49="Needs Improvement","NI",'DS MFG.A'!$E$49))</f>
        <v>Select</v>
      </c>
      <c r="H361" s="90">
        <f>'DS MFG.A'!$F$49</f>
        <v>0</v>
      </c>
    </row>
    <row r="362" spans="2:8" x14ac:dyDescent="0.25">
      <c r="B362" s="137" t="s">
        <v>601</v>
      </c>
      <c r="C362" s="101">
        <f>'DS MFG.A'!$F$3</f>
        <v>0</v>
      </c>
      <c r="D362" s="89" t="str">
        <f>'DS MFG.A'!$D$8</f>
        <v>Select</v>
      </c>
      <c r="E362" s="89" t="str">
        <f>'DS MFG.A'!$F$8</f>
        <v>Select</v>
      </c>
      <c r="F362" s="87" t="s">
        <v>174</v>
      </c>
      <c r="G362" s="89" t="str">
        <f>IF('DS MFG.A'!$E$50="Acceptable","A",IF('DS MFG.A'!$E$50="Needs Improvement","NI",'DS MFG.A'!$E$50))</f>
        <v>Select</v>
      </c>
      <c r="H362" s="90">
        <f>'DS MFG.A'!$F$50</f>
        <v>0</v>
      </c>
    </row>
    <row r="363" spans="2:8" x14ac:dyDescent="0.25">
      <c r="B363" s="137" t="s">
        <v>601</v>
      </c>
      <c r="C363" s="101">
        <f>'DS MFG.A'!$F$3</f>
        <v>0</v>
      </c>
      <c r="D363" s="89" t="str">
        <f>'DS MFG.A'!$D$8</f>
        <v>Select</v>
      </c>
      <c r="E363" s="89" t="str">
        <f>'DS MFG.A'!$F$8</f>
        <v>Select</v>
      </c>
      <c r="F363" s="87" t="s">
        <v>175</v>
      </c>
      <c r="G363" s="89" t="str">
        <f>IF('DS MFG.A'!$E$51="Acceptable","A",IF('DS MFG.A'!$E$51="Needs Improvement","NI",'DS MFG.A'!$E$51))</f>
        <v>Select</v>
      </c>
      <c r="H363" s="90">
        <f>'DS MFG.A'!$F$51</f>
        <v>0</v>
      </c>
    </row>
    <row r="364" spans="2:8" x14ac:dyDescent="0.25">
      <c r="B364" s="137" t="s">
        <v>601</v>
      </c>
      <c r="C364" s="101">
        <f>'DS MFG.A'!$F$3</f>
        <v>0</v>
      </c>
      <c r="D364" s="89" t="str">
        <f>'DS MFG.A'!$D$8</f>
        <v>Select</v>
      </c>
      <c r="E364" s="89" t="str">
        <f>'DS MFG.A'!$F$8</f>
        <v>Select</v>
      </c>
      <c r="F364" s="87" t="s">
        <v>176</v>
      </c>
      <c r="G364" s="89" t="s">
        <v>182</v>
      </c>
      <c r="H364" s="90" t="s">
        <v>182</v>
      </c>
    </row>
    <row r="365" spans="2:8" x14ac:dyDescent="0.25">
      <c r="B365" s="137" t="s">
        <v>601</v>
      </c>
      <c r="C365" s="101">
        <f>'DS MFG.A'!$F$3</f>
        <v>0</v>
      </c>
      <c r="D365" s="89" t="str">
        <f>'DS MFG.A'!$D$8</f>
        <v>Select</v>
      </c>
      <c r="E365" s="89" t="str">
        <f>'DS MFG.A'!$F$8</f>
        <v>Select</v>
      </c>
      <c r="F365" s="87" t="s">
        <v>177</v>
      </c>
      <c r="G365" s="89" t="s">
        <v>182</v>
      </c>
      <c r="H365" s="90" t="s">
        <v>182</v>
      </c>
    </row>
    <row r="366" spans="2:8" x14ac:dyDescent="0.25">
      <c r="B366" s="137" t="s">
        <v>601</v>
      </c>
      <c r="C366" s="101">
        <f>'DS MFG.A'!$F$3</f>
        <v>0</v>
      </c>
      <c r="D366" s="89" t="str">
        <f>'DS MFG.A'!$D$8</f>
        <v>Select</v>
      </c>
      <c r="E366" s="89" t="str">
        <f>'DS MFG.A'!$F$8</f>
        <v>Select</v>
      </c>
      <c r="F366" s="87" t="s">
        <v>187</v>
      </c>
      <c r="G366" s="89" t="s">
        <v>182</v>
      </c>
      <c r="H366" s="90" t="s">
        <v>182</v>
      </c>
    </row>
    <row r="367" spans="2:8" x14ac:dyDescent="0.25">
      <c r="B367" s="137" t="s">
        <v>601</v>
      </c>
      <c r="C367" s="101">
        <f>'DS MFG.A'!$F$3</f>
        <v>0</v>
      </c>
      <c r="D367" s="89" t="str">
        <f>'DS MFG.A'!$D$8</f>
        <v>Select</v>
      </c>
      <c r="E367" s="89" t="str">
        <f>'DS MFG.A'!$F$8</f>
        <v>Select</v>
      </c>
      <c r="F367" s="87" t="s">
        <v>178</v>
      </c>
      <c r="G367" s="89" t="s">
        <v>182</v>
      </c>
      <c r="H367" s="90" t="s">
        <v>182</v>
      </c>
    </row>
    <row r="368" spans="2:8" x14ac:dyDescent="0.25">
      <c r="B368" s="137" t="s">
        <v>601</v>
      </c>
      <c r="C368" s="101">
        <f>'DS MFG.A'!$F$3</f>
        <v>0</v>
      </c>
      <c r="D368" s="89" t="str">
        <f>'DS MFG.A'!$D$8</f>
        <v>Select</v>
      </c>
      <c r="E368" s="89" t="str">
        <f>'DS MFG.A'!$F$8</f>
        <v>Select</v>
      </c>
      <c r="F368" s="87" t="s">
        <v>179</v>
      </c>
      <c r="G368" s="89" t="s">
        <v>182</v>
      </c>
      <c r="H368" s="90" t="s">
        <v>182</v>
      </c>
    </row>
    <row r="369" spans="2:8" x14ac:dyDescent="0.25">
      <c r="B369" s="137" t="s">
        <v>601</v>
      </c>
      <c r="C369" s="101">
        <f>'DS MFG.A'!$F$3</f>
        <v>0</v>
      </c>
      <c r="D369" s="89" t="str">
        <f>'DS MFG.A'!$D$8</f>
        <v>Select</v>
      </c>
      <c r="E369" s="89" t="str">
        <f>'DS MFG.A'!$F$8</f>
        <v>Select</v>
      </c>
      <c r="F369" s="87" t="s">
        <v>180</v>
      </c>
      <c r="G369" s="89" t="s">
        <v>182</v>
      </c>
      <c r="H369" s="90" t="s">
        <v>182</v>
      </c>
    </row>
    <row r="370" spans="2:8" x14ac:dyDescent="0.25">
      <c r="B370" s="137" t="s">
        <v>601</v>
      </c>
      <c r="C370" s="101">
        <f>'DS MFG.A'!$F$3</f>
        <v>0</v>
      </c>
      <c r="D370" s="89" t="str">
        <f>'DS MFG.A'!$D$8</f>
        <v>Select</v>
      </c>
      <c r="E370" s="89" t="str">
        <f>'DS MFG.A'!$F$8</f>
        <v>Select</v>
      </c>
      <c r="F370" s="87" t="s">
        <v>181</v>
      </c>
      <c r="G370" s="89" t="s">
        <v>182</v>
      </c>
      <c r="H370" s="90" t="s">
        <v>182</v>
      </c>
    </row>
    <row r="371" spans="2:8" x14ac:dyDescent="0.25">
      <c r="B371" s="137" t="s">
        <v>601</v>
      </c>
      <c r="C371" s="101">
        <f>'DS MFG.A'!$F$3</f>
        <v>0</v>
      </c>
      <c r="D371" s="89" t="str">
        <f>'DS MFG.A'!$D$8</f>
        <v>Select</v>
      </c>
      <c r="E371" s="89" t="str">
        <f>'DS MFG.A'!$F$8</f>
        <v>Select</v>
      </c>
      <c r="F371" s="87" t="s">
        <v>311</v>
      </c>
      <c r="G371" s="89" t="str">
        <f>IF('DS MFG.A'!$E$53="Acceptable","A",IF('DS MFG.A'!$E$53="Needs Improvement","NI",'DS MFG.A'!$E$53))</f>
        <v>Select</v>
      </c>
      <c r="H371" s="90">
        <f>'DS MFG.A'!$F$53</f>
        <v>0</v>
      </c>
    </row>
    <row r="372" spans="2:8" x14ac:dyDescent="0.25">
      <c r="B372" s="137" t="s">
        <v>601</v>
      </c>
      <c r="C372" s="101">
        <f>'DS MFG.A'!$F$3</f>
        <v>0</v>
      </c>
      <c r="D372" s="89" t="str">
        <f>'DS MFG.A'!$D$8</f>
        <v>Select</v>
      </c>
      <c r="E372" s="89" t="str">
        <f>'DS MFG.A'!$F$8</f>
        <v>Select</v>
      </c>
      <c r="F372" s="87" t="s">
        <v>309</v>
      </c>
      <c r="G372" s="89" t="s">
        <v>182</v>
      </c>
      <c r="H372" s="90">
        <f>'DS MFG.A'!$B$55</f>
        <v>0</v>
      </c>
    </row>
    <row r="373" spans="2:8" x14ac:dyDescent="0.25">
      <c r="B373" s="137" t="s">
        <v>601</v>
      </c>
      <c r="C373" s="101">
        <f>'DS MFG.A'!$F$3</f>
        <v>0</v>
      </c>
      <c r="D373" s="89" t="str">
        <f>'DS MFG.A'!$D$8</f>
        <v>Select</v>
      </c>
      <c r="E373" s="89" t="str">
        <f>'DS MFG.A'!$F$8</f>
        <v>Select</v>
      </c>
      <c r="F373" s="87" t="s">
        <v>602</v>
      </c>
      <c r="G373" s="89" t="str">
        <f>IF('DS MFG.A'!$E$24="Acceptable","A",IF('DS MFG.A'!$E$24="Needs Improvement","NI",'DS MFG.A'!$E$24))</f>
        <v>Select</v>
      </c>
      <c r="H373" s="90">
        <f>'DS MFG.A'!$F$24</f>
        <v>0</v>
      </c>
    </row>
    <row r="374" spans="2:8" x14ac:dyDescent="0.25">
      <c r="B374" s="137" t="s">
        <v>601</v>
      </c>
      <c r="C374" s="101">
        <f>'DS MFG.A'!$F$3</f>
        <v>0</v>
      </c>
      <c r="D374" s="89" t="str">
        <f>'DS MFG.A'!$D$8</f>
        <v>Select</v>
      </c>
      <c r="E374" s="89" t="str">
        <f>'DS MFG.A'!$F$8</f>
        <v>Select</v>
      </c>
      <c r="F374" s="88" t="s">
        <v>603</v>
      </c>
      <c r="G374" s="89" t="str">
        <f>IF('DS MFG.A'!$E$25="Acceptable","A",IF('DS MFG.A'!$E$25="Needs Improvement","NI",'DS MFG.A'!$E$25))</f>
        <v>Select</v>
      </c>
      <c r="H374" s="90">
        <f>'DS MFG.A'!$F$25</f>
        <v>0</v>
      </c>
    </row>
    <row r="375" spans="2:8" x14ac:dyDescent="0.25">
      <c r="B375" s="137" t="s">
        <v>601</v>
      </c>
      <c r="C375" s="101">
        <f>'DS MFG.A'!$F$3</f>
        <v>0</v>
      </c>
      <c r="D375" s="89" t="str">
        <f>'DS MFG.A'!$D$8</f>
        <v>Select</v>
      </c>
      <c r="E375" s="89" t="str">
        <f>'DS MFG.A'!$F$8</f>
        <v>Select</v>
      </c>
      <c r="F375" s="87" t="s">
        <v>604</v>
      </c>
      <c r="G375" s="89" t="str">
        <f>IF('DS MFG.A'!$E$26="Acceptable","A",IF('DS MFG.A'!$E$26="Needs Improvement","NI",'DS MFG.A'!$E$26))</f>
        <v>Select</v>
      </c>
      <c r="H375" s="90">
        <f>'DS MFG.A'!$F$26</f>
        <v>0</v>
      </c>
    </row>
    <row r="376" spans="2:8" x14ac:dyDescent="0.25">
      <c r="B376" s="137" t="s">
        <v>601</v>
      </c>
      <c r="C376" s="101">
        <f>'DS MFG.A'!$F$3</f>
        <v>0</v>
      </c>
      <c r="D376" s="89" t="str">
        <f>'DS MFG.A'!$D$8</f>
        <v>Select</v>
      </c>
      <c r="E376" s="89" t="str">
        <f>'DS MFG.A'!$F$8</f>
        <v>Select</v>
      </c>
      <c r="F376" s="88" t="s">
        <v>605</v>
      </c>
      <c r="G376" s="89" t="str">
        <f>IF('DS MFG.A'!$E$27="Acceptable","A",IF('DS MFG.A'!$E$27="Needs Improvement","NI",'DS MFG.A'!$E$27))</f>
        <v>Select</v>
      </c>
      <c r="H376" s="90">
        <f>'DS MFG.A'!$F$27</f>
        <v>0</v>
      </c>
    </row>
    <row r="377" spans="2:8" x14ac:dyDescent="0.25">
      <c r="B377" s="137" t="s">
        <v>601</v>
      </c>
      <c r="C377" s="101">
        <f>'DS MFG.A'!$F$3</f>
        <v>0</v>
      </c>
      <c r="D377" s="89" t="str">
        <f>'DS MFG.A'!$D$8</f>
        <v>Select</v>
      </c>
      <c r="E377" s="89" t="str">
        <f>'DS MFG.A'!$F$8</f>
        <v>Select</v>
      </c>
      <c r="F377" s="87" t="s">
        <v>606</v>
      </c>
      <c r="G377" s="89" t="str">
        <f>IF('DS MFG.A'!$E$28="Acceptable","A",IF('DS MFG.A'!$E$28="Needs Improvement","NI",'DS MFG.A'!$E$28))</f>
        <v>Select</v>
      </c>
      <c r="H377" s="90">
        <f>'DS MFG.A'!$F$28</f>
        <v>0</v>
      </c>
    </row>
    <row r="378" spans="2:8" x14ac:dyDescent="0.25">
      <c r="B378" s="137" t="s">
        <v>601</v>
      </c>
      <c r="C378" s="101">
        <f>'DS MFG.A'!$F$3</f>
        <v>0</v>
      </c>
      <c r="D378" s="89" t="str">
        <f>'DS MFG.A'!$D$8</f>
        <v>Select</v>
      </c>
      <c r="E378" s="89" t="str">
        <f>'DS MFG.A'!$F$8</f>
        <v>Select</v>
      </c>
      <c r="F378" s="88" t="s">
        <v>607</v>
      </c>
      <c r="G378" s="89" t="str">
        <f>IF('DS MFG.A'!$E$29="Acceptable","A",IF('DS MFG.A'!$E$29="Needs Improvement","NI",'DS MFG.A'!$E$29))</f>
        <v>Select</v>
      </c>
      <c r="H378" s="90">
        <f>'DS MFG.A'!$F$29</f>
        <v>0</v>
      </c>
    </row>
    <row r="379" spans="2:8" x14ac:dyDescent="0.25">
      <c r="B379" s="137" t="s">
        <v>601</v>
      </c>
      <c r="C379" s="101">
        <f>'DS MFG.A'!$F$3</f>
        <v>0</v>
      </c>
      <c r="D379" s="89" t="str">
        <f>'DS MFG.A'!$D$8</f>
        <v>Select</v>
      </c>
      <c r="E379" s="89" t="str">
        <f>'DS MFG.A'!$F$8</f>
        <v>Select</v>
      </c>
      <c r="F379" s="88" t="s">
        <v>608</v>
      </c>
      <c r="G379" s="89" t="s">
        <v>182</v>
      </c>
      <c r="H379" s="89" t="s">
        <v>182</v>
      </c>
    </row>
    <row r="380" spans="2:8" x14ac:dyDescent="0.25">
      <c r="B380" s="137" t="s">
        <v>601</v>
      </c>
      <c r="C380" s="101">
        <f>'DS MFG.A'!$F$3</f>
        <v>0</v>
      </c>
      <c r="D380" s="89" t="str">
        <f>'DS MFG.A'!$D$8</f>
        <v>Select</v>
      </c>
      <c r="E380" s="89" t="str">
        <f>'DS MFG.A'!$F$8</f>
        <v>Select</v>
      </c>
      <c r="F380" s="88" t="s">
        <v>609</v>
      </c>
      <c r="G380" s="89" t="s">
        <v>182</v>
      </c>
      <c r="H380" s="89" t="s">
        <v>182</v>
      </c>
    </row>
    <row r="381" spans="2:8" x14ac:dyDescent="0.25">
      <c r="B381" s="137" t="s">
        <v>601</v>
      </c>
      <c r="C381" s="101">
        <f>'DS MFG.A'!$F$3</f>
        <v>0</v>
      </c>
      <c r="D381" s="89" t="str">
        <f>'DS MFG.A'!$D$8</f>
        <v>Select</v>
      </c>
      <c r="E381" s="89" t="str">
        <f>'DS MFG.A'!$F$8</f>
        <v>Select</v>
      </c>
      <c r="F381" s="88" t="s">
        <v>610</v>
      </c>
      <c r="G381" s="89" t="s">
        <v>182</v>
      </c>
      <c r="H381" s="89" t="s">
        <v>182</v>
      </c>
    </row>
    <row r="382" spans="2:8" x14ac:dyDescent="0.25">
      <c r="B382" s="137" t="s">
        <v>601</v>
      </c>
      <c r="C382" s="101">
        <f>'DS MFG.A'!$F$3</f>
        <v>0</v>
      </c>
      <c r="D382" s="89" t="str">
        <f>'DS MFG.A'!$D$8</f>
        <v>Select</v>
      </c>
      <c r="E382" s="89" t="str">
        <f>'DS MFG.A'!$F$8</f>
        <v>Select</v>
      </c>
      <c r="F382" s="88" t="s">
        <v>611</v>
      </c>
      <c r="G382" s="89" t="s">
        <v>182</v>
      </c>
      <c r="H382" s="89" t="s">
        <v>182</v>
      </c>
    </row>
    <row r="383" spans="2:8" x14ac:dyDescent="0.25">
      <c r="B383" s="137" t="s">
        <v>601</v>
      </c>
      <c r="C383" s="101">
        <f>'DS MFG.A'!$F$3</f>
        <v>0</v>
      </c>
      <c r="D383" s="89" t="str">
        <f>'DS MFG.A'!$D$8</f>
        <v>Select</v>
      </c>
      <c r="E383" s="89" t="str">
        <f>'DS MFG.A'!$F$8</f>
        <v>Select</v>
      </c>
      <c r="F383" s="88" t="s">
        <v>612</v>
      </c>
      <c r="G383" s="89" t="s">
        <v>182</v>
      </c>
      <c r="H383" s="89" t="s">
        <v>182</v>
      </c>
    </row>
    <row r="384" spans="2:8" x14ac:dyDescent="0.25">
      <c r="B384" s="138" t="s">
        <v>601</v>
      </c>
      <c r="C384" s="101">
        <f>'DS MFG.A'!$F$3</f>
        <v>0</v>
      </c>
      <c r="D384" s="89" t="str">
        <f>'DS MFG.A'!$D$8</f>
        <v>Select</v>
      </c>
      <c r="E384" s="89" t="str">
        <f>'DS MFG.A'!$F$8</f>
        <v>Select</v>
      </c>
      <c r="F384" s="87" t="s">
        <v>614</v>
      </c>
      <c r="G384" s="89" t="s">
        <v>182</v>
      </c>
      <c r="H384" s="89" t="s">
        <v>182</v>
      </c>
    </row>
    <row r="385" spans="2:8" x14ac:dyDescent="0.25">
      <c r="B385" s="137" t="s">
        <v>601</v>
      </c>
      <c r="C385" s="101">
        <f>'DS MFG.A'!$F$3</f>
        <v>0</v>
      </c>
      <c r="D385" s="89" t="str">
        <f>'DS MFG.A'!$D$8</f>
        <v>Select</v>
      </c>
      <c r="E385" s="89" t="str">
        <f>'DS MFG.A'!$F$8</f>
        <v>Select</v>
      </c>
      <c r="F385" s="87" t="s">
        <v>615</v>
      </c>
      <c r="G385" s="89" t="s">
        <v>182</v>
      </c>
      <c r="H385" s="89" t="s">
        <v>182</v>
      </c>
    </row>
    <row r="386" spans="2:8" x14ac:dyDescent="0.25">
      <c r="B386" s="137" t="s">
        <v>601</v>
      </c>
      <c r="C386" s="101">
        <f>'DS MFG.A'!$F$3</f>
        <v>0</v>
      </c>
      <c r="D386" s="89" t="str">
        <f>'DS MFG.A'!$D$8</f>
        <v>Select</v>
      </c>
      <c r="E386" s="89" t="str">
        <f>'DS MFG.A'!$F$8</f>
        <v>Select</v>
      </c>
      <c r="F386" s="87" t="s">
        <v>616</v>
      </c>
      <c r="G386" s="89" t="s">
        <v>182</v>
      </c>
      <c r="H386" s="89" t="s">
        <v>182</v>
      </c>
    </row>
    <row r="387" spans="2:8" x14ac:dyDescent="0.25">
      <c r="B387" s="137" t="s">
        <v>601</v>
      </c>
      <c r="C387" s="101">
        <f>'DS MFG.A'!$F$3</f>
        <v>0</v>
      </c>
      <c r="D387" s="89" t="str">
        <f>'DS MFG.A'!$D$8</f>
        <v>Select</v>
      </c>
      <c r="E387" s="89" t="str">
        <f>'DS MFG.A'!$F$8</f>
        <v>Select</v>
      </c>
      <c r="F387" s="87" t="s">
        <v>617</v>
      </c>
      <c r="G387" s="89" t="s">
        <v>182</v>
      </c>
      <c r="H387" s="89" t="s">
        <v>182</v>
      </c>
    </row>
    <row r="388" spans="2:8" x14ac:dyDescent="0.25">
      <c r="B388" s="137" t="s">
        <v>601</v>
      </c>
      <c r="C388" s="101">
        <f>'DS MFG.A'!$F$3</f>
        <v>0</v>
      </c>
      <c r="D388" s="89" t="str">
        <f>'DS MFG.A'!$D$8</f>
        <v>Select</v>
      </c>
      <c r="E388" s="89" t="str">
        <f>'DS MFG.A'!$F$8</f>
        <v>Select</v>
      </c>
      <c r="F388" s="87" t="s">
        <v>618</v>
      </c>
      <c r="G388" s="89" t="s">
        <v>182</v>
      </c>
      <c r="H388" s="89" t="s">
        <v>182</v>
      </c>
    </row>
    <row r="389" spans="2:8" x14ac:dyDescent="0.25">
      <c r="B389" s="137" t="s">
        <v>601</v>
      </c>
      <c r="C389" s="101">
        <f>'DS MFG.A'!$F$3</f>
        <v>0</v>
      </c>
      <c r="D389" s="89" t="str">
        <f>'DS MFG.A'!$D$8</f>
        <v>Select</v>
      </c>
      <c r="E389" s="89" t="str">
        <f>'DS MFG.A'!$F$8</f>
        <v>Select</v>
      </c>
      <c r="F389" s="87" t="s">
        <v>619</v>
      </c>
      <c r="G389" s="89" t="s">
        <v>182</v>
      </c>
      <c r="H389" s="89" t="s">
        <v>182</v>
      </c>
    </row>
    <row r="390" spans="2:8" x14ac:dyDescent="0.25">
      <c r="B390" s="137" t="s">
        <v>601</v>
      </c>
      <c r="C390" s="101">
        <f>'DS MFG.A'!$F$3</f>
        <v>0</v>
      </c>
      <c r="D390" s="89" t="str">
        <f>'DS MFG.A'!$D$8</f>
        <v>Select</v>
      </c>
      <c r="E390" s="89" t="str">
        <f>'DS MFG.A'!$F$8</f>
        <v>Select</v>
      </c>
      <c r="F390" s="87" t="s">
        <v>620</v>
      </c>
      <c r="G390" s="89" t="s">
        <v>182</v>
      </c>
      <c r="H390" s="89" t="s">
        <v>182</v>
      </c>
    </row>
    <row r="391" spans="2:8" x14ac:dyDescent="0.25">
      <c r="B391" s="137" t="s">
        <v>601</v>
      </c>
      <c r="C391" s="101">
        <f>'DS MFG.A'!$F$3</f>
        <v>0</v>
      </c>
      <c r="D391" s="89" t="str">
        <f>'DS MFG.A'!$D$8</f>
        <v>Select</v>
      </c>
      <c r="E391" s="89" t="str">
        <f>'DS MFG.A'!$F$8</f>
        <v>Select</v>
      </c>
      <c r="F391" s="87" t="s">
        <v>621</v>
      </c>
      <c r="G391" s="89" t="s">
        <v>182</v>
      </c>
      <c r="H391" s="89" t="s">
        <v>182</v>
      </c>
    </row>
    <row r="392" spans="2:8" x14ac:dyDescent="0.25">
      <c r="B392" s="137" t="s">
        <v>601</v>
      </c>
      <c r="C392" s="101">
        <f>'DS MFG.A'!$F$3</f>
        <v>0</v>
      </c>
      <c r="D392" s="89" t="str">
        <f>'DS MFG.A'!$D$8</f>
        <v>Select</v>
      </c>
      <c r="E392" s="89" t="str">
        <f>'DS MFG.A'!$F$8</f>
        <v>Select</v>
      </c>
      <c r="F392" s="87" t="s">
        <v>622</v>
      </c>
      <c r="G392" s="89" t="s">
        <v>182</v>
      </c>
      <c r="H392" s="89" t="s">
        <v>182</v>
      </c>
    </row>
    <row r="393" spans="2:8" x14ac:dyDescent="0.25">
      <c r="B393" s="137" t="s">
        <v>601</v>
      </c>
      <c r="C393" s="101">
        <f>'DS MFG.A'!$F$3</f>
        <v>0</v>
      </c>
      <c r="D393" s="89" t="str">
        <f>'DS MFG.A'!$D$8</f>
        <v>Select</v>
      </c>
      <c r="E393" s="89" t="str">
        <f>'DS MFG.A'!$F$8</f>
        <v>Select</v>
      </c>
      <c r="F393" s="87" t="s">
        <v>623</v>
      </c>
      <c r="G393" s="89" t="s">
        <v>182</v>
      </c>
      <c r="H393" s="89" t="s">
        <v>182</v>
      </c>
    </row>
    <row r="394" spans="2:8" x14ac:dyDescent="0.25">
      <c r="B394" s="137" t="s">
        <v>601</v>
      </c>
      <c r="C394" s="101">
        <f>'DS MFG.A'!$F$3</f>
        <v>0</v>
      </c>
      <c r="D394" s="89" t="str">
        <f>'DS MFG.A'!$D$8</f>
        <v>Select</v>
      </c>
      <c r="E394" s="89" t="str">
        <f>'DS MFG.A'!$F$8</f>
        <v>Select</v>
      </c>
      <c r="F394" s="87" t="s">
        <v>624</v>
      </c>
      <c r="G394" s="89" t="str">
        <f>IF('DS MFG.A'!$E$31="Acceptable","A",IF('DS MFG.A'!$E$31="Needs Improvement","NI",'DS MFG.A'!$E$31))</f>
        <v>Select</v>
      </c>
      <c r="H394" s="90">
        <f>'DS MFG.A'!$F$31</f>
        <v>0</v>
      </c>
    </row>
    <row r="395" spans="2:8" x14ac:dyDescent="0.25">
      <c r="B395" s="137" t="s">
        <v>601</v>
      </c>
      <c r="C395" s="101">
        <f>'DS MFG.A'!$F$3</f>
        <v>0</v>
      </c>
      <c r="D395" s="89" t="str">
        <f>'DS MFG.A'!$D$8</f>
        <v>Select</v>
      </c>
      <c r="E395" s="89" t="str">
        <f>'DS MFG.A'!$F$8</f>
        <v>Select</v>
      </c>
      <c r="F395" s="87" t="s">
        <v>625</v>
      </c>
      <c r="G395" s="89" t="str">
        <f>IF('DS MFG.A'!$E$32="Acceptable","A",IF('DS MFG.A'!$E$32="Needs Improvement","NI",'DS MFG.A'!$E$32))</f>
        <v>Select</v>
      </c>
      <c r="H395" s="90">
        <f>'DS MFG.A'!$F$32</f>
        <v>0</v>
      </c>
    </row>
    <row r="396" spans="2:8" x14ac:dyDescent="0.25">
      <c r="B396" s="137" t="s">
        <v>601</v>
      </c>
      <c r="C396" s="101">
        <f>'DS MFG.A'!$F$3</f>
        <v>0</v>
      </c>
      <c r="D396" s="89" t="str">
        <f>'DS MFG.A'!$D$8</f>
        <v>Select</v>
      </c>
      <c r="E396" s="89" t="str">
        <f>'DS MFG.A'!$F$8</f>
        <v>Select</v>
      </c>
      <c r="F396" s="87" t="s">
        <v>626</v>
      </c>
      <c r="G396" s="89" t="str">
        <f>IF('DS MFG.A'!$E$33="Acceptable","A",IF('DS MFG.A'!$E$33="Needs Improvement","NI",'DS MFG.A'!$E$33))</f>
        <v>Select</v>
      </c>
      <c r="H396" s="90">
        <f>'DS MFG.A'!$F$33</f>
        <v>0</v>
      </c>
    </row>
    <row r="397" spans="2:8" x14ac:dyDescent="0.25">
      <c r="B397" s="137" t="s">
        <v>601</v>
      </c>
      <c r="C397" s="101">
        <f>'DS MFG.A'!$F$3</f>
        <v>0</v>
      </c>
      <c r="D397" s="89" t="str">
        <f>'DS MFG.A'!$D$8</f>
        <v>Select</v>
      </c>
      <c r="E397" s="89" t="str">
        <f>'DS MFG.A'!$F$8</f>
        <v>Select</v>
      </c>
      <c r="F397" s="87" t="s">
        <v>627</v>
      </c>
      <c r="G397" s="89" t="str">
        <f>IF('DS MFG.A'!$E$34="Acceptable","A",IF('DS MFG.A'!$E$34="Needs Improvement","NI",'DS MFG.A'!$E$34))</f>
        <v>Select</v>
      </c>
      <c r="H397" s="90">
        <f>'DS MFG.A'!$F$34</f>
        <v>0</v>
      </c>
    </row>
    <row r="398" spans="2:8" x14ac:dyDescent="0.25">
      <c r="B398" s="137" t="s">
        <v>601</v>
      </c>
      <c r="C398" s="101">
        <f>'DS MFG.A'!$F$3</f>
        <v>0</v>
      </c>
      <c r="D398" s="89" t="str">
        <f>'DS MFG.A'!$D$8</f>
        <v>Select</v>
      </c>
      <c r="E398" s="89" t="str">
        <f>'DS MFG.A'!$F$8</f>
        <v>Select</v>
      </c>
      <c r="F398" s="87" t="s">
        <v>628</v>
      </c>
      <c r="G398" s="89" t="str">
        <f>IF('DS MFG.A'!$E$35="Acceptable","A",IF('DS MFG.A'!$E$35="Needs Improvement","NI",'DS MFG.A'!$E$35))</f>
        <v>Select</v>
      </c>
      <c r="H398" s="90">
        <f>'DS MFG.A'!$F$35</f>
        <v>0</v>
      </c>
    </row>
    <row r="399" spans="2:8" x14ac:dyDescent="0.25">
      <c r="B399" s="137" t="s">
        <v>601</v>
      </c>
      <c r="C399" s="101">
        <f>'DS MFG.A'!$F$3</f>
        <v>0</v>
      </c>
      <c r="D399" s="89" t="str">
        <f>'DS MFG.A'!$D$8</f>
        <v>Select</v>
      </c>
      <c r="E399" s="89" t="str">
        <f>'DS MFG.A'!$F$8</f>
        <v>Select</v>
      </c>
      <c r="F399" s="87" t="s">
        <v>629</v>
      </c>
      <c r="G399" s="89" t="str">
        <f>IF('DS MFG.A'!$E$36="Acceptable","A",IF('DS MFG.A'!$E$36="Needs Improvement","NI",'DS MFG.A'!$E$36))</f>
        <v>Select</v>
      </c>
      <c r="H399" s="90">
        <f>'DS MFG.A'!$F$36</f>
        <v>0</v>
      </c>
    </row>
    <row r="400" spans="2:8" x14ac:dyDescent="0.25">
      <c r="B400" s="137" t="s">
        <v>601</v>
      </c>
      <c r="C400" s="101">
        <f>'DS MFG.A'!$F$3</f>
        <v>0</v>
      </c>
      <c r="D400" s="89" t="str">
        <f>'DS MFG.A'!$D$8</f>
        <v>Select</v>
      </c>
      <c r="E400" s="89" t="str">
        <f>'DS MFG.A'!$F$8</f>
        <v>Select</v>
      </c>
      <c r="F400" s="87" t="s">
        <v>630</v>
      </c>
      <c r="G400" s="89" t="str">
        <f>IF('DS MFG.A'!$E$37="Acceptable","A",IF('DS MFG.A'!$E$37="Needs Improvement","NI",'DS MFG.A'!$E$37))</f>
        <v>Select</v>
      </c>
      <c r="H400" s="90">
        <f>'DS MFG.A'!$F$37</f>
        <v>0</v>
      </c>
    </row>
    <row r="401" spans="2:8" x14ac:dyDescent="0.25">
      <c r="B401" s="137" t="s">
        <v>601</v>
      </c>
      <c r="C401" s="101">
        <f>'DS MFG.A'!$F$3</f>
        <v>0</v>
      </c>
      <c r="D401" s="89" t="str">
        <f>'DS MFG.A'!$D$8</f>
        <v>Select</v>
      </c>
      <c r="E401" s="89" t="str">
        <f>'DS MFG.A'!$F$8</f>
        <v>Select</v>
      </c>
      <c r="F401" s="87" t="s">
        <v>631</v>
      </c>
      <c r="G401" s="89" t="str">
        <f>IF('DS MFG.A'!$E$38="Acceptable","A",IF('DS MFG.A'!$E$38="Needs Improvement","NI",'DS MFG.A'!$E$38))</f>
        <v>Select</v>
      </c>
      <c r="H401" s="90">
        <f>'DS MFG.A'!$F$38</f>
        <v>0</v>
      </c>
    </row>
    <row r="402" spans="2:8" x14ac:dyDescent="0.25">
      <c r="B402" s="137" t="s">
        <v>601</v>
      </c>
      <c r="C402" s="101">
        <f>'DS MFG.A'!$F$3</f>
        <v>0</v>
      </c>
      <c r="D402" s="89" t="str">
        <f>'DS MFG.A'!$D$8</f>
        <v>Select</v>
      </c>
      <c r="E402" s="89" t="str">
        <f>'DS MFG.A'!$F$8</f>
        <v>Select</v>
      </c>
      <c r="F402" s="87" t="s">
        <v>632</v>
      </c>
      <c r="G402" s="89" t="str">
        <f>IF('DS MFG.A'!$E$39="Acceptable","A",IF('DS MFG.A'!$E$39="Needs Improvement","NI",'DS MFG.A'!$E$39))</f>
        <v>Select</v>
      </c>
      <c r="H402" s="90">
        <f>'DS MFG.A'!$F$39</f>
        <v>0</v>
      </c>
    </row>
    <row r="403" spans="2:8" x14ac:dyDescent="0.25">
      <c r="B403" s="137" t="s">
        <v>601</v>
      </c>
      <c r="C403" s="101">
        <f>'DS MFG.A'!$F$3</f>
        <v>0</v>
      </c>
      <c r="D403" s="89" t="str">
        <f>'DS MFG.A'!$D$8</f>
        <v>Select</v>
      </c>
      <c r="E403" s="89" t="str">
        <f>'DS MFG.A'!$F$8</f>
        <v>Select</v>
      </c>
      <c r="F403" s="87" t="s">
        <v>633</v>
      </c>
      <c r="G403" s="89" t="str">
        <f>IF('DS MFG.A'!$E$40="Acceptable","A",IF('DS MFG.A'!$E$40="Needs Improvement","NI",'DS MFG.A'!$E$40))</f>
        <v>Select</v>
      </c>
      <c r="H403" s="90">
        <f>'DS MFG.A'!$F$40</f>
        <v>0</v>
      </c>
    </row>
    <row r="404" spans="2:8" x14ac:dyDescent="0.25">
      <c r="B404" s="137" t="s">
        <v>601</v>
      </c>
      <c r="C404" s="101">
        <f>'DS MFG.A'!$F$3</f>
        <v>0</v>
      </c>
      <c r="D404" s="89" t="str">
        <f>'DS MFG.A'!$D$8</f>
        <v>Select</v>
      </c>
      <c r="E404" s="89" t="str">
        <f>'DS MFG.A'!$F$8</f>
        <v>Select</v>
      </c>
      <c r="F404" s="87" t="s">
        <v>634</v>
      </c>
      <c r="G404" s="89" t="str">
        <f>IF('DS MFG.A'!$E$41="Acceptable","A",IF('DS MFG.A'!$E$41="Needs Improvement","NI",'DS MFG.A'!$E$41))</f>
        <v>Select</v>
      </c>
      <c r="H404" s="90">
        <f>'DS MFG.A'!$F$41</f>
        <v>0</v>
      </c>
    </row>
    <row r="405" spans="2:8" x14ac:dyDescent="0.25">
      <c r="B405" s="137" t="s">
        <v>601</v>
      </c>
      <c r="C405" s="101">
        <f>'DS MFG.A'!$F$3</f>
        <v>0</v>
      </c>
      <c r="D405" s="89" t="str">
        <f>'DS MFG.A'!$D$8</f>
        <v>Select</v>
      </c>
      <c r="E405" s="89" t="str">
        <f>'DS MFG.A'!$F$8</f>
        <v>Select</v>
      </c>
      <c r="F405" s="87" t="s">
        <v>635</v>
      </c>
      <c r="G405" s="89" t="str">
        <f>IF('DS MFG.A'!$E$42="Acceptable","A",IF('DS MFG.A'!$E$42="Needs Improvement","NI",'DS MFG.A'!$E$42))</f>
        <v>Select</v>
      </c>
      <c r="H405" s="90">
        <f>'DS MFG.A'!$F$42</f>
        <v>0</v>
      </c>
    </row>
  </sheetData>
  <sheetProtection algorithmName="SHA-512" hashValue="gNwrJn3MtzDdATUgAxpznFHb5cIsnxetrshoDcKH+YxjdFbC+FC5cH6S/GtcZD98PbmLfo9eJE24PyCundYUqw==" saltValue="UEFo6MCBMqqTLsOutUkwEA==" spinCount="100000" sheet="1" scenarios="1" formatCells="0" formatColumns="0" formatRows="0" autoFilter="0"/>
  <phoneticPr fontId="15" type="noConversion"/>
  <conditionalFormatting sqref="G11:G220 H20:H31 H63:H67 H99:H110 H178:H189 G221:H225 G226:G235 G236:H247 G248:G299 H257:H268 G300:H304 G305:G378 H336:H347 G379:H393 G394:G405">
    <cfRule type="cellIs" dxfId="64" priority="1" operator="equal">
      <formula>"NI"</formula>
    </cfRule>
  </conditionalFormatting>
  <pageMargins left="0.7" right="0.7" top="0.75" bottom="0.75" header="0.3" footer="0.3"/>
  <pageSetup scale="56" fitToHeight="0" orientation="landscape" horizontalDpi="1200" verticalDpi="1200" r:id="rId1"/>
  <drawing r:id="rId2"/>
  <legacyDrawing r:id="rId3"/>
  <tableParts count="1">
    <tablePart r:id="rId4"/>
  </tableParts>
  <extLst>
    <ext xmlns:x15="http://schemas.microsoft.com/office/spreadsheetml/2010/11/main" uri="{3A4CF648-6AED-40f4-86FF-DC5316D8AED3}">
      <x14:slicerList xmlns:x14="http://schemas.microsoft.com/office/spreadsheetml/2009/9/main">
        <x14:slicer r:id="rId5"/>
      </x14:slicerList>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3986F-9734-408F-BDD5-E5FA9D226F1A}">
  <sheetPr>
    <tabColor rgb="FFDEC8EE"/>
    <pageSetUpPr fitToPage="1"/>
  </sheetPr>
  <dimension ref="A1:G37"/>
  <sheetViews>
    <sheetView showGridLines="0" showRuler="0" zoomScaleNormal="100" zoomScalePageLayoutView="110" workbookViewId="0">
      <selection activeCell="D3" sqref="D3"/>
    </sheetView>
  </sheetViews>
  <sheetFormatPr defaultRowHeight="15" x14ac:dyDescent="0.25"/>
  <cols>
    <col min="1" max="1" width="4.7109375" customWidth="1"/>
    <col min="2" max="2" width="6.7109375" customWidth="1"/>
    <col min="3" max="3" width="14.7109375" customWidth="1"/>
    <col min="4" max="4" width="33.7109375" customWidth="1"/>
    <col min="5" max="5" width="20.7109375" customWidth="1"/>
    <col min="6" max="6" width="93.7109375" customWidth="1"/>
    <col min="7" max="7" width="94.5703125" customWidth="1"/>
  </cols>
  <sheetData>
    <row r="1" spans="1:7" ht="23.25" customHeight="1" x14ac:dyDescent="0.25">
      <c r="A1" s="5"/>
      <c r="B1" s="37" t="str">
        <f>Sheet1!A1</f>
        <v>Human Food Field Inspection Audit DS v 07/2025</v>
      </c>
      <c r="F1" s="123" t="str">
        <f>Sheet1!$B$1</f>
        <v>FDA Form 3610-H(DS) OMB Number: 0910-0909 Exp Date: 04/30/2027</v>
      </c>
    </row>
    <row r="2" spans="1:7" ht="80.099999999999994" customHeight="1" x14ac:dyDescent="0.25">
      <c r="B2" s="167" t="s">
        <v>498</v>
      </c>
      <c r="C2" s="168"/>
      <c r="D2" s="168"/>
      <c r="E2" s="168"/>
      <c r="F2" s="169"/>
    </row>
    <row r="3" spans="1:7" ht="50.1" customHeight="1" x14ac:dyDescent="0.25">
      <c r="B3" s="170" t="s">
        <v>40</v>
      </c>
      <c r="C3" s="171"/>
      <c r="D3" s="103"/>
      <c r="E3" s="51" t="s">
        <v>41</v>
      </c>
      <c r="F3" s="103"/>
    </row>
    <row r="4" spans="1:7" ht="80.099999999999994" customHeight="1" x14ac:dyDescent="0.25">
      <c r="B4" s="170" t="s">
        <v>21</v>
      </c>
      <c r="C4" s="172"/>
      <c r="D4" s="40" t="s">
        <v>20</v>
      </c>
      <c r="E4" s="51" t="s">
        <v>184</v>
      </c>
      <c r="F4" s="40"/>
    </row>
    <row r="5" spans="1:7" ht="50.1" customHeight="1" x14ac:dyDescent="0.25">
      <c r="B5" s="170" t="s">
        <v>42</v>
      </c>
      <c r="C5" s="171"/>
      <c r="D5" s="121"/>
      <c r="E5" s="52" t="s">
        <v>43</v>
      </c>
      <c r="F5" s="121"/>
    </row>
    <row r="6" spans="1:7" ht="50.1" customHeight="1" x14ac:dyDescent="0.25">
      <c r="B6" s="173" t="s">
        <v>0</v>
      </c>
      <c r="C6" s="171"/>
      <c r="D6" s="41"/>
      <c r="E6" s="53" t="s">
        <v>1</v>
      </c>
      <c r="F6" s="41"/>
    </row>
    <row r="7" spans="1:7" ht="50.1" customHeight="1" x14ac:dyDescent="0.25">
      <c r="A7" s="4"/>
      <c r="B7" s="173" t="s">
        <v>2</v>
      </c>
      <c r="C7" s="171"/>
      <c r="D7" s="12" t="s">
        <v>39</v>
      </c>
      <c r="E7" s="51" t="s">
        <v>310</v>
      </c>
      <c r="F7" s="13"/>
    </row>
    <row r="8" spans="1:7" ht="50.1" customHeight="1" x14ac:dyDescent="0.25">
      <c r="A8" s="125">
        <f>COUNTIF(A14:A85, "Acceptable")</f>
        <v>0</v>
      </c>
      <c r="B8" s="170" t="s">
        <v>304</v>
      </c>
      <c r="C8" s="174"/>
      <c r="D8" s="104" t="s">
        <v>499</v>
      </c>
      <c r="E8" s="53" t="s">
        <v>137</v>
      </c>
      <c r="F8" s="105" t="s">
        <v>20</v>
      </c>
    </row>
    <row r="9" spans="1:7" ht="90" customHeight="1" x14ac:dyDescent="0.25">
      <c r="A9" s="4"/>
      <c r="B9" s="170" t="s">
        <v>116</v>
      </c>
      <c r="C9" s="174"/>
      <c r="D9" s="42">
        <f>COUNTIF(E14:E31, "Acceptable")</f>
        <v>0</v>
      </c>
      <c r="E9" s="52" t="s">
        <v>117</v>
      </c>
      <c r="F9" s="43">
        <f>COUNTIF(E14:E31, "Needs Improvement")</f>
        <v>0</v>
      </c>
    </row>
    <row r="10" spans="1:7" ht="50.1" customHeight="1" x14ac:dyDescent="0.25">
      <c r="A10" s="4"/>
      <c r="B10" s="170" t="s">
        <v>306</v>
      </c>
      <c r="C10" s="175"/>
      <c r="D10" s="54" t="str">
        <f>IF(D9+F9 &gt; 0, D9/(D9+F9), "Auto-Populates")</f>
        <v>Auto-Populates</v>
      </c>
      <c r="E10" s="52" t="s">
        <v>23</v>
      </c>
      <c r="F10" s="44" t="str">
        <f>IF(ISNUMBER(D10), IF(D10 &gt;= 0.8, "Acceptable", "Needs Improvement"), "Auto-Populates")</f>
        <v>Auto-Populates</v>
      </c>
    </row>
    <row r="11" spans="1:7" ht="34.35" customHeight="1" x14ac:dyDescent="0.3">
      <c r="B11" s="10" t="s">
        <v>185</v>
      </c>
      <c r="D11" s="10"/>
      <c r="E11" s="47">
        <f>COUNTIF(E14:E31, "Select")</f>
        <v>15</v>
      </c>
      <c r="F11" t="s">
        <v>195</v>
      </c>
    </row>
    <row r="12" spans="1:7" ht="50.1" customHeight="1" x14ac:dyDescent="0.25">
      <c r="B12" s="6" t="s">
        <v>4</v>
      </c>
      <c r="C12" s="176" t="s">
        <v>5</v>
      </c>
      <c r="D12" s="177"/>
      <c r="E12" s="6" t="s">
        <v>22</v>
      </c>
      <c r="F12" s="1" t="s">
        <v>199</v>
      </c>
      <c r="G12" s="1" t="s">
        <v>46</v>
      </c>
    </row>
    <row r="13" spans="1:7" ht="40.15" customHeight="1" x14ac:dyDescent="0.25">
      <c r="B13" s="178" t="s">
        <v>130</v>
      </c>
      <c r="C13" s="179"/>
      <c r="D13" s="179"/>
      <c r="E13" s="179"/>
      <c r="F13" s="179"/>
      <c r="G13" s="2"/>
    </row>
    <row r="14" spans="1:7" ht="233.1" customHeight="1" x14ac:dyDescent="0.25">
      <c r="A14" s="4" t="str">
        <f>E14</f>
        <v>Select</v>
      </c>
      <c r="B14" s="14">
        <v>1</v>
      </c>
      <c r="C14" s="165" t="s">
        <v>124</v>
      </c>
      <c r="D14" s="166"/>
      <c r="E14" s="46" t="s">
        <v>20</v>
      </c>
      <c r="F14" s="3"/>
      <c r="G14" s="15" t="s">
        <v>343</v>
      </c>
    </row>
    <row r="15" spans="1:7" ht="215.65" customHeight="1" x14ac:dyDescent="0.25">
      <c r="A15" s="4" t="str">
        <f t="shared" ref="A15:A22" si="0">E15</f>
        <v>Select</v>
      </c>
      <c r="B15" s="14">
        <v>2</v>
      </c>
      <c r="C15" s="165" t="s">
        <v>125</v>
      </c>
      <c r="D15" s="166"/>
      <c r="E15" s="3" t="s">
        <v>20</v>
      </c>
      <c r="F15" s="3"/>
      <c r="G15" s="15" t="s">
        <v>500</v>
      </c>
    </row>
    <row r="16" spans="1:7" ht="122.65" customHeight="1" x14ac:dyDescent="0.25">
      <c r="A16" s="4" t="str">
        <f t="shared" si="0"/>
        <v>Select</v>
      </c>
      <c r="B16" s="14">
        <v>3</v>
      </c>
      <c r="C16" s="180" t="s">
        <v>6</v>
      </c>
      <c r="D16" s="166"/>
      <c r="E16" s="3" t="s">
        <v>20</v>
      </c>
      <c r="F16" s="3"/>
      <c r="G16" s="15" t="s">
        <v>501</v>
      </c>
    </row>
    <row r="17" spans="1:7" ht="90.6" customHeight="1" x14ac:dyDescent="0.25">
      <c r="A17" s="4" t="str">
        <f t="shared" si="0"/>
        <v>Select</v>
      </c>
      <c r="B17" s="14">
        <v>4</v>
      </c>
      <c r="C17" s="180" t="s">
        <v>14</v>
      </c>
      <c r="D17" s="166"/>
      <c r="E17" s="3" t="s">
        <v>20</v>
      </c>
      <c r="F17" s="3"/>
      <c r="G17" s="26" t="s">
        <v>121</v>
      </c>
    </row>
    <row r="18" spans="1:7" ht="105" customHeight="1" x14ac:dyDescent="0.25">
      <c r="A18" s="4" t="str">
        <f t="shared" si="0"/>
        <v>Select</v>
      </c>
      <c r="B18" s="14">
        <v>5</v>
      </c>
      <c r="C18" s="165" t="s">
        <v>132</v>
      </c>
      <c r="D18" s="181"/>
      <c r="E18" s="3" t="s">
        <v>20</v>
      </c>
      <c r="F18" s="3"/>
      <c r="G18" s="26" t="s">
        <v>122</v>
      </c>
    </row>
    <row r="19" spans="1:7" ht="130.5" customHeight="1" x14ac:dyDescent="0.25">
      <c r="A19" s="4" t="str">
        <f t="shared" si="0"/>
        <v>Select</v>
      </c>
      <c r="B19" s="14">
        <v>6</v>
      </c>
      <c r="C19" s="180" t="s">
        <v>7</v>
      </c>
      <c r="D19" s="166"/>
      <c r="E19" s="3" t="s">
        <v>20</v>
      </c>
      <c r="F19" s="3"/>
      <c r="G19" s="15" t="s">
        <v>414</v>
      </c>
    </row>
    <row r="20" spans="1:7" ht="132" customHeight="1" x14ac:dyDescent="0.25">
      <c r="A20" s="4" t="str">
        <f t="shared" si="0"/>
        <v>Select</v>
      </c>
      <c r="B20" s="14">
        <v>7</v>
      </c>
      <c r="C20" s="180" t="s">
        <v>9</v>
      </c>
      <c r="D20" s="166"/>
      <c r="E20" s="3" t="s">
        <v>20</v>
      </c>
      <c r="F20" s="3"/>
      <c r="G20" s="15" t="s">
        <v>502</v>
      </c>
    </row>
    <row r="21" spans="1:7" ht="229.15" customHeight="1" x14ac:dyDescent="0.25">
      <c r="A21" s="4" t="str">
        <f t="shared" si="0"/>
        <v>N/A</v>
      </c>
      <c r="B21" s="14">
        <v>8</v>
      </c>
      <c r="C21" s="180" t="s">
        <v>131</v>
      </c>
      <c r="D21" s="166"/>
      <c r="E21" s="132" t="s">
        <v>182</v>
      </c>
      <c r="F21" s="133"/>
      <c r="G21" s="27" t="s">
        <v>503</v>
      </c>
    </row>
    <row r="22" spans="1:7" ht="135.6" customHeight="1" x14ac:dyDescent="0.25">
      <c r="A22" s="4" t="str">
        <f t="shared" si="0"/>
        <v>Select</v>
      </c>
      <c r="B22" s="126">
        <v>9</v>
      </c>
      <c r="C22" s="182" t="s">
        <v>13</v>
      </c>
      <c r="D22" s="183"/>
      <c r="E22" s="3" t="s">
        <v>20</v>
      </c>
      <c r="F22" s="3"/>
      <c r="G22" s="127" t="s">
        <v>504</v>
      </c>
    </row>
    <row r="23" spans="1:7" ht="44.65" customHeight="1" x14ac:dyDescent="0.25">
      <c r="A23" s="4"/>
      <c r="B23" s="184" t="s">
        <v>636</v>
      </c>
      <c r="C23" s="185"/>
      <c r="D23" s="185"/>
      <c r="E23" s="185"/>
      <c r="F23" s="185"/>
      <c r="G23" s="28"/>
    </row>
    <row r="24" spans="1:7" ht="137.65" customHeight="1" x14ac:dyDescent="0.25">
      <c r="A24" s="4" t="str">
        <f>E24</f>
        <v>Select</v>
      </c>
      <c r="B24" s="14">
        <v>1</v>
      </c>
      <c r="C24" s="180" t="s">
        <v>505</v>
      </c>
      <c r="D24" s="166"/>
      <c r="E24" s="46" t="s">
        <v>20</v>
      </c>
      <c r="F24" s="3"/>
      <c r="G24" s="15" t="s">
        <v>506</v>
      </c>
    </row>
    <row r="25" spans="1:7" ht="243" customHeight="1" x14ac:dyDescent="0.25">
      <c r="A25" s="4"/>
      <c r="B25" s="14">
        <v>2</v>
      </c>
      <c r="C25" s="180" t="s">
        <v>507</v>
      </c>
      <c r="D25" s="166"/>
      <c r="E25" s="3" t="s">
        <v>20</v>
      </c>
      <c r="F25" s="3"/>
      <c r="G25" s="15" t="s">
        <v>508</v>
      </c>
    </row>
    <row r="26" spans="1:7" ht="152.1" customHeight="1" x14ac:dyDescent="0.25">
      <c r="A26" s="4"/>
      <c r="B26" s="14">
        <v>3</v>
      </c>
      <c r="C26" s="180" t="s">
        <v>509</v>
      </c>
      <c r="D26" s="166"/>
      <c r="E26" s="3" t="s">
        <v>20</v>
      </c>
      <c r="F26" s="3"/>
      <c r="G26" s="15" t="s">
        <v>510</v>
      </c>
    </row>
    <row r="27" spans="1:7" ht="202.5" customHeight="1" x14ac:dyDescent="0.25">
      <c r="A27" s="4" t="str">
        <f>E27</f>
        <v>Select</v>
      </c>
      <c r="B27" s="14">
        <v>4</v>
      </c>
      <c r="C27" s="165" t="s">
        <v>511</v>
      </c>
      <c r="D27" s="166"/>
      <c r="E27" s="3" t="s">
        <v>20</v>
      </c>
      <c r="F27" s="3"/>
      <c r="G27" s="15" t="s">
        <v>512</v>
      </c>
    </row>
    <row r="28" spans="1:7" ht="121.5" customHeight="1" x14ac:dyDescent="0.25">
      <c r="B28" s="14">
        <v>5</v>
      </c>
      <c r="C28" s="180" t="s">
        <v>513</v>
      </c>
      <c r="D28" s="166"/>
      <c r="E28" s="3" t="s">
        <v>20</v>
      </c>
      <c r="F28" s="3"/>
      <c r="G28" s="15" t="s">
        <v>514</v>
      </c>
    </row>
    <row r="29" spans="1:7" ht="182.1" customHeight="1" x14ac:dyDescent="0.25">
      <c r="B29" s="14">
        <v>6</v>
      </c>
      <c r="C29" s="180" t="s">
        <v>515</v>
      </c>
      <c r="D29" s="166"/>
      <c r="E29" s="3" t="s">
        <v>20</v>
      </c>
      <c r="F29" s="3"/>
      <c r="G29" s="15" t="s">
        <v>516</v>
      </c>
    </row>
    <row r="30" spans="1:7" ht="40.15" customHeight="1" x14ac:dyDescent="0.25">
      <c r="B30" s="184" t="s">
        <v>308</v>
      </c>
      <c r="C30" s="185"/>
      <c r="D30" s="190"/>
      <c r="E30" s="190"/>
      <c r="F30" s="190"/>
      <c r="G30" s="29"/>
    </row>
    <row r="31" spans="1:7" ht="121.15" customHeight="1" x14ac:dyDescent="0.25">
      <c r="B31" s="14">
        <v>1</v>
      </c>
      <c r="C31" s="180" t="s">
        <v>51</v>
      </c>
      <c r="D31" s="166"/>
      <c r="E31" s="3" t="s">
        <v>20</v>
      </c>
      <c r="F31" s="3"/>
      <c r="G31" s="15" t="s">
        <v>517</v>
      </c>
    </row>
    <row r="32" spans="1:7" ht="40.15" customHeight="1" x14ac:dyDescent="0.25">
      <c r="B32" s="184" t="s">
        <v>309</v>
      </c>
      <c r="C32" s="185"/>
      <c r="D32" s="185"/>
      <c r="E32" s="185"/>
      <c r="F32" s="185"/>
      <c r="G32" s="30"/>
    </row>
    <row r="33" spans="2:7" ht="150" customHeight="1" x14ac:dyDescent="0.25">
      <c r="B33" s="186"/>
      <c r="C33" s="187"/>
      <c r="D33" s="187"/>
      <c r="E33" s="187"/>
      <c r="F33" s="188"/>
      <c r="G33" s="15" t="s">
        <v>52</v>
      </c>
    </row>
    <row r="36" spans="2:7" ht="60" customHeight="1" x14ac:dyDescent="0.25">
      <c r="B36" s="173" t="s">
        <v>183</v>
      </c>
      <c r="C36" s="189"/>
      <c r="D36" s="32"/>
      <c r="E36" s="53" t="s">
        <v>3</v>
      </c>
      <c r="F36" s="45"/>
    </row>
    <row r="37" spans="2:7" ht="60" customHeight="1" x14ac:dyDescent="0.25">
      <c r="B37" s="170" t="s">
        <v>307</v>
      </c>
      <c r="C37" s="174"/>
      <c r="D37" s="118"/>
      <c r="E37" s="55"/>
      <c r="F37" s="55"/>
    </row>
  </sheetData>
  <sheetProtection algorithmName="SHA-512" hashValue="Adfg3eQphAmTR6fqEGJADvc2Jx9/wLU0EkHUy3ouz/HWTg5Je6Cj7wH2uh57v6WfhGeJwzyakvgw9dbzku4mRQ==" saltValue="cpZ+h4srzTySXRwjWXeHJA==" spinCount="100000" sheet="1" objects="1" scenarios="1" formatCells="0" formatColumns="0" formatRows="0"/>
  <mergeCells count="33">
    <mergeCell ref="B33:F33"/>
    <mergeCell ref="B36:C36"/>
    <mergeCell ref="B37:C37"/>
    <mergeCell ref="C27:D27"/>
    <mergeCell ref="C28:D28"/>
    <mergeCell ref="C29:D29"/>
    <mergeCell ref="B30:F30"/>
    <mergeCell ref="C31:D31"/>
    <mergeCell ref="B32:F32"/>
    <mergeCell ref="C26:D26"/>
    <mergeCell ref="C15:D15"/>
    <mergeCell ref="C16:D16"/>
    <mergeCell ref="C17:D17"/>
    <mergeCell ref="C18:D18"/>
    <mergeCell ref="C19:D19"/>
    <mergeCell ref="C20:D20"/>
    <mergeCell ref="C21:D21"/>
    <mergeCell ref="C22:D22"/>
    <mergeCell ref="B23:F23"/>
    <mergeCell ref="C24:D24"/>
    <mergeCell ref="C25:D25"/>
    <mergeCell ref="C14:D14"/>
    <mergeCell ref="B2:F2"/>
    <mergeCell ref="B3:C3"/>
    <mergeCell ref="B4:C4"/>
    <mergeCell ref="B5:C5"/>
    <mergeCell ref="B6:C6"/>
    <mergeCell ref="B7:C7"/>
    <mergeCell ref="B8:C8"/>
    <mergeCell ref="B9:C9"/>
    <mergeCell ref="B10:C10"/>
    <mergeCell ref="C12:D12"/>
    <mergeCell ref="B13:F13"/>
  </mergeCells>
  <conditionalFormatting sqref="E11">
    <cfRule type="cellIs" dxfId="63" priority="16" operator="greaterThan">
      <formula>0</formula>
    </cfRule>
  </conditionalFormatting>
  <conditionalFormatting sqref="E14:E22">
    <cfRule type="cellIs" dxfId="62" priority="4" operator="equal">
      <formula>"N/A"</formula>
    </cfRule>
    <cfRule type="cellIs" dxfId="61" priority="5" operator="equal">
      <formula>"Acceptable"</formula>
    </cfRule>
    <cfRule type="cellIs" dxfId="60" priority="6" operator="equal">
      <formula>"Needs Improvement"</formula>
    </cfRule>
  </conditionalFormatting>
  <conditionalFormatting sqref="E24:E29">
    <cfRule type="cellIs" dxfId="59" priority="1" operator="equal">
      <formula>"N/A"</formula>
    </cfRule>
    <cfRule type="cellIs" dxfId="58" priority="2" operator="equal">
      <formula>"Acceptable"</formula>
    </cfRule>
    <cfRule type="cellIs" dxfId="57" priority="3" operator="equal">
      <formula>"Needs Improvement"</formula>
    </cfRule>
  </conditionalFormatting>
  <conditionalFormatting sqref="E31">
    <cfRule type="cellIs" dxfId="56" priority="10" operator="equal">
      <formula>"N/A"</formula>
    </cfRule>
    <cfRule type="cellIs" dxfId="55" priority="11" operator="equal">
      <formula>"Acceptable"</formula>
    </cfRule>
    <cfRule type="cellIs" dxfId="54" priority="12" operator="equal">
      <formula>"Needs Improvement"</formula>
    </cfRule>
  </conditionalFormatting>
  <dataValidations count="3">
    <dataValidation type="list" allowBlank="1" showInputMessage="1" showErrorMessage="1" sqref="E31 E14:E22 E24:E29" xr:uid="{85DC2EBA-A7E6-4D26-BCC8-BFD98E1EDDAB}">
      <formula1>"Select, Acceptable, Needs Improvement, N/A"</formula1>
    </dataValidation>
    <dataValidation type="date" operator="greaterThanOrEqual" allowBlank="1" showInputMessage="1" showErrorMessage="1" error="Please enter a date in MM/DD/YYYY format." sqref="F3 D3 F36" xr:uid="{E0776BA5-B6E0-43EF-8E59-69742E90D2F2}">
      <formula1>1</formula1>
    </dataValidation>
    <dataValidation type="list" allowBlank="1" showInputMessage="1" showErrorMessage="1" sqref="F8" xr:uid="{2C6AE3D6-4F24-4E38-942B-36D22B54D345}">
      <formula1>"Select, Contract Audit, Verification Audit, Training Audit, Joint Inspection, Non-Contract Audit, Field Evaluation"</formula1>
    </dataValidation>
  </dataValidations>
  <pageMargins left="0.35" right="0.2" top="0.5" bottom="0.5" header="0.3" footer="0.3"/>
  <pageSetup paperSize="127" fitToHeight="0" orientation="portrait" horizontalDpi="300" verticalDpi="300" r:id="rId1"/>
  <headerFooter>
    <oddFooter>&amp;LPilot HF Audit Form-Limited Scope PCHF&amp;CPage &amp;P of &amp;N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C708ADA-9F99-46F2-AACA-CC09AE381D55}">
          <x14:formula1>
            <xm:f>Sheet1!$A$3:$A$129</xm:f>
          </x14:formula1>
          <xm:sqref>D4</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2B05D-6341-4989-93D9-295FA35355E5}">
  <sheetPr>
    <tabColor rgb="FFBF94E0"/>
    <pageSetUpPr fitToPage="1"/>
  </sheetPr>
  <dimension ref="A1:G43"/>
  <sheetViews>
    <sheetView showGridLines="0" showRuler="0" zoomScaleNormal="100" zoomScalePageLayoutView="110" workbookViewId="0">
      <selection activeCell="D3" sqref="D3"/>
    </sheetView>
  </sheetViews>
  <sheetFormatPr defaultRowHeight="15" x14ac:dyDescent="0.25"/>
  <cols>
    <col min="1" max="1" width="4.7109375" customWidth="1"/>
    <col min="2" max="2" width="6.7109375" customWidth="1"/>
    <col min="3" max="3" width="14.7109375" customWidth="1"/>
    <col min="4" max="4" width="33.7109375" customWidth="1"/>
    <col min="5" max="5" width="20.7109375" customWidth="1"/>
    <col min="6" max="6" width="93.7109375" customWidth="1"/>
    <col min="7" max="7" width="94.5703125" customWidth="1"/>
  </cols>
  <sheetData>
    <row r="1" spans="1:7" ht="23.25" customHeight="1" x14ac:dyDescent="0.25">
      <c r="A1" s="5"/>
      <c r="B1" s="37" t="str">
        <f>Sheet1!A1</f>
        <v>Human Food Field Inspection Audit DS v 07/2025</v>
      </c>
      <c r="F1" s="123" t="str">
        <f>Sheet1!$B$1</f>
        <v>FDA Form 3610-H(DS) OMB Number: 0910-0909 Exp Date: 04/30/2027</v>
      </c>
    </row>
    <row r="2" spans="1:7" ht="80.099999999999994" customHeight="1" x14ac:dyDescent="0.25">
      <c r="B2" s="167" t="s">
        <v>518</v>
      </c>
      <c r="C2" s="168"/>
      <c r="D2" s="168"/>
      <c r="E2" s="168"/>
      <c r="F2" s="169"/>
    </row>
    <row r="3" spans="1:7" ht="50.1" customHeight="1" x14ac:dyDescent="0.25">
      <c r="B3" s="170" t="s">
        <v>40</v>
      </c>
      <c r="C3" s="171"/>
      <c r="D3" s="103"/>
      <c r="E3" s="51" t="s">
        <v>41</v>
      </c>
      <c r="F3" s="103"/>
    </row>
    <row r="4" spans="1:7" ht="80.099999999999994" customHeight="1" x14ac:dyDescent="0.25">
      <c r="B4" s="170" t="s">
        <v>21</v>
      </c>
      <c r="C4" s="172"/>
      <c r="D4" s="40" t="s">
        <v>20</v>
      </c>
      <c r="E4" s="51" t="s">
        <v>184</v>
      </c>
      <c r="F4" s="40"/>
    </row>
    <row r="5" spans="1:7" ht="50.1" customHeight="1" x14ac:dyDescent="0.25">
      <c r="B5" s="170" t="s">
        <v>42</v>
      </c>
      <c r="C5" s="171"/>
      <c r="D5" s="121"/>
      <c r="E5" s="52" t="s">
        <v>43</v>
      </c>
      <c r="F5" s="121"/>
    </row>
    <row r="6" spans="1:7" ht="50.1" customHeight="1" x14ac:dyDescent="0.25">
      <c r="B6" s="173" t="s">
        <v>0</v>
      </c>
      <c r="C6" s="171"/>
      <c r="D6" s="41"/>
      <c r="E6" s="53" t="s">
        <v>1</v>
      </c>
      <c r="F6" s="41"/>
    </row>
    <row r="7" spans="1:7" ht="50.1" customHeight="1" x14ac:dyDescent="0.25">
      <c r="A7" s="4"/>
      <c r="B7" s="173" t="s">
        <v>2</v>
      </c>
      <c r="C7" s="171"/>
      <c r="D7" s="12" t="s">
        <v>39</v>
      </c>
      <c r="E7" s="51" t="s">
        <v>310</v>
      </c>
      <c r="F7" s="13"/>
    </row>
    <row r="8" spans="1:7" ht="50.1" customHeight="1" x14ac:dyDescent="0.25">
      <c r="A8" s="125">
        <f>COUNTIF(A14:A72, "Acceptable")</f>
        <v>0</v>
      </c>
      <c r="B8" s="170" t="s">
        <v>304</v>
      </c>
      <c r="C8" s="174"/>
      <c r="D8" s="128" t="s">
        <v>519</v>
      </c>
      <c r="E8" s="53" t="s">
        <v>137</v>
      </c>
      <c r="F8" s="105" t="s">
        <v>20</v>
      </c>
    </row>
    <row r="9" spans="1:7" ht="90" customHeight="1" x14ac:dyDescent="0.25">
      <c r="A9" s="4"/>
      <c r="B9" s="170" t="s">
        <v>116</v>
      </c>
      <c r="C9" s="174"/>
      <c r="D9" s="42">
        <f>COUNTIF(E14:E37, "Acceptable")</f>
        <v>0</v>
      </c>
      <c r="E9" s="52" t="s">
        <v>117</v>
      </c>
      <c r="F9" s="43">
        <f>COUNTIF(E14:E37, "Needs Improvement")</f>
        <v>0</v>
      </c>
    </row>
    <row r="10" spans="1:7" ht="50.1" customHeight="1" x14ac:dyDescent="0.25">
      <c r="A10" s="4"/>
      <c r="B10" s="170" t="s">
        <v>306</v>
      </c>
      <c r="C10" s="175"/>
      <c r="D10" s="54" t="str">
        <f>IF(D9+F9 &gt; 0, D9/(D9+F9), "Auto-Populates")</f>
        <v>Auto-Populates</v>
      </c>
      <c r="E10" s="52" t="s">
        <v>23</v>
      </c>
      <c r="F10" s="44" t="str">
        <f>IF(ISNUMBER(D10), IF(D10 &gt;= 0.8, "Acceptable", "Needs Improvement"), "Auto-Populates")</f>
        <v>Auto-Populates</v>
      </c>
    </row>
    <row r="11" spans="1:7" ht="34.35" customHeight="1" x14ac:dyDescent="0.3">
      <c r="B11" s="10" t="s">
        <v>185</v>
      </c>
      <c r="D11" s="10"/>
      <c r="E11" s="47">
        <f>COUNTIF(E14:E37, "Select")</f>
        <v>20</v>
      </c>
      <c r="F11" t="s">
        <v>195</v>
      </c>
    </row>
    <row r="12" spans="1:7" ht="50.1" customHeight="1" x14ac:dyDescent="0.25">
      <c r="B12" s="6" t="s">
        <v>4</v>
      </c>
      <c r="C12" s="176" t="s">
        <v>5</v>
      </c>
      <c r="D12" s="177"/>
      <c r="E12" s="6" t="s">
        <v>22</v>
      </c>
      <c r="F12" s="1" t="s">
        <v>199</v>
      </c>
      <c r="G12" s="1" t="s">
        <v>46</v>
      </c>
    </row>
    <row r="13" spans="1:7" ht="40.15" customHeight="1" x14ac:dyDescent="0.25">
      <c r="B13" s="178" t="s">
        <v>130</v>
      </c>
      <c r="C13" s="179"/>
      <c r="D13" s="179"/>
      <c r="E13" s="179"/>
      <c r="F13" s="179"/>
      <c r="G13" s="2"/>
    </row>
    <row r="14" spans="1:7" ht="194.1" customHeight="1" x14ac:dyDescent="0.25">
      <c r="A14" s="4" t="str">
        <f>E14</f>
        <v>Select</v>
      </c>
      <c r="B14" s="14">
        <v>1</v>
      </c>
      <c r="C14" s="165" t="s">
        <v>124</v>
      </c>
      <c r="D14" s="166"/>
      <c r="E14" s="46" t="s">
        <v>20</v>
      </c>
      <c r="F14" s="3"/>
      <c r="G14" s="15" t="s">
        <v>343</v>
      </c>
    </row>
    <row r="15" spans="1:7" ht="204" customHeight="1" x14ac:dyDescent="0.25">
      <c r="A15" s="4" t="str">
        <f t="shared" ref="A15:A22" si="0">E15</f>
        <v>Select</v>
      </c>
      <c r="B15" s="14">
        <v>2</v>
      </c>
      <c r="C15" s="165" t="s">
        <v>125</v>
      </c>
      <c r="D15" s="166"/>
      <c r="E15" s="3" t="s">
        <v>20</v>
      </c>
      <c r="F15" s="3"/>
      <c r="G15" s="15" t="s">
        <v>500</v>
      </c>
    </row>
    <row r="16" spans="1:7" ht="122.65" customHeight="1" x14ac:dyDescent="0.25">
      <c r="A16" s="4" t="str">
        <f t="shared" si="0"/>
        <v>Select</v>
      </c>
      <c r="B16" s="14">
        <v>3</v>
      </c>
      <c r="C16" s="180" t="s">
        <v>6</v>
      </c>
      <c r="D16" s="166"/>
      <c r="E16" s="3" t="s">
        <v>20</v>
      </c>
      <c r="F16" s="3"/>
      <c r="G16" s="15" t="s">
        <v>501</v>
      </c>
    </row>
    <row r="17" spans="1:7" ht="90.6" customHeight="1" x14ac:dyDescent="0.25">
      <c r="A17" s="4" t="str">
        <f t="shared" si="0"/>
        <v>Select</v>
      </c>
      <c r="B17" s="14">
        <v>4</v>
      </c>
      <c r="C17" s="180" t="s">
        <v>14</v>
      </c>
      <c r="D17" s="166"/>
      <c r="E17" s="3" t="s">
        <v>20</v>
      </c>
      <c r="F17" s="3"/>
      <c r="G17" s="26" t="s">
        <v>121</v>
      </c>
    </row>
    <row r="18" spans="1:7" ht="105" customHeight="1" x14ac:dyDescent="0.25">
      <c r="A18" s="4" t="str">
        <f t="shared" si="0"/>
        <v>Select</v>
      </c>
      <c r="B18" s="14">
        <v>5</v>
      </c>
      <c r="C18" s="165" t="s">
        <v>132</v>
      </c>
      <c r="D18" s="181"/>
      <c r="E18" s="3" t="s">
        <v>20</v>
      </c>
      <c r="F18" s="3"/>
      <c r="G18" s="26" t="s">
        <v>122</v>
      </c>
    </row>
    <row r="19" spans="1:7" ht="130.5" customHeight="1" x14ac:dyDescent="0.25">
      <c r="A19" s="4" t="str">
        <f t="shared" si="0"/>
        <v>Select</v>
      </c>
      <c r="B19" s="14">
        <v>6</v>
      </c>
      <c r="C19" s="180" t="s">
        <v>7</v>
      </c>
      <c r="D19" s="166"/>
      <c r="E19" s="3" t="s">
        <v>20</v>
      </c>
      <c r="F19" s="3"/>
      <c r="G19" s="15" t="s">
        <v>414</v>
      </c>
    </row>
    <row r="20" spans="1:7" ht="132" customHeight="1" x14ac:dyDescent="0.25">
      <c r="A20" s="4" t="str">
        <f t="shared" si="0"/>
        <v>Select</v>
      </c>
      <c r="B20" s="14">
        <v>7</v>
      </c>
      <c r="C20" s="180" t="s">
        <v>9</v>
      </c>
      <c r="D20" s="166"/>
      <c r="E20" s="3" t="s">
        <v>20</v>
      </c>
      <c r="F20" s="3"/>
      <c r="G20" s="15" t="s">
        <v>520</v>
      </c>
    </row>
    <row r="21" spans="1:7" ht="229.15" customHeight="1" x14ac:dyDescent="0.25">
      <c r="A21" s="4" t="str">
        <f t="shared" si="0"/>
        <v>N/A</v>
      </c>
      <c r="B21" s="14">
        <v>8</v>
      </c>
      <c r="C21" s="180" t="s">
        <v>131</v>
      </c>
      <c r="D21" s="166"/>
      <c r="E21" s="132" t="s">
        <v>182</v>
      </c>
      <c r="F21" s="133"/>
      <c r="G21" s="27" t="s">
        <v>521</v>
      </c>
    </row>
    <row r="22" spans="1:7" ht="129.6" customHeight="1" x14ac:dyDescent="0.25">
      <c r="A22" s="4" t="str">
        <f t="shared" si="0"/>
        <v>Select</v>
      </c>
      <c r="B22" s="126">
        <v>9</v>
      </c>
      <c r="C22" s="182" t="s">
        <v>13</v>
      </c>
      <c r="D22" s="183"/>
      <c r="E22" s="3" t="s">
        <v>20</v>
      </c>
      <c r="F22" s="3"/>
      <c r="G22" s="127" t="s">
        <v>504</v>
      </c>
    </row>
    <row r="23" spans="1:7" ht="44.65" customHeight="1" x14ac:dyDescent="0.25">
      <c r="A23" s="4"/>
      <c r="B23" s="184" t="s">
        <v>636</v>
      </c>
      <c r="C23" s="185"/>
      <c r="D23" s="185"/>
      <c r="E23" s="185"/>
      <c r="F23" s="185"/>
      <c r="G23" s="28"/>
    </row>
    <row r="24" spans="1:7" ht="133.15" customHeight="1" x14ac:dyDescent="0.25">
      <c r="A24" s="4" t="str">
        <f>E24</f>
        <v>Select</v>
      </c>
      <c r="B24" s="14">
        <v>1</v>
      </c>
      <c r="C24" s="180" t="s">
        <v>505</v>
      </c>
      <c r="D24" s="166"/>
      <c r="E24" s="46" t="s">
        <v>20</v>
      </c>
      <c r="F24" s="3"/>
      <c r="G24" s="15" t="s">
        <v>506</v>
      </c>
    </row>
    <row r="25" spans="1:7" ht="248.1" customHeight="1" x14ac:dyDescent="0.25">
      <c r="A25" s="4" t="str">
        <f>E25</f>
        <v>Select</v>
      </c>
      <c r="B25" s="14">
        <v>2</v>
      </c>
      <c r="C25" s="180" t="s">
        <v>507</v>
      </c>
      <c r="D25" s="166"/>
      <c r="E25" s="3" t="s">
        <v>20</v>
      </c>
      <c r="F25" s="3"/>
      <c r="G25" s="15" t="s">
        <v>508</v>
      </c>
    </row>
    <row r="26" spans="1:7" ht="158.65" customHeight="1" x14ac:dyDescent="0.25">
      <c r="B26" s="14">
        <v>3</v>
      </c>
      <c r="C26" s="180" t="s">
        <v>509</v>
      </c>
      <c r="D26" s="166"/>
      <c r="E26" s="3" t="s">
        <v>20</v>
      </c>
      <c r="F26" s="3"/>
      <c r="G26" s="15" t="s">
        <v>510</v>
      </c>
    </row>
    <row r="27" spans="1:7" ht="210.4" customHeight="1" x14ac:dyDescent="0.25">
      <c r="B27" s="14">
        <v>4</v>
      </c>
      <c r="C27" s="165" t="s">
        <v>511</v>
      </c>
      <c r="D27" s="166"/>
      <c r="E27" s="3" t="s">
        <v>20</v>
      </c>
      <c r="F27" s="3"/>
      <c r="G27" s="15" t="s">
        <v>512</v>
      </c>
    </row>
    <row r="28" spans="1:7" ht="138" customHeight="1" x14ac:dyDescent="0.25">
      <c r="B28" s="14">
        <v>5</v>
      </c>
      <c r="C28" s="180" t="s">
        <v>513</v>
      </c>
      <c r="D28" s="166"/>
      <c r="E28" s="3" t="s">
        <v>20</v>
      </c>
      <c r="F28" s="3"/>
      <c r="G28" s="15" t="s">
        <v>514</v>
      </c>
    </row>
    <row r="29" spans="1:7" ht="171.4" customHeight="1" x14ac:dyDescent="0.25">
      <c r="B29" s="14">
        <v>6</v>
      </c>
      <c r="C29" s="180" t="s">
        <v>515</v>
      </c>
      <c r="D29" s="166"/>
      <c r="E29" s="3" t="s">
        <v>20</v>
      </c>
      <c r="F29" s="3"/>
      <c r="G29" s="15" t="s">
        <v>516</v>
      </c>
    </row>
    <row r="30" spans="1:7" ht="64.5" customHeight="1" x14ac:dyDescent="0.25">
      <c r="B30" s="184" t="s">
        <v>637</v>
      </c>
      <c r="C30" s="185"/>
      <c r="D30" s="190"/>
      <c r="E30" s="190"/>
      <c r="F30" s="190"/>
      <c r="G30" s="29"/>
    </row>
    <row r="31" spans="1:7" ht="172.9" customHeight="1" x14ac:dyDescent="0.25">
      <c r="B31" s="14">
        <v>1</v>
      </c>
      <c r="C31" s="180" t="s">
        <v>522</v>
      </c>
      <c r="D31" s="166"/>
      <c r="E31" s="46" t="s">
        <v>20</v>
      </c>
      <c r="F31" s="3"/>
      <c r="G31" s="15" t="s">
        <v>523</v>
      </c>
    </row>
    <row r="32" spans="1:7" ht="118.9" customHeight="1" x14ac:dyDescent="0.25">
      <c r="B32" s="14">
        <v>2</v>
      </c>
      <c r="C32" s="180" t="s">
        <v>524</v>
      </c>
      <c r="D32" s="166"/>
      <c r="E32" s="3" t="s">
        <v>20</v>
      </c>
      <c r="F32" s="3"/>
      <c r="G32" s="15" t="s">
        <v>525</v>
      </c>
    </row>
    <row r="33" spans="2:7" ht="265.14999999999998" customHeight="1" x14ac:dyDescent="0.25">
      <c r="B33" s="14">
        <v>3</v>
      </c>
      <c r="C33" s="180" t="s">
        <v>526</v>
      </c>
      <c r="D33" s="166"/>
      <c r="E33" s="3" t="s">
        <v>20</v>
      </c>
      <c r="F33" s="3"/>
      <c r="G33" s="15" t="s">
        <v>527</v>
      </c>
    </row>
    <row r="34" spans="2:7" ht="322.5" customHeight="1" x14ac:dyDescent="0.25">
      <c r="B34" s="14">
        <v>4</v>
      </c>
      <c r="C34" s="180" t="s">
        <v>528</v>
      </c>
      <c r="D34" s="166"/>
      <c r="E34" s="3" t="s">
        <v>20</v>
      </c>
      <c r="F34" s="3"/>
      <c r="G34" s="15" t="s">
        <v>529</v>
      </c>
    </row>
    <row r="35" spans="2:7" ht="256.89999999999998" customHeight="1" x14ac:dyDescent="0.25">
      <c r="B35" s="14">
        <v>5</v>
      </c>
      <c r="C35" s="180" t="s">
        <v>530</v>
      </c>
      <c r="D35" s="166"/>
      <c r="E35" s="3" t="s">
        <v>20</v>
      </c>
      <c r="F35" s="3"/>
      <c r="G35" s="15" t="s">
        <v>531</v>
      </c>
    </row>
    <row r="36" spans="2:7" ht="63.6" customHeight="1" x14ac:dyDescent="0.25">
      <c r="B36" s="184" t="s">
        <v>308</v>
      </c>
      <c r="C36" s="185"/>
      <c r="D36" s="185"/>
      <c r="E36" s="185"/>
      <c r="F36" s="185"/>
      <c r="G36" s="29"/>
    </row>
    <row r="37" spans="2:7" ht="128.1" customHeight="1" x14ac:dyDescent="0.25">
      <c r="B37" s="14">
        <v>1</v>
      </c>
      <c r="C37" s="180" t="s">
        <v>51</v>
      </c>
      <c r="D37" s="166"/>
      <c r="E37" s="3" t="s">
        <v>20</v>
      </c>
      <c r="F37" s="3"/>
      <c r="G37" s="15" t="s">
        <v>517</v>
      </c>
    </row>
    <row r="38" spans="2:7" ht="69" customHeight="1" x14ac:dyDescent="0.25">
      <c r="B38" s="184" t="s">
        <v>309</v>
      </c>
      <c r="C38" s="185"/>
      <c r="D38" s="185"/>
      <c r="E38" s="185"/>
      <c r="F38" s="185"/>
      <c r="G38" s="30"/>
    </row>
    <row r="39" spans="2:7" ht="159" customHeight="1" x14ac:dyDescent="0.25">
      <c r="B39" s="186"/>
      <c r="C39" s="187"/>
      <c r="D39" s="187"/>
      <c r="E39" s="187"/>
      <c r="F39" s="188"/>
      <c r="G39" s="15" t="s">
        <v>52</v>
      </c>
    </row>
    <row r="42" spans="2:7" ht="73.150000000000006" customHeight="1" x14ac:dyDescent="0.25">
      <c r="B42" s="173" t="s">
        <v>183</v>
      </c>
      <c r="C42" s="189"/>
      <c r="D42" s="32"/>
      <c r="E42" s="53" t="s">
        <v>3</v>
      </c>
      <c r="F42" s="45"/>
    </row>
    <row r="43" spans="2:7" ht="72" customHeight="1" x14ac:dyDescent="0.25">
      <c r="B43" s="170" t="s">
        <v>307</v>
      </c>
      <c r="C43" s="174"/>
      <c r="D43" s="118"/>
      <c r="E43" s="55"/>
      <c r="F43" s="55"/>
    </row>
  </sheetData>
  <sheetProtection algorithmName="SHA-512" hashValue="ACBGiio/anbD9O6RdqlsBMYkrloojhqdb5HJ0CYQNmqIikQetkIMhNUsF9sU/Ly62iYVLYiCZhmlfknRux/GJw==" saltValue="n/3gUqKk4g10UYPQS4d89w==" spinCount="100000" sheet="1" objects="1" scenarios="1" formatCells="0" formatColumns="0" formatRows="0"/>
  <mergeCells count="39">
    <mergeCell ref="B39:F39"/>
    <mergeCell ref="B42:C42"/>
    <mergeCell ref="B43:C43"/>
    <mergeCell ref="C33:D33"/>
    <mergeCell ref="C34:D34"/>
    <mergeCell ref="C35:D35"/>
    <mergeCell ref="B36:F36"/>
    <mergeCell ref="C37:D37"/>
    <mergeCell ref="B38:F38"/>
    <mergeCell ref="C32:D32"/>
    <mergeCell ref="C21:D21"/>
    <mergeCell ref="C22:D22"/>
    <mergeCell ref="B23:F23"/>
    <mergeCell ref="C24:D24"/>
    <mergeCell ref="C25:D25"/>
    <mergeCell ref="C26:D26"/>
    <mergeCell ref="C27:D27"/>
    <mergeCell ref="C28:D28"/>
    <mergeCell ref="C29:D29"/>
    <mergeCell ref="B30:F30"/>
    <mergeCell ref="C31:D31"/>
    <mergeCell ref="C20:D20"/>
    <mergeCell ref="B8:C8"/>
    <mergeCell ref="B9:C9"/>
    <mergeCell ref="B10:C10"/>
    <mergeCell ref="C12:D12"/>
    <mergeCell ref="B13:F13"/>
    <mergeCell ref="C14:D14"/>
    <mergeCell ref="C15:D15"/>
    <mergeCell ref="C16:D16"/>
    <mergeCell ref="C17:D17"/>
    <mergeCell ref="C18:D18"/>
    <mergeCell ref="C19:D19"/>
    <mergeCell ref="B7:C7"/>
    <mergeCell ref="B2:F2"/>
    <mergeCell ref="B3:C3"/>
    <mergeCell ref="B4:C4"/>
    <mergeCell ref="B5:C5"/>
    <mergeCell ref="B6:C6"/>
  </mergeCells>
  <conditionalFormatting sqref="E11">
    <cfRule type="cellIs" dxfId="53" priority="25" operator="greaterThan">
      <formula>0</formula>
    </cfRule>
  </conditionalFormatting>
  <conditionalFormatting sqref="E14:E22">
    <cfRule type="cellIs" dxfId="52" priority="1" operator="equal">
      <formula>"N/A"</formula>
    </cfRule>
    <cfRule type="cellIs" dxfId="51" priority="2" operator="equal">
      <formula>"Acceptable"</formula>
    </cfRule>
    <cfRule type="cellIs" dxfId="50" priority="3" operator="equal">
      <formula>"Needs Improvement"</formula>
    </cfRule>
  </conditionalFormatting>
  <conditionalFormatting sqref="E24:E29">
    <cfRule type="cellIs" dxfId="49" priority="7" operator="equal">
      <formula>"N/A"</formula>
    </cfRule>
    <cfRule type="cellIs" dxfId="48" priority="8" operator="equal">
      <formula>"Acceptable"</formula>
    </cfRule>
    <cfRule type="cellIs" dxfId="47" priority="9" operator="equal">
      <formula>"Needs Improvement"</formula>
    </cfRule>
  </conditionalFormatting>
  <conditionalFormatting sqref="E31:E35">
    <cfRule type="cellIs" dxfId="46" priority="4" operator="equal">
      <formula>"N/A"</formula>
    </cfRule>
    <cfRule type="cellIs" dxfId="45" priority="5" operator="equal">
      <formula>"Acceptable"</formula>
    </cfRule>
    <cfRule type="cellIs" dxfId="44" priority="6" operator="equal">
      <formula>"Needs Improvement"</formula>
    </cfRule>
  </conditionalFormatting>
  <conditionalFormatting sqref="E37">
    <cfRule type="cellIs" dxfId="43" priority="22" operator="equal">
      <formula>"N/A"</formula>
    </cfRule>
    <cfRule type="cellIs" dxfId="42" priority="23" operator="equal">
      <formula>"Acceptable"</formula>
    </cfRule>
    <cfRule type="cellIs" dxfId="41" priority="24" operator="equal">
      <formula>"Needs Improvement"</formula>
    </cfRule>
  </conditionalFormatting>
  <dataValidations count="3">
    <dataValidation type="list" allowBlank="1" showInputMessage="1" showErrorMessage="1" sqref="E31:E35 E37 E24:E29 E14:E22" xr:uid="{023AED85-F99E-47F7-85ED-22E91CDF3CBF}">
      <formula1>"Select, Acceptable, Needs Improvement, N/A"</formula1>
    </dataValidation>
    <dataValidation type="date" operator="greaterThanOrEqual" allowBlank="1" showInputMessage="1" showErrorMessage="1" error="Please enter a date in MM/DD/YYYY format." sqref="F3 D3 F42" xr:uid="{2B9B5627-D83A-4BB0-BABB-A571733835FF}">
      <formula1>1</formula1>
    </dataValidation>
    <dataValidation type="list" allowBlank="1" showInputMessage="1" showErrorMessage="1" sqref="F8" xr:uid="{57EF61FD-D1C1-4BD0-A096-00AD8B7D6D34}">
      <formula1>"Select, Contract Audit, Verification Audit, Training Audit, Joint Inspection, Non-Contract Audit, Field Evaluation"</formula1>
    </dataValidation>
  </dataValidations>
  <pageMargins left="0.35" right="0.2" top="0.5" bottom="0.5" header="0.3" footer="0.3"/>
  <pageSetup paperSize="127" fitToHeight="0" orientation="portrait" horizontalDpi="300" verticalDpi="300" r:id="rId1"/>
  <headerFooter>
    <oddFooter>&amp;LPilot HF Audit Form-Limited Scope PCHF&amp;CPage &amp;P of &amp;N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2FF133E-6B6C-44D6-8ABB-774989868DD0}">
          <x14:formula1>
            <xm:f>Sheet1!$A$3:$A$129</xm:f>
          </x14:formula1>
          <xm:sqref>D4</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B18EE-EA82-43D9-8889-52BFBB3572B9}">
  <sheetPr>
    <tabColor rgb="FFA568D2"/>
  </sheetPr>
  <dimension ref="B1:H48"/>
  <sheetViews>
    <sheetView showGridLines="0" zoomScaleNormal="100" workbookViewId="0">
      <selection activeCell="D3" sqref="D3"/>
    </sheetView>
  </sheetViews>
  <sheetFormatPr defaultRowHeight="15" x14ac:dyDescent="0.25"/>
  <cols>
    <col min="2" max="2" width="12.5703125" customWidth="1"/>
    <col min="3" max="3" width="10.7109375" customWidth="1"/>
    <col min="4" max="4" width="33.7109375" customWidth="1"/>
    <col min="5" max="5" width="20.7109375" customWidth="1"/>
    <col min="6" max="6" width="77.28515625" customWidth="1"/>
    <col min="7" max="7" width="132.28515625" customWidth="1"/>
    <col min="8" max="8" width="26.42578125" customWidth="1"/>
  </cols>
  <sheetData>
    <row r="1" spans="2:7" x14ac:dyDescent="0.25">
      <c r="B1" s="37" t="str">
        <f>Sheet1!A1</f>
        <v>Human Food Field Inspection Audit DS v 07/2025</v>
      </c>
      <c r="F1" s="123" t="str">
        <f>Sheet1!$B$1</f>
        <v>FDA Form 3610-H(DS) OMB Number: 0910-0909 Exp Date: 04/30/2027</v>
      </c>
    </row>
    <row r="2" spans="2:7" ht="79.5" customHeight="1" x14ac:dyDescent="0.25">
      <c r="B2" s="167" t="s">
        <v>532</v>
      </c>
      <c r="C2" s="168"/>
      <c r="D2" s="168"/>
      <c r="E2" s="168"/>
      <c r="F2" s="169"/>
    </row>
    <row r="3" spans="2:7" ht="49.5" customHeight="1" x14ac:dyDescent="0.25">
      <c r="B3" s="170" t="s">
        <v>40</v>
      </c>
      <c r="C3" s="174"/>
      <c r="D3" s="103"/>
      <c r="E3" s="51" t="s">
        <v>41</v>
      </c>
      <c r="F3" s="103"/>
    </row>
    <row r="4" spans="2:7" ht="78" customHeight="1" x14ac:dyDescent="0.25">
      <c r="B4" s="170" t="s">
        <v>21</v>
      </c>
      <c r="C4" s="174"/>
      <c r="D4" s="40" t="s">
        <v>20</v>
      </c>
      <c r="E4" s="51" t="s">
        <v>184</v>
      </c>
      <c r="F4" s="40"/>
    </row>
    <row r="5" spans="2:7" ht="49.5" customHeight="1" x14ac:dyDescent="0.25">
      <c r="B5" s="170" t="s">
        <v>42</v>
      </c>
      <c r="C5" s="174"/>
      <c r="D5" s="121"/>
      <c r="E5" s="52" t="s">
        <v>43</v>
      </c>
      <c r="F5" s="121"/>
    </row>
    <row r="6" spans="2:7" ht="49.5" customHeight="1" x14ac:dyDescent="0.25">
      <c r="B6" s="173" t="s">
        <v>0</v>
      </c>
      <c r="C6" s="189"/>
      <c r="D6" s="41"/>
      <c r="E6" s="53" t="s">
        <v>1</v>
      </c>
      <c r="F6" s="41"/>
    </row>
    <row r="7" spans="2:7" ht="49.5" customHeight="1" x14ac:dyDescent="0.25">
      <c r="B7" s="173" t="s">
        <v>2</v>
      </c>
      <c r="C7" s="189"/>
      <c r="D7" s="12" t="s">
        <v>39</v>
      </c>
      <c r="E7" s="51" t="s">
        <v>310</v>
      </c>
      <c r="F7" s="13"/>
    </row>
    <row r="8" spans="2:7" ht="49.5" customHeight="1" x14ac:dyDescent="0.25">
      <c r="B8" s="170" t="s">
        <v>304</v>
      </c>
      <c r="C8" s="174"/>
      <c r="D8" s="104" t="s">
        <v>495</v>
      </c>
      <c r="E8" s="53" t="s">
        <v>137</v>
      </c>
      <c r="F8" s="105" t="s">
        <v>20</v>
      </c>
    </row>
    <row r="9" spans="2:7" ht="90" customHeight="1" x14ac:dyDescent="0.25">
      <c r="B9" s="170" t="s">
        <v>116</v>
      </c>
      <c r="C9" s="174"/>
      <c r="D9" s="42">
        <f>COUNTIF(E14:E42, "Acceptable")</f>
        <v>0</v>
      </c>
      <c r="E9" s="52" t="s">
        <v>117</v>
      </c>
      <c r="F9" s="43">
        <f>COUNTIF(E14:E42, "Needs Improvement")</f>
        <v>0</v>
      </c>
    </row>
    <row r="10" spans="2:7" ht="49.5" customHeight="1" x14ac:dyDescent="0.25">
      <c r="B10" s="170" t="s">
        <v>306</v>
      </c>
      <c r="C10" s="174"/>
      <c r="D10" s="54" t="str">
        <f>IF(D9+F9 &gt; 0, D9/(D9+F9), "Auto-Populates")</f>
        <v>Auto-Populates</v>
      </c>
      <c r="E10" s="52" t="s">
        <v>23</v>
      </c>
      <c r="F10" s="44" t="str">
        <f>IF(ISNUMBER(D10), IF(D10 &gt;= 0.8, "Acceptable", "Needs Improvement"), "Auto-Populates")</f>
        <v>Auto-Populates</v>
      </c>
    </row>
    <row r="11" spans="2:7" ht="42.6" customHeight="1" x14ac:dyDescent="0.3">
      <c r="B11" s="10" t="s">
        <v>185</v>
      </c>
      <c r="D11" s="10"/>
      <c r="E11" s="47">
        <f>COUNTIF(E14:E42, "Select")</f>
        <v>25</v>
      </c>
      <c r="F11" t="s">
        <v>195</v>
      </c>
    </row>
    <row r="12" spans="2:7" ht="48.75" x14ac:dyDescent="0.25">
      <c r="B12" s="6" t="s">
        <v>4</v>
      </c>
      <c r="C12" s="176" t="s">
        <v>5</v>
      </c>
      <c r="D12" s="177"/>
      <c r="E12" s="6" t="s">
        <v>22</v>
      </c>
      <c r="F12" s="1" t="s">
        <v>199</v>
      </c>
      <c r="G12" s="1" t="s">
        <v>46</v>
      </c>
    </row>
    <row r="13" spans="2:7" ht="33" customHeight="1" x14ac:dyDescent="0.25">
      <c r="B13" s="178" t="s">
        <v>130</v>
      </c>
      <c r="C13" s="179"/>
      <c r="D13" s="179"/>
      <c r="E13" s="179"/>
      <c r="F13" s="179"/>
      <c r="G13" s="2"/>
    </row>
    <row r="14" spans="2:7" ht="206.1" customHeight="1" x14ac:dyDescent="0.25">
      <c r="B14" s="14">
        <v>1</v>
      </c>
      <c r="C14" s="165" t="s">
        <v>124</v>
      </c>
      <c r="D14" s="166"/>
      <c r="E14" s="46" t="s">
        <v>20</v>
      </c>
      <c r="F14" s="3"/>
      <c r="G14" s="15" t="s">
        <v>343</v>
      </c>
    </row>
    <row r="15" spans="2:7" ht="166.15" customHeight="1" x14ac:dyDescent="0.25">
      <c r="B15" s="14">
        <v>2</v>
      </c>
      <c r="C15" s="165" t="s">
        <v>125</v>
      </c>
      <c r="D15" s="166"/>
      <c r="E15" s="3" t="s">
        <v>20</v>
      </c>
      <c r="F15" s="3"/>
      <c r="G15" s="15" t="s">
        <v>500</v>
      </c>
    </row>
    <row r="16" spans="2:7" ht="76.5" customHeight="1" x14ac:dyDescent="0.25">
      <c r="B16" s="14">
        <v>3</v>
      </c>
      <c r="C16" s="180" t="s">
        <v>6</v>
      </c>
      <c r="D16" s="166"/>
      <c r="E16" s="3" t="s">
        <v>20</v>
      </c>
      <c r="F16" s="3"/>
      <c r="G16" s="15" t="s">
        <v>501</v>
      </c>
    </row>
    <row r="17" spans="2:8" ht="97.15" customHeight="1" x14ac:dyDescent="0.25">
      <c r="B17" s="14">
        <v>4</v>
      </c>
      <c r="C17" s="180" t="s">
        <v>14</v>
      </c>
      <c r="D17" s="166"/>
      <c r="E17" s="3" t="s">
        <v>20</v>
      </c>
      <c r="F17" s="3"/>
      <c r="G17" s="26" t="s">
        <v>121</v>
      </c>
    </row>
    <row r="18" spans="2:8" ht="75" x14ac:dyDescent="0.25">
      <c r="B18" s="14">
        <v>5</v>
      </c>
      <c r="C18" s="165" t="s">
        <v>132</v>
      </c>
      <c r="D18" s="181"/>
      <c r="E18" s="3" t="s">
        <v>20</v>
      </c>
      <c r="F18" s="3"/>
      <c r="G18" s="26" t="s">
        <v>122</v>
      </c>
    </row>
    <row r="19" spans="2:8" ht="121.5" customHeight="1" x14ac:dyDescent="0.25">
      <c r="B19" s="14">
        <v>6</v>
      </c>
      <c r="C19" s="180" t="s">
        <v>7</v>
      </c>
      <c r="D19" s="166"/>
      <c r="E19" s="3" t="s">
        <v>20</v>
      </c>
      <c r="F19" s="3"/>
      <c r="G19" s="15" t="s">
        <v>414</v>
      </c>
    </row>
    <row r="20" spans="2:8" ht="116.65" customHeight="1" x14ac:dyDescent="0.25">
      <c r="B20" s="14">
        <v>7</v>
      </c>
      <c r="C20" s="180" t="s">
        <v>9</v>
      </c>
      <c r="D20" s="166"/>
      <c r="E20" s="3" t="s">
        <v>20</v>
      </c>
      <c r="F20" s="3"/>
      <c r="G20" s="15" t="s">
        <v>520</v>
      </c>
    </row>
    <row r="21" spans="2:8" ht="224.1" customHeight="1" x14ac:dyDescent="0.25">
      <c r="B21" s="14">
        <v>8</v>
      </c>
      <c r="C21" s="180" t="s">
        <v>131</v>
      </c>
      <c r="D21" s="166"/>
      <c r="E21" s="132" t="s">
        <v>182</v>
      </c>
      <c r="F21" s="133"/>
      <c r="G21" s="27" t="s">
        <v>503</v>
      </c>
    </row>
    <row r="22" spans="2:8" ht="133.5" customHeight="1" x14ac:dyDescent="0.25">
      <c r="B22" s="126">
        <v>9</v>
      </c>
      <c r="C22" s="182" t="s">
        <v>13</v>
      </c>
      <c r="D22" s="183"/>
      <c r="E22" s="3" t="s">
        <v>20</v>
      </c>
      <c r="F22" s="3"/>
      <c r="G22" s="127" t="s">
        <v>504</v>
      </c>
    </row>
    <row r="23" spans="2:8" ht="43.5" customHeight="1" x14ac:dyDescent="0.25">
      <c r="B23" s="184" t="s">
        <v>636</v>
      </c>
      <c r="C23" s="185"/>
      <c r="D23" s="185"/>
      <c r="E23" s="185"/>
      <c r="F23" s="185"/>
      <c r="G23" s="28"/>
    </row>
    <row r="24" spans="2:8" ht="128.65" customHeight="1" x14ac:dyDescent="0.25">
      <c r="B24" s="14">
        <v>1</v>
      </c>
      <c r="C24" s="180" t="s">
        <v>505</v>
      </c>
      <c r="D24" s="166"/>
      <c r="E24" s="46" t="s">
        <v>20</v>
      </c>
      <c r="F24" s="3"/>
      <c r="G24" s="15" t="s">
        <v>506</v>
      </c>
    </row>
    <row r="25" spans="2:8" ht="214.5" customHeight="1" x14ac:dyDescent="0.25">
      <c r="B25" s="14">
        <v>2</v>
      </c>
      <c r="C25" s="180" t="s">
        <v>507</v>
      </c>
      <c r="D25" s="166"/>
      <c r="E25" s="3" t="s">
        <v>20</v>
      </c>
      <c r="F25" s="3"/>
      <c r="G25" s="15" t="s">
        <v>508</v>
      </c>
    </row>
    <row r="26" spans="2:8" ht="135" customHeight="1" x14ac:dyDescent="0.25">
      <c r="B26" s="14">
        <v>3</v>
      </c>
      <c r="C26" s="180" t="s">
        <v>509</v>
      </c>
      <c r="D26" s="166"/>
      <c r="E26" s="3" t="s">
        <v>20</v>
      </c>
      <c r="F26" s="3"/>
      <c r="G26" s="15" t="s">
        <v>510</v>
      </c>
    </row>
    <row r="27" spans="2:8" ht="175.9" customHeight="1" x14ac:dyDescent="0.25">
      <c r="B27" s="14">
        <v>4</v>
      </c>
      <c r="C27" s="165" t="s">
        <v>511</v>
      </c>
      <c r="D27" s="166"/>
      <c r="E27" s="3" t="s">
        <v>20</v>
      </c>
      <c r="F27" s="3"/>
      <c r="G27" s="15" t="s">
        <v>512</v>
      </c>
    </row>
    <row r="28" spans="2:8" ht="120" customHeight="1" x14ac:dyDescent="0.25">
      <c r="B28" s="14">
        <v>5</v>
      </c>
      <c r="C28" s="180" t="s">
        <v>513</v>
      </c>
      <c r="D28" s="166"/>
      <c r="E28" s="3" t="s">
        <v>20</v>
      </c>
      <c r="F28" s="3"/>
      <c r="G28" s="15" t="s">
        <v>514</v>
      </c>
    </row>
    <row r="29" spans="2:8" ht="142.15" customHeight="1" x14ac:dyDescent="0.25">
      <c r="B29" s="14">
        <v>6</v>
      </c>
      <c r="C29" s="180" t="s">
        <v>515</v>
      </c>
      <c r="D29" s="166"/>
      <c r="E29" s="3" t="s">
        <v>20</v>
      </c>
      <c r="F29" s="3"/>
      <c r="G29" s="15" t="s">
        <v>516</v>
      </c>
    </row>
    <row r="30" spans="2:8" ht="45.6" customHeight="1" x14ac:dyDescent="0.25">
      <c r="B30" s="184" t="s">
        <v>638</v>
      </c>
      <c r="C30" s="185"/>
      <c r="D30" s="190"/>
      <c r="E30" s="190"/>
      <c r="F30" s="190"/>
      <c r="G30" s="29"/>
    </row>
    <row r="31" spans="2:8" ht="294" customHeight="1" x14ac:dyDescent="0.25">
      <c r="B31" s="14">
        <v>1</v>
      </c>
      <c r="C31" s="180" t="s">
        <v>533</v>
      </c>
      <c r="D31" s="166"/>
      <c r="E31" s="3" t="s">
        <v>20</v>
      </c>
      <c r="F31" s="3"/>
      <c r="G31" s="15" t="s">
        <v>534</v>
      </c>
    </row>
    <row r="32" spans="2:8" ht="168.75" x14ac:dyDescent="0.25">
      <c r="B32" s="14">
        <v>2</v>
      </c>
      <c r="C32" s="165" t="s">
        <v>535</v>
      </c>
      <c r="D32" s="166"/>
      <c r="E32" s="3" t="s">
        <v>20</v>
      </c>
      <c r="F32" s="3"/>
      <c r="G32" s="27" t="s">
        <v>536</v>
      </c>
      <c r="H32" s="11"/>
    </row>
    <row r="33" spans="2:8" ht="134.65" customHeight="1" x14ac:dyDescent="0.25">
      <c r="B33" s="14">
        <v>3</v>
      </c>
      <c r="C33" s="180" t="s">
        <v>537</v>
      </c>
      <c r="D33" s="166"/>
      <c r="E33" s="3" t="s">
        <v>20</v>
      </c>
      <c r="F33" s="3"/>
      <c r="G33" s="15" t="s">
        <v>538</v>
      </c>
    </row>
    <row r="34" spans="2:8" ht="265.5" customHeight="1" x14ac:dyDescent="0.25">
      <c r="B34" s="14">
        <v>4</v>
      </c>
      <c r="C34" s="180" t="s">
        <v>539</v>
      </c>
      <c r="D34" s="166"/>
      <c r="E34" s="3" t="s">
        <v>20</v>
      </c>
      <c r="F34" s="3"/>
      <c r="G34" s="15" t="s">
        <v>540</v>
      </c>
    </row>
    <row r="35" spans="2:8" ht="409.5" x14ac:dyDescent="0.25">
      <c r="B35" s="14">
        <v>5</v>
      </c>
      <c r="C35" s="180" t="s">
        <v>541</v>
      </c>
      <c r="D35" s="166"/>
      <c r="E35" s="3" t="s">
        <v>20</v>
      </c>
      <c r="F35" s="3"/>
      <c r="G35" s="15" t="s">
        <v>542</v>
      </c>
    </row>
    <row r="36" spans="2:8" ht="123.4" customHeight="1" x14ac:dyDescent="0.25">
      <c r="B36" s="14">
        <v>6</v>
      </c>
      <c r="C36" s="165" t="s">
        <v>543</v>
      </c>
      <c r="D36" s="191"/>
      <c r="E36" s="3" t="s">
        <v>20</v>
      </c>
      <c r="F36" s="3"/>
      <c r="G36" s="15" t="s">
        <v>544</v>
      </c>
    </row>
    <row r="37" spans="2:8" ht="131.25" x14ac:dyDescent="0.25">
      <c r="B37" s="14">
        <v>7</v>
      </c>
      <c r="C37" s="180" t="s">
        <v>545</v>
      </c>
      <c r="D37" s="166"/>
      <c r="E37" s="3" t="s">
        <v>20</v>
      </c>
      <c r="F37" s="3"/>
      <c r="G37" s="15" t="s">
        <v>546</v>
      </c>
    </row>
    <row r="38" spans="2:8" ht="212.65" customHeight="1" x14ac:dyDescent="0.25">
      <c r="B38" s="126">
        <v>8</v>
      </c>
      <c r="C38" s="182" t="s">
        <v>547</v>
      </c>
      <c r="D38" s="183"/>
      <c r="E38" s="3" t="s">
        <v>20</v>
      </c>
      <c r="F38" s="3"/>
      <c r="G38" s="129" t="s">
        <v>548</v>
      </c>
      <c r="H38" s="130"/>
    </row>
    <row r="39" spans="2:8" ht="157.5" customHeight="1" x14ac:dyDescent="0.25">
      <c r="B39" s="14">
        <v>9</v>
      </c>
      <c r="C39" s="180" t="s">
        <v>549</v>
      </c>
      <c r="D39" s="166"/>
      <c r="E39" s="3" t="s">
        <v>20</v>
      </c>
      <c r="F39" s="3"/>
      <c r="G39" s="15" t="s">
        <v>550</v>
      </c>
    </row>
    <row r="40" spans="2:8" ht="214.15" customHeight="1" x14ac:dyDescent="0.25">
      <c r="B40" s="14">
        <v>10</v>
      </c>
      <c r="C40" s="180" t="s">
        <v>530</v>
      </c>
      <c r="D40" s="166"/>
      <c r="E40" s="3" t="s">
        <v>20</v>
      </c>
      <c r="F40" s="3"/>
      <c r="G40" s="15" t="s">
        <v>531</v>
      </c>
    </row>
    <row r="41" spans="2:8" ht="43.9" customHeight="1" x14ac:dyDescent="0.25">
      <c r="B41" s="184" t="s">
        <v>308</v>
      </c>
      <c r="C41" s="185"/>
      <c r="D41" s="190"/>
      <c r="E41" s="190"/>
      <c r="F41" s="190"/>
      <c r="G41" s="29"/>
    </row>
    <row r="42" spans="2:8" ht="111.6" customHeight="1" x14ac:dyDescent="0.25">
      <c r="B42" s="14">
        <v>1</v>
      </c>
      <c r="C42" s="180" t="s">
        <v>51</v>
      </c>
      <c r="D42" s="166"/>
      <c r="E42" s="3" t="s">
        <v>20</v>
      </c>
      <c r="F42" s="3"/>
      <c r="G42" s="15" t="s">
        <v>517</v>
      </c>
    </row>
    <row r="43" spans="2:8" ht="35.1" customHeight="1" x14ac:dyDescent="0.25">
      <c r="B43" s="184" t="s">
        <v>309</v>
      </c>
      <c r="C43" s="185"/>
      <c r="D43" s="185"/>
      <c r="E43" s="185"/>
      <c r="F43" s="185"/>
      <c r="G43" s="30"/>
    </row>
    <row r="44" spans="2:8" ht="120" customHeight="1" x14ac:dyDescent="0.25">
      <c r="B44" s="186"/>
      <c r="C44" s="187"/>
      <c r="D44" s="187"/>
      <c r="E44" s="187"/>
      <c r="F44" s="188"/>
      <c r="G44" s="15" t="s">
        <v>52</v>
      </c>
    </row>
    <row r="47" spans="2:8" ht="53.65" customHeight="1" x14ac:dyDescent="0.25">
      <c r="B47" s="173" t="s">
        <v>183</v>
      </c>
      <c r="C47" s="189"/>
      <c r="D47" s="32"/>
      <c r="E47" s="53" t="s">
        <v>3</v>
      </c>
      <c r="F47" s="45"/>
    </row>
    <row r="48" spans="2:8" ht="54" customHeight="1" x14ac:dyDescent="0.25">
      <c r="B48" s="170" t="s">
        <v>307</v>
      </c>
      <c r="C48" s="174"/>
      <c r="D48" s="118"/>
      <c r="E48" s="55"/>
      <c r="F48" s="55"/>
    </row>
  </sheetData>
  <sheetProtection algorithmName="SHA-512" hashValue="BkNGvjsoq3/HbwU5+fnjebZQf9P++Y4xmAhKpZzcOo6Y/y/urmoEGWODkiyG+TiOcpMIGkKIAsrcHKU7vZI0Zg==" saltValue="ZH55SRC13a1orXPD266/WA==" spinCount="100000" sheet="1" objects="1" scenarios="1" formatCells="0" formatColumns="0" formatRows="0"/>
  <mergeCells count="44">
    <mergeCell ref="B47:C47"/>
    <mergeCell ref="B48:C48"/>
    <mergeCell ref="C39:D39"/>
    <mergeCell ref="C40:D40"/>
    <mergeCell ref="B41:F41"/>
    <mergeCell ref="C42:D42"/>
    <mergeCell ref="B43:F43"/>
    <mergeCell ref="B44:F44"/>
    <mergeCell ref="C38:D38"/>
    <mergeCell ref="C27:D27"/>
    <mergeCell ref="C28:D28"/>
    <mergeCell ref="C29:D29"/>
    <mergeCell ref="B30:F30"/>
    <mergeCell ref="C31:D31"/>
    <mergeCell ref="C32:D32"/>
    <mergeCell ref="C33:D33"/>
    <mergeCell ref="C34:D34"/>
    <mergeCell ref="C35:D35"/>
    <mergeCell ref="C36:D36"/>
    <mergeCell ref="C37:D37"/>
    <mergeCell ref="C26:D26"/>
    <mergeCell ref="C15:D15"/>
    <mergeCell ref="C16:D16"/>
    <mergeCell ref="C17:D17"/>
    <mergeCell ref="C18:D18"/>
    <mergeCell ref="C19:D19"/>
    <mergeCell ref="C20:D20"/>
    <mergeCell ref="C21:D21"/>
    <mergeCell ref="C22:D22"/>
    <mergeCell ref="B23:F23"/>
    <mergeCell ref="C24:D24"/>
    <mergeCell ref="C25:D25"/>
    <mergeCell ref="C14:D14"/>
    <mergeCell ref="B2:F2"/>
    <mergeCell ref="B3:C3"/>
    <mergeCell ref="B4:C4"/>
    <mergeCell ref="B5:C5"/>
    <mergeCell ref="B6:C6"/>
    <mergeCell ref="B7:C7"/>
    <mergeCell ref="B8:C8"/>
    <mergeCell ref="B9:C9"/>
    <mergeCell ref="B10:C10"/>
    <mergeCell ref="C12:D12"/>
    <mergeCell ref="B13:F13"/>
  </mergeCells>
  <conditionalFormatting sqref="E11">
    <cfRule type="cellIs" dxfId="40" priority="34" operator="greaterThan">
      <formula>0</formula>
    </cfRule>
  </conditionalFormatting>
  <conditionalFormatting sqref="E14:E22">
    <cfRule type="cellIs" dxfId="39" priority="1" operator="equal">
      <formula>"N/A"</formula>
    </cfRule>
    <cfRule type="cellIs" dxfId="38" priority="2" operator="equal">
      <formula>"Acceptable"</formula>
    </cfRule>
    <cfRule type="cellIs" dxfId="37" priority="3" operator="equal">
      <formula>"Needs Improvement"</formula>
    </cfRule>
  </conditionalFormatting>
  <conditionalFormatting sqref="E24:E29">
    <cfRule type="cellIs" dxfId="36" priority="7" operator="equal">
      <formula>"N/A"</formula>
    </cfRule>
    <cfRule type="cellIs" dxfId="35" priority="8" operator="equal">
      <formula>"Acceptable"</formula>
    </cfRule>
    <cfRule type="cellIs" dxfId="34" priority="9" operator="equal">
      <formula>"Needs Improvement"</formula>
    </cfRule>
  </conditionalFormatting>
  <conditionalFormatting sqref="E31:E40">
    <cfRule type="cellIs" dxfId="33" priority="4" operator="equal">
      <formula>"N/A"</formula>
    </cfRule>
    <cfRule type="cellIs" dxfId="32" priority="5" operator="equal">
      <formula>"Acceptable"</formula>
    </cfRule>
    <cfRule type="cellIs" dxfId="31" priority="6" operator="equal">
      <formula>"Needs Improvement"</formula>
    </cfRule>
  </conditionalFormatting>
  <conditionalFormatting sqref="E42">
    <cfRule type="cellIs" dxfId="30" priority="28" operator="equal">
      <formula>"N/A"</formula>
    </cfRule>
    <cfRule type="cellIs" dxfId="29" priority="29" operator="equal">
      <formula>"Acceptable"</formula>
    </cfRule>
    <cfRule type="cellIs" dxfId="28" priority="30" operator="equal">
      <formula>"Needs Improvement"</formula>
    </cfRule>
  </conditionalFormatting>
  <dataValidations count="3">
    <dataValidation type="list" allowBlank="1" showInputMessage="1" showErrorMessage="1" sqref="E24:E29 E42 E31:E40 E14:E22" xr:uid="{D4070F4D-C23E-43E0-A401-6D49542F4244}">
      <formula1>"Select, Acceptable, Needs Improvement, N/A"</formula1>
    </dataValidation>
    <dataValidation type="date" operator="greaterThanOrEqual" allowBlank="1" showInputMessage="1" showErrorMessage="1" error="Please enter a date in MM/DD/YYYY format." sqref="F3 D3 F47" xr:uid="{1B92EDCB-FB98-48CC-8708-28AFC4153D63}">
      <formula1>1</formula1>
    </dataValidation>
    <dataValidation type="list" allowBlank="1" showInputMessage="1" showErrorMessage="1" sqref="F8" xr:uid="{F9207668-5F36-4AEB-99B1-507FE1ADE0B6}">
      <formula1>"Select, Contract Audit, Verification Audit, Training Audit, Joint Inspection, Non-Contract Audit, Field Evaluation"</formula1>
    </dataValidation>
  </dataValidations>
  <pageMargins left="0.7" right="0.7" top="0.75" bottom="0.75" header="0.3" footer="0.3"/>
  <pageSetup orientation="portrait" horizontalDpi="1200" verticalDpi="1200"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5392558-0534-4FE1-AA58-0C441B222666}">
          <x14:formula1>
            <xm:f>Sheet1!$A$3:$A$129</xm:f>
          </x14:formula1>
          <xm:sqref>D4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5A5ED3F2301A14BBD0A72C374592D45" ma:contentTypeVersion="2" ma:contentTypeDescription="Create a new document." ma:contentTypeScope="" ma:versionID="b111b9ba0633368cdcc9dd203565ae20">
  <xsd:schema xmlns:xsd="http://www.w3.org/2001/XMLSchema" xmlns:xs="http://www.w3.org/2001/XMLSchema" xmlns:p="http://schemas.microsoft.com/office/2006/metadata/properties" xmlns:ns2="9bde3763-1978-4483-8151-9ae5427cd648" targetNamespace="http://schemas.microsoft.com/office/2006/metadata/properties" ma:root="true" ma:fieldsID="bffe0c679a2eba2291f7ab8f966cf491" ns2:_="">
    <xsd:import namespace="9bde3763-1978-4483-8151-9ae5427cd64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de3763-1978-4483-8151-9ae5427cd6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126168-5311-43D3-B7BF-83F75BE8AD39}">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9bde3763-1978-4483-8151-9ae5427cd648"/>
    <ds:schemaRef ds:uri="http://www.w3.org/XML/1998/namespace"/>
  </ds:schemaRefs>
</ds:datastoreItem>
</file>

<file path=customXml/itemProps2.xml><?xml version="1.0" encoding="utf-8"?>
<ds:datastoreItem xmlns:ds="http://schemas.openxmlformats.org/officeDocument/2006/customXml" ds:itemID="{2EDF42C0-D5E0-41ED-9189-2EAD58AE7BB5}">
  <ds:schemaRefs>
    <ds:schemaRef ds:uri="http://schemas.microsoft.com/sharepoint/v3/contenttype/forms"/>
  </ds:schemaRefs>
</ds:datastoreItem>
</file>

<file path=customXml/itemProps3.xml><?xml version="1.0" encoding="utf-8"?>
<ds:datastoreItem xmlns:ds="http://schemas.openxmlformats.org/officeDocument/2006/customXml" ds:itemID="{B074E93B-1B56-42B2-AB88-D9A5B5271B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de3763-1978-4483-8151-9ae5427cd6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d2fdb41-339c-4257-87f2-a665730b31fc}" enabled="0" method="" siteId="{7d2fdb41-339c-4257-87f2-a665730b31f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AllData</vt:lpstr>
      <vt:lpstr>Coversheet</vt:lpstr>
      <vt:lpstr>Instructions</vt:lpstr>
      <vt:lpstr>Sheet1</vt:lpstr>
      <vt:lpstr>SLTT Rating Summary</vt:lpstr>
      <vt:lpstr>SLTT Comment Summary</vt:lpstr>
      <vt:lpstr>DS Warehouse</vt:lpstr>
      <vt:lpstr>DS Distributor</vt:lpstr>
      <vt:lpstr>DS Packaging and Labeling</vt:lpstr>
      <vt:lpstr>DS Manufacturer</vt:lpstr>
      <vt:lpstr>DS MFG.A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Lac, Anh</dc:creator>
  <cp:keywords/>
  <dc:description/>
  <cp:lastModifiedBy>Gordon, Jolene</cp:lastModifiedBy>
  <cp:revision/>
  <cp:lastPrinted>2023-08-24T19:53:32Z</cp:lastPrinted>
  <dcterms:created xsi:type="dcterms:W3CDTF">2022-04-08T16:51:02Z</dcterms:created>
  <dcterms:modified xsi:type="dcterms:W3CDTF">2025-06-26T15:01:38Z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0x010100A5A5ED3F2301A14BBD0A72C374592D45</vt:lpwstr>
  </property>
</Properties>
</file>