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slicers/slicer1.xml" ContentType="application/vnd.ms-excel.slicer+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Jolene.Gordon\AppData\Local\Microsoft\Windows\INetCache\Content.Outlook\0YSFGJY6\"/>
    </mc:Choice>
  </mc:AlternateContent>
  <xr:revisionPtr revIDLastSave="0" documentId="13_ncr:1_{0F70B11D-F325-456B-9244-A2F6012BD866}" xr6:coauthVersionLast="47" xr6:coauthVersionMax="47" xr10:uidLastSave="{00000000-0000-0000-0000-000000000000}"/>
  <workbookProtection workbookAlgorithmName="SHA-512" workbookHashValue="N7YfAR0t0hq4mFQ9Li4993tNi2lf6c48QTwbvcYwZChQESWPZhnQGzNgnPD64BEAUrNu44e3C6LxVIpB0XeXgw==" workbookSaltValue="vvcFdYRS13tf0KLgC4Eeow==" workbookSpinCount="100000" lockStructure="1"/>
  <bookViews>
    <workbookView xWindow="67080" yWindow="-120" windowWidth="38640" windowHeight="23520" tabRatio="787" firstSheet="1" activeTab="1" xr2:uid="{C0F0DD79-3A32-42E9-869E-F5B1B5251A85}"/>
  </bookViews>
  <sheets>
    <sheet name="AllData" sheetId="34" state="hidden" r:id="rId1"/>
    <sheet name="Coversheet" sheetId="39" r:id="rId2"/>
    <sheet name="Instructions" sheetId="41" r:id="rId3"/>
    <sheet name="Sheet1" sheetId="31" state="hidden" r:id="rId4"/>
    <sheet name="FDA Summary Data" sheetId="38" state="hidden" r:id="rId5"/>
    <sheet name="SLTT Rating Summary" sheetId="36" r:id="rId6"/>
    <sheet name="SLTT Comment Summary" sheetId="40" r:id="rId7"/>
    <sheet name="CGMP" sheetId="2" r:id="rId8"/>
    <sheet name="QF" sheetId="18" r:id="rId9"/>
    <sheet name="QF.A" sheetId="20" r:id="rId10"/>
    <sheet name="LSPC" sheetId="21" r:id="rId11"/>
    <sheet name="LSPC.A" sheetId="27" r:id="rId12"/>
    <sheet name="FSPC" sheetId="28" r:id="rId13"/>
    <sheet name="FSPC.A" sheetId="30" r:id="rId14"/>
    <sheet name="HACCP" sheetId="23" r:id="rId15"/>
    <sheet name="HACCP.A" sheetId="22" r:id="rId16"/>
  </sheets>
  <definedNames>
    <definedName name="_xlnm._FilterDatabase" localSheetId="3" hidden="1">Sheet1!$A$2:$F$49</definedName>
    <definedName name="Slicer_Audit_Type_Coverage">#N/A</definedName>
    <definedName name="Slicer_Contract_Audit_Form_Tab_Page">#N/A</definedName>
    <definedName name="Slicer_Date_of_Audit">#N/A</definedName>
    <definedName name="Slicer_Inspection_Type">#N/A</definedName>
    <definedName name="Slicer_Performance_Factor">#N/A</definedName>
    <definedName name="Slicer_Rating">#N/A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7"/>
        <x14:slicerCache r:id="rId18"/>
        <x14:slicerCache r:id="rId19"/>
        <x14:slicerCache r:id="rId20"/>
        <x14:slicerCache r:id="rId21"/>
        <x14:slicerCache r:id="rId2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6" i="34" l="1"/>
  <c r="A56" i="34"/>
  <c r="O55" i="34"/>
  <c r="A55" i="34"/>
  <c r="O54" i="34"/>
  <c r="A54" i="34"/>
  <c r="O53" i="34"/>
  <c r="A53" i="34"/>
  <c r="O52" i="34"/>
  <c r="A52" i="34"/>
  <c r="O51" i="34"/>
  <c r="A51" i="34"/>
  <c r="O50" i="34"/>
  <c r="A50" i="34"/>
  <c r="O49" i="34"/>
  <c r="A49" i="34"/>
  <c r="O48" i="34"/>
  <c r="A48" i="34"/>
  <c r="O47" i="34"/>
  <c r="A47" i="34"/>
  <c r="O46" i="34"/>
  <c r="A46" i="34"/>
  <c r="O45" i="34"/>
  <c r="A45" i="34"/>
  <c r="O44" i="34"/>
  <c r="A44" i="34"/>
  <c r="O43" i="34"/>
  <c r="A43" i="34"/>
  <c r="O42" i="34"/>
  <c r="A42" i="34"/>
  <c r="O41" i="34"/>
  <c r="A41" i="34"/>
  <c r="O40" i="34"/>
  <c r="A40" i="34"/>
  <c r="O39" i="34"/>
  <c r="A39" i="34"/>
  <c r="O38" i="34"/>
  <c r="A38" i="34"/>
  <c r="O37" i="34"/>
  <c r="A37" i="34"/>
  <c r="O36" i="34"/>
  <c r="A36" i="34"/>
  <c r="O35" i="34"/>
  <c r="A35" i="34"/>
  <c r="O34" i="34"/>
  <c r="A34" i="34"/>
  <c r="O33" i="34"/>
  <c r="A33" i="34"/>
  <c r="O32" i="34"/>
  <c r="A32" i="34"/>
  <c r="O31" i="34"/>
  <c r="A31" i="34"/>
  <c r="O30" i="34"/>
  <c r="A30" i="34"/>
  <c r="O29" i="34"/>
  <c r="A29" i="34"/>
  <c r="CT21" i="38" l="1"/>
  <c r="CT20" i="38"/>
  <c r="CT19" i="38"/>
  <c r="CT18" i="38"/>
  <c r="CT17" i="38"/>
  <c r="CT16" i="38"/>
  <c r="CT15" i="38"/>
  <c r="CT14" i="38"/>
  <c r="CT13" i="38"/>
  <c r="BJ33" i="36" l="1"/>
  <c r="AC10" i="36"/>
  <c r="G123" i="40"/>
  <c r="D1" i="41"/>
  <c r="E1" i="39"/>
  <c r="F1" i="22" l="1"/>
  <c r="F1" i="23"/>
  <c r="F1" i="30"/>
  <c r="F1" i="28"/>
  <c r="F1" i="27"/>
  <c r="F1" i="21"/>
  <c r="F1" i="20"/>
  <c r="F1" i="18"/>
  <c r="F1" i="2"/>
  <c r="B1" i="22" l="1"/>
  <c r="B1" i="23"/>
  <c r="B1" i="30"/>
  <c r="B1" i="28"/>
  <c r="B1" i="27"/>
  <c r="B1" i="21"/>
  <c r="B1" i="20"/>
  <c r="B1" i="18"/>
  <c r="B1" i="2"/>
  <c r="B1" i="41"/>
  <c r="D3" i="34" l="1"/>
  <c r="D4" i="34"/>
  <c r="D5" i="34"/>
  <c r="D6" i="34"/>
  <c r="D7" i="34"/>
  <c r="D8" i="34"/>
  <c r="D9" i="34"/>
  <c r="D10" i="34"/>
  <c r="D11" i="34"/>
  <c r="D12" i="34"/>
  <c r="D13" i="34"/>
  <c r="D14" i="34"/>
  <c r="D15" i="34"/>
  <c r="D16" i="34"/>
  <c r="D17" i="34"/>
  <c r="D18" i="34"/>
  <c r="D19" i="34"/>
  <c r="D20" i="34"/>
  <c r="D21" i="34"/>
  <c r="D22" i="34"/>
  <c r="D23" i="34"/>
  <c r="D24" i="34"/>
  <c r="D25" i="34"/>
  <c r="D26" i="34"/>
  <c r="D27" i="34"/>
  <c r="D28" i="34"/>
  <c r="D29" i="34"/>
  <c r="D30" i="34"/>
  <c r="D31" i="34"/>
  <c r="D32" i="34"/>
  <c r="D33" i="34"/>
  <c r="D34" i="34"/>
  <c r="D35" i="34"/>
  <c r="D36" i="34"/>
  <c r="D37" i="34"/>
  <c r="D38" i="34"/>
  <c r="D39" i="34"/>
  <c r="D40" i="34"/>
  <c r="D41" i="34"/>
  <c r="D42" i="34"/>
  <c r="D43" i="34"/>
  <c r="D44" i="34"/>
  <c r="D45" i="34"/>
  <c r="D46" i="34"/>
  <c r="D47" i="34"/>
  <c r="D48" i="34"/>
  <c r="D49" i="34"/>
  <c r="D50" i="34"/>
  <c r="D51" i="34"/>
  <c r="D52" i="34"/>
  <c r="D53" i="34"/>
  <c r="D54" i="34"/>
  <c r="D55" i="34"/>
  <c r="D56" i="34"/>
  <c r="D57" i="34"/>
  <c r="D58" i="34"/>
  <c r="D59" i="34"/>
  <c r="D60" i="34"/>
  <c r="D61" i="34"/>
  <c r="D62" i="34"/>
  <c r="D63" i="34"/>
  <c r="D64" i="34"/>
  <c r="D65" i="34"/>
  <c r="D66" i="34"/>
  <c r="D67" i="34"/>
  <c r="D68" i="34"/>
  <c r="D69" i="34"/>
  <c r="D70" i="34"/>
  <c r="D71" i="34"/>
  <c r="D72" i="34"/>
  <c r="D73" i="34"/>
  <c r="D74" i="34"/>
  <c r="D75" i="34"/>
  <c r="D76" i="34"/>
  <c r="D77" i="34"/>
  <c r="D78" i="34"/>
  <c r="D79" i="34"/>
  <c r="D80" i="34"/>
  <c r="D81" i="34"/>
  <c r="D82" i="34"/>
  <c r="D83" i="34"/>
  <c r="D84" i="34"/>
  <c r="D85" i="34"/>
  <c r="D86" i="34"/>
  <c r="D87" i="34"/>
  <c r="D88" i="34"/>
  <c r="D89" i="34"/>
  <c r="D90" i="34"/>
  <c r="D91" i="34"/>
  <c r="D92" i="34"/>
  <c r="D93" i="34"/>
  <c r="D94" i="34"/>
  <c r="D95" i="34"/>
  <c r="D96" i="34"/>
  <c r="D97" i="34"/>
  <c r="D98" i="34"/>
  <c r="D99" i="34"/>
  <c r="D100" i="34"/>
  <c r="D101" i="34"/>
  <c r="D102" i="34"/>
  <c r="D103" i="34"/>
  <c r="D104" i="34"/>
  <c r="D105" i="34"/>
  <c r="D106" i="34"/>
  <c r="D107" i="34"/>
  <c r="D108" i="34"/>
  <c r="D109" i="34"/>
  <c r="D110" i="34"/>
  <c r="D111" i="34"/>
  <c r="D112" i="34"/>
  <c r="D113" i="34"/>
  <c r="D114" i="34"/>
  <c r="D115" i="34"/>
  <c r="D116" i="34"/>
  <c r="D117" i="34"/>
  <c r="D118" i="34"/>
  <c r="D119" i="34"/>
  <c r="D120" i="34"/>
  <c r="D121" i="34"/>
  <c r="D122" i="34"/>
  <c r="D123" i="34"/>
  <c r="D124" i="34"/>
  <c r="D125" i="34"/>
  <c r="D126" i="34"/>
  <c r="D127" i="34"/>
  <c r="D128" i="34"/>
  <c r="D129" i="34"/>
  <c r="D130" i="34"/>
  <c r="D131" i="34"/>
  <c r="D132" i="34"/>
  <c r="D133" i="34"/>
  <c r="D134" i="34"/>
  <c r="D135" i="34"/>
  <c r="D136" i="34"/>
  <c r="D137" i="34"/>
  <c r="D138" i="34"/>
  <c r="D139" i="34"/>
  <c r="D140" i="34"/>
  <c r="D141" i="34"/>
  <c r="D142" i="34"/>
  <c r="D143" i="34"/>
  <c r="D144" i="34"/>
  <c r="D145" i="34"/>
  <c r="D146" i="34"/>
  <c r="D147" i="34"/>
  <c r="D148" i="34"/>
  <c r="D149" i="34"/>
  <c r="D150" i="34"/>
  <c r="D151" i="34"/>
  <c r="D152" i="34"/>
  <c r="D153" i="34"/>
  <c r="D154" i="34"/>
  <c r="D155" i="34"/>
  <c r="D156" i="34"/>
  <c r="D157" i="34"/>
  <c r="D158" i="34"/>
  <c r="D159" i="34"/>
  <c r="D160" i="34"/>
  <c r="D161" i="34"/>
  <c r="D162" i="34"/>
  <c r="D163" i="34"/>
  <c r="D164" i="34"/>
  <c r="D165" i="34"/>
  <c r="D166" i="34"/>
  <c r="D167" i="34"/>
  <c r="D168" i="34"/>
  <c r="D169" i="34"/>
  <c r="D170" i="34"/>
  <c r="D171" i="34"/>
  <c r="D172" i="34"/>
  <c r="D173" i="34"/>
  <c r="D174" i="34"/>
  <c r="D175" i="34"/>
  <c r="D176" i="34"/>
  <c r="D177" i="34"/>
  <c r="D178" i="34"/>
  <c r="D179" i="34"/>
  <c r="D180" i="34"/>
  <c r="D181" i="34"/>
  <c r="D182" i="34"/>
  <c r="D183" i="34"/>
  <c r="D184" i="34"/>
  <c r="D185" i="34"/>
  <c r="D186" i="34"/>
  <c r="D187" i="34"/>
  <c r="D188" i="34"/>
  <c r="D189" i="34"/>
  <c r="D190" i="34"/>
  <c r="D191" i="34"/>
  <c r="D192" i="34"/>
  <c r="D193" i="34"/>
  <c r="D194" i="34"/>
  <c r="D195" i="34"/>
  <c r="D196" i="34"/>
  <c r="D197" i="34"/>
  <c r="D198" i="34"/>
  <c r="D199" i="34"/>
  <c r="D200" i="34"/>
  <c r="D201" i="34"/>
  <c r="D202" i="34"/>
  <c r="D203" i="34"/>
  <c r="D204" i="34"/>
  <c r="D205" i="34"/>
  <c r="D206" i="34"/>
  <c r="D207" i="34"/>
  <c r="D208" i="34"/>
  <c r="D209" i="34"/>
  <c r="D210" i="34"/>
  <c r="D211" i="34"/>
  <c r="D212" i="34"/>
  <c r="D213" i="34"/>
  <c r="D214" i="34"/>
  <c r="D215" i="34"/>
  <c r="D216" i="34"/>
  <c r="D217" i="34"/>
  <c r="D218" i="34"/>
  <c r="D219" i="34"/>
  <c r="D220" i="34"/>
  <c r="D221" i="34"/>
  <c r="D222" i="34"/>
  <c r="D223" i="34"/>
  <c r="D224" i="34"/>
  <c r="D225" i="34"/>
  <c r="D226" i="34"/>
  <c r="D227" i="34"/>
  <c r="D228" i="34"/>
  <c r="D229" i="34"/>
  <c r="D230" i="34"/>
  <c r="D231" i="34"/>
  <c r="D232" i="34"/>
  <c r="D233" i="34"/>
  <c r="D234" i="34"/>
  <c r="D235" i="34"/>
  <c r="D236" i="34"/>
  <c r="D237" i="34"/>
  <c r="D238" i="34"/>
  <c r="D239" i="34"/>
  <c r="D240" i="34"/>
  <c r="D241" i="34"/>
  <c r="D242" i="34"/>
  <c r="D243" i="34"/>
  <c r="D244" i="34"/>
  <c r="D245" i="34"/>
  <c r="D246" i="34"/>
  <c r="D247" i="34"/>
  <c r="D248" i="34"/>
  <c r="D249" i="34"/>
  <c r="D250" i="34"/>
  <c r="D251" i="34"/>
  <c r="D252" i="34"/>
  <c r="D253" i="34"/>
  <c r="D254" i="34"/>
  <c r="D255" i="34"/>
  <c r="D256" i="34"/>
  <c r="D257" i="34"/>
  <c r="D258" i="34"/>
  <c r="D259" i="34"/>
  <c r="D260" i="34"/>
  <c r="D261" i="34"/>
  <c r="D262" i="34"/>
  <c r="D263" i="34"/>
  <c r="D264" i="34"/>
  <c r="D265" i="34"/>
  <c r="D266" i="34"/>
  <c r="D267" i="34"/>
  <c r="D268" i="34"/>
  <c r="D269" i="34"/>
  <c r="D270" i="34"/>
  <c r="D271" i="34"/>
  <c r="D272" i="34"/>
  <c r="D273" i="34"/>
  <c r="D274" i="34"/>
  <c r="D275" i="34"/>
  <c r="D276" i="34"/>
  <c r="D277" i="34"/>
  <c r="D278" i="34"/>
  <c r="D279" i="34"/>
  <c r="D280" i="34"/>
  <c r="D281" i="34"/>
  <c r="D282" i="34"/>
  <c r="D283" i="34"/>
  <c r="D284" i="34"/>
  <c r="D285" i="34"/>
  <c r="D286" i="34"/>
  <c r="D287" i="34"/>
  <c r="D288" i="34"/>
  <c r="D289" i="34"/>
  <c r="D290" i="34"/>
  <c r="D291" i="34"/>
  <c r="D292" i="34"/>
  <c r="D293" i="34"/>
  <c r="D294" i="34"/>
  <c r="D295" i="34"/>
  <c r="D296" i="34"/>
  <c r="D297" i="34"/>
  <c r="D298" i="34"/>
  <c r="D299" i="34"/>
  <c r="D300" i="34"/>
  <c r="D301" i="34"/>
  <c r="D302" i="34"/>
  <c r="D303" i="34"/>
  <c r="D304" i="34"/>
  <c r="D305" i="34"/>
  <c r="D306" i="34"/>
  <c r="D2" i="34"/>
  <c r="I3" i="34"/>
  <c r="J3" i="34"/>
  <c r="K3" i="34"/>
  <c r="I4" i="34"/>
  <c r="J4" i="34"/>
  <c r="K4" i="34"/>
  <c r="I5" i="34"/>
  <c r="J5" i="34"/>
  <c r="K5" i="34"/>
  <c r="I6" i="34"/>
  <c r="J6" i="34"/>
  <c r="K6" i="34"/>
  <c r="I7" i="34"/>
  <c r="J7" i="34"/>
  <c r="K7" i="34"/>
  <c r="I8" i="34"/>
  <c r="J8" i="34"/>
  <c r="K8" i="34"/>
  <c r="I9" i="34"/>
  <c r="J9" i="34"/>
  <c r="K9" i="34"/>
  <c r="I10" i="34"/>
  <c r="J10" i="34"/>
  <c r="K10" i="34"/>
  <c r="I11" i="34"/>
  <c r="J11" i="34"/>
  <c r="K11" i="34"/>
  <c r="I12" i="34"/>
  <c r="J12" i="34"/>
  <c r="K12" i="34"/>
  <c r="I13" i="34"/>
  <c r="J13" i="34"/>
  <c r="K13" i="34"/>
  <c r="I14" i="34"/>
  <c r="J14" i="34"/>
  <c r="K14" i="34"/>
  <c r="I15" i="34"/>
  <c r="J15" i="34"/>
  <c r="K15" i="34"/>
  <c r="I16" i="34"/>
  <c r="J16" i="34"/>
  <c r="K16" i="34"/>
  <c r="I17" i="34"/>
  <c r="J17" i="34"/>
  <c r="K17" i="34"/>
  <c r="I18" i="34"/>
  <c r="J18" i="34"/>
  <c r="K18" i="34"/>
  <c r="I19" i="34"/>
  <c r="J19" i="34"/>
  <c r="K19" i="34"/>
  <c r="I20" i="34"/>
  <c r="J20" i="34"/>
  <c r="K20" i="34"/>
  <c r="I21" i="34"/>
  <c r="J21" i="34"/>
  <c r="K21" i="34"/>
  <c r="I22" i="34"/>
  <c r="J22" i="34"/>
  <c r="K22" i="34"/>
  <c r="I23" i="34"/>
  <c r="J23" i="34"/>
  <c r="K23" i="34"/>
  <c r="I24" i="34"/>
  <c r="J24" i="34"/>
  <c r="K24" i="34"/>
  <c r="I25" i="34"/>
  <c r="J25" i="34"/>
  <c r="K25" i="34"/>
  <c r="I26" i="34"/>
  <c r="J26" i="34"/>
  <c r="K26" i="34"/>
  <c r="I27" i="34"/>
  <c r="J27" i="34"/>
  <c r="K27" i="34"/>
  <c r="I28" i="34"/>
  <c r="J28" i="34"/>
  <c r="K28" i="34"/>
  <c r="I29" i="34"/>
  <c r="J29" i="34"/>
  <c r="K29" i="34"/>
  <c r="I30" i="34"/>
  <c r="J30" i="34"/>
  <c r="K30" i="34"/>
  <c r="I31" i="34"/>
  <c r="J31" i="34"/>
  <c r="K31" i="34"/>
  <c r="I32" i="34"/>
  <c r="J32" i="34"/>
  <c r="K32" i="34"/>
  <c r="I33" i="34"/>
  <c r="J33" i="34"/>
  <c r="K33" i="34"/>
  <c r="I34" i="34"/>
  <c r="J34" i="34"/>
  <c r="K34" i="34"/>
  <c r="I35" i="34"/>
  <c r="J35" i="34"/>
  <c r="K35" i="34"/>
  <c r="I36" i="34"/>
  <c r="J36" i="34"/>
  <c r="K36" i="34"/>
  <c r="I37" i="34"/>
  <c r="J37" i="34"/>
  <c r="K37" i="34"/>
  <c r="I38" i="34"/>
  <c r="J38" i="34"/>
  <c r="K38" i="34"/>
  <c r="I39" i="34"/>
  <c r="J39" i="34"/>
  <c r="K39" i="34"/>
  <c r="I40" i="34"/>
  <c r="J40" i="34"/>
  <c r="K40" i="34"/>
  <c r="I41" i="34"/>
  <c r="J41" i="34"/>
  <c r="K41" i="34"/>
  <c r="I42" i="34"/>
  <c r="J42" i="34"/>
  <c r="K42" i="34"/>
  <c r="I43" i="34"/>
  <c r="J43" i="34"/>
  <c r="K43" i="34"/>
  <c r="I44" i="34"/>
  <c r="J44" i="34"/>
  <c r="K44" i="34"/>
  <c r="I45" i="34"/>
  <c r="J45" i="34"/>
  <c r="K45" i="34"/>
  <c r="I46" i="34"/>
  <c r="J46" i="34"/>
  <c r="K46" i="34"/>
  <c r="I47" i="34"/>
  <c r="J47" i="34"/>
  <c r="K47" i="34"/>
  <c r="I48" i="34"/>
  <c r="J48" i="34"/>
  <c r="K48" i="34"/>
  <c r="I49" i="34"/>
  <c r="J49" i="34"/>
  <c r="K49" i="34"/>
  <c r="I50" i="34"/>
  <c r="J50" i="34"/>
  <c r="K50" i="34"/>
  <c r="I51" i="34"/>
  <c r="J51" i="34"/>
  <c r="K51" i="34"/>
  <c r="I52" i="34"/>
  <c r="J52" i="34"/>
  <c r="K52" i="34"/>
  <c r="I53" i="34"/>
  <c r="J53" i="34"/>
  <c r="K53" i="34"/>
  <c r="I54" i="34"/>
  <c r="J54" i="34"/>
  <c r="K54" i="34"/>
  <c r="I55" i="34"/>
  <c r="J55" i="34"/>
  <c r="K55" i="34"/>
  <c r="I56" i="34"/>
  <c r="J56" i="34"/>
  <c r="K56" i="34"/>
  <c r="I57" i="34"/>
  <c r="J57" i="34"/>
  <c r="K57" i="34"/>
  <c r="I58" i="34"/>
  <c r="J58" i="34"/>
  <c r="K58" i="34"/>
  <c r="I59" i="34"/>
  <c r="J59" i="34"/>
  <c r="K59" i="34"/>
  <c r="I60" i="34"/>
  <c r="J60" i="34"/>
  <c r="K60" i="34"/>
  <c r="I61" i="34"/>
  <c r="J61" i="34"/>
  <c r="K61" i="34"/>
  <c r="I62" i="34"/>
  <c r="J62" i="34"/>
  <c r="K62" i="34"/>
  <c r="I63" i="34"/>
  <c r="J63" i="34"/>
  <c r="K63" i="34"/>
  <c r="I64" i="34"/>
  <c r="J64" i="34"/>
  <c r="K64" i="34"/>
  <c r="I65" i="34"/>
  <c r="J65" i="34"/>
  <c r="K65" i="34"/>
  <c r="I66" i="34"/>
  <c r="J66" i="34"/>
  <c r="K66" i="34"/>
  <c r="I67" i="34"/>
  <c r="J67" i="34"/>
  <c r="K67" i="34"/>
  <c r="I68" i="34"/>
  <c r="J68" i="34"/>
  <c r="K68" i="34"/>
  <c r="I69" i="34"/>
  <c r="J69" i="34"/>
  <c r="K69" i="34"/>
  <c r="I70" i="34"/>
  <c r="J70" i="34"/>
  <c r="K70" i="34"/>
  <c r="I71" i="34"/>
  <c r="J71" i="34"/>
  <c r="K71" i="34"/>
  <c r="I72" i="34"/>
  <c r="J72" i="34"/>
  <c r="K72" i="34"/>
  <c r="I73" i="34"/>
  <c r="J73" i="34"/>
  <c r="K73" i="34"/>
  <c r="I74" i="34"/>
  <c r="J74" i="34"/>
  <c r="K74" i="34"/>
  <c r="I75" i="34"/>
  <c r="J75" i="34"/>
  <c r="K75" i="34"/>
  <c r="I76" i="34"/>
  <c r="J76" i="34"/>
  <c r="K76" i="34"/>
  <c r="I77" i="34"/>
  <c r="J77" i="34"/>
  <c r="K77" i="34"/>
  <c r="I78" i="34"/>
  <c r="J78" i="34"/>
  <c r="K78" i="34"/>
  <c r="I79" i="34"/>
  <c r="J79" i="34"/>
  <c r="K79" i="34"/>
  <c r="I80" i="34"/>
  <c r="J80" i="34"/>
  <c r="K80" i="34"/>
  <c r="I81" i="34"/>
  <c r="J81" i="34"/>
  <c r="K81" i="34"/>
  <c r="I82" i="34"/>
  <c r="J82" i="34"/>
  <c r="K82" i="34"/>
  <c r="I83" i="34"/>
  <c r="J83" i="34"/>
  <c r="K83" i="34"/>
  <c r="I84" i="34"/>
  <c r="J84" i="34"/>
  <c r="K84" i="34"/>
  <c r="I85" i="34"/>
  <c r="J85" i="34"/>
  <c r="K85" i="34"/>
  <c r="I86" i="34"/>
  <c r="J86" i="34"/>
  <c r="K86" i="34"/>
  <c r="I87" i="34"/>
  <c r="J87" i="34"/>
  <c r="K87" i="34"/>
  <c r="I88" i="34"/>
  <c r="J88" i="34"/>
  <c r="K88" i="34"/>
  <c r="I89" i="34"/>
  <c r="J89" i="34"/>
  <c r="K89" i="34"/>
  <c r="I90" i="34"/>
  <c r="J90" i="34"/>
  <c r="K90" i="34"/>
  <c r="I91" i="34"/>
  <c r="J91" i="34"/>
  <c r="K91" i="34"/>
  <c r="I92" i="34"/>
  <c r="J92" i="34"/>
  <c r="K92" i="34"/>
  <c r="I93" i="34"/>
  <c r="J93" i="34"/>
  <c r="K93" i="34"/>
  <c r="I94" i="34"/>
  <c r="J94" i="34"/>
  <c r="K94" i="34"/>
  <c r="I95" i="34"/>
  <c r="J95" i="34"/>
  <c r="K95" i="34"/>
  <c r="I96" i="34"/>
  <c r="J96" i="34"/>
  <c r="K96" i="34"/>
  <c r="I97" i="34"/>
  <c r="J97" i="34"/>
  <c r="K97" i="34"/>
  <c r="I98" i="34"/>
  <c r="J98" i="34"/>
  <c r="K98" i="34"/>
  <c r="I99" i="34"/>
  <c r="J99" i="34"/>
  <c r="K99" i="34"/>
  <c r="I100" i="34"/>
  <c r="J100" i="34"/>
  <c r="K100" i="34"/>
  <c r="I101" i="34"/>
  <c r="J101" i="34"/>
  <c r="K101" i="34"/>
  <c r="I102" i="34"/>
  <c r="J102" i="34"/>
  <c r="K102" i="34"/>
  <c r="I103" i="34"/>
  <c r="J103" i="34"/>
  <c r="K103" i="34"/>
  <c r="I104" i="34"/>
  <c r="J104" i="34"/>
  <c r="K104" i="34"/>
  <c r="I105" i="34"/>
  <c r="J105" i="34"/>
  <c r="K105" i="34"/>
  <c r="I106" i="34"/>
  <c r="J106" i="34"/>
  <c r="K106" i="34"/>
  <c r="I107" i="34"/>
  <c r="J107" i="34"/>
  <c r="K107" i="34"/>
  <c r="I108" i="34"/>
  <c r="J108" i="34"/>
  <c r="K108" i="34"/>
  <c r="I109" i="34"/>
  <c r="J109" i="34"/>
  <c r="K109" i="34"/>
  <c r="I110" i="34"/>
  <c r="J110" i="34"/>
  <c r="K110" i="34"/>
  <c r="I111" i="34"/>
  <c r="J111" i="34"/>
  <c r="K111" i="34"/>
  <c r="I112" i="34"/>
  <c r="J112" i="34"/>
  <c r="K112" i="34"/>
  <c r="I113" i="34"/>
  <c r="J113" i="34"/>
  <c r="K113" i="34"/>
  <c r="I114" i="34"/>
  <c r="J114" i="34"/>
  <c r="K114" i="34"/>
  <c r="I115" i="34"/>
  <c r="J115" i="34"/>
  <c r="K115" i="34"/>
  <c r="I116" i="34"/>
  <c r="J116" i="34"/>
  <c r="K116" i="34"/>
  <c r="I117" i="34"/>
  <c r="J117" i="34"/>
  <c r="K117" i="34"/>
  <c r="I118" i="34"/>
  <c r="J118" i="34"/>
  <c r="K118" i="34"/>
  <c r="I119" i="34"/>
  <c r="J119" i="34"/>
  <c r="K119" i="34"/>
  <c r="I120" i="34"/>
  <c r="J120" i="34"/>
  <c r="K120" i="34"/>
  <c r="I121" i="34"/>
  <c r="J121" i="34"/>
  <c r="K121" i="34"/>
  <c r="I122" i="34"/>
  <c r="J122" i="34"/>
  <c r="K122" i="34"/>
  <c r="I123" i="34"/>
  <c r="J123" i="34"/>
  <c r="K123" i="34"/>
  <c r="I124" i="34"/>
  <c r="J124" i="34"/>
  <c r="K124" i="34"/>
  <c r="I125" i="34"/>
  <c r="J125" i="34"/>
  <c r="K125" i="34"/>
  <c r="I126" i="34"/>
  <c r="J126" i="34"/>
  <c r="K126" i="34"/>
  <c r="I127" i="34"/>
  <c r="J127" i="34"/>
  <c r="K127" i="34"/>
  <c r="I128" i="34"/>
  <c r="J128" i="34"/>
  <c r="K128" i="34"/>
  <c r="I129" i="34"/>
  <c r="J129" i="34"/>
  <c r="K129" i="34"/>
  <c r="I130" i="34"/>
  <c r="J130" i="34"/>
  <c r="K130" i="34"/>
  <c r="I131" i="34"/>
  <c r="J131" i="34"/>
  <c r="K131" i="34"/>
  <c r="I132" i="34"/>
  <c r="J132" i="34"/>
  <c r="K132" i="34"/>
  <c r="I133" i="34"/>
  <c r="J133" i="34"/>
  <c r="K133" i="34"/>
  <c r="I134" i="34"/>
  <c r="J134" i="34"/>
  <c r="K134" i="34"/>
  <c r="I135" i="34"/>
  <c r="J135" i="34"/>
  <c r="K135" i="34"/>
  <c r="I136" i="34"/>
  <c r="J136" i="34"/>
  <c r="K136" i="34"/>
  <c r="I137" i="34"/>
  <c r="J137" i="34"/>
  <c r="K137" i="34"/>
  <c r="I138" i="34"/>
  <c r="J138" i="34"/>
  <c r="K138" i="34"/>
  <c r="I139" i="34"/>
  <c r="J139" i="34"/>
  <c r="K139" i="34"/>
  <c r="I140" i="34"/>
  <c r="J140" i="34"/>
  <c r="K140" i="34"/>
  <c r="I141" i="34"/>
  <c r="J141" i="34"/>
  <c r="K141" i="34"/>
  <c r="I142" i="34"/>
  <c r="J142" i="34"/>
  <c r="K142" i="34"/>
  <c r="I143" i="34"/>
  <c r="J143" i="34"/>
  <c r="K143" i="34"/>
  <c r="I144" i="34"/>
  <c r="J144" i="34"/>
  <c r="K144" i="34"/>
  <c r="I145" i="34"/>
  <c r="J145" i="34"/>
  <c r="K145" i="34"/>
  <c r="I146" i="34"/>
  <c r="J146" i="34"/>
  <c r="K146" i="34"/>
  <c r="I147" i="34"/>
  <c r="J147" i="34"/>
  <c r="K147" i="34"/>
  <c r="I148" i="34"/>
  <c r="J148" i="34"/>
  <c r="K148" i="34"/>
  <c r="I149" i="34"/>
  <c r="J149" i="34"/>
  <c r="K149" i="34"/>
  <c r="I150" i="34"/>
  <c r="J150" i="34"/>
  <c r="K150" i="34"/>
  <c r="I151" i="34"/>
  <c r="J151" i="34"/>
  <c r="K151" i="34"/>
  <c r="I152" i="34"/>
  <c r="J152" i="34"/>
  <c r="K152" i="34"/>
  <c r="I153" i="34"/>
  <c r="J153" i="34"/>
  <c r="K153" i="34"/>
  <c r="I154" i="34"/>
  <c r="J154" i="34"/>
  <c r="K154" i="34"/>
  <c r="I155" i="34"/>
  <c r="J155" i="34"/>
  <c r="K155" i="34"/>
  <c r="I156" i="34"/>
  <c r="J156" i="34"/>
  <c r="K156" i="34"/>
  <c r="I157" i="34"/>
  <c r="J157" i="34"/>
  <c r="K157" i="34"/>
  <c r="I158" i="34"/>
  <c r="J158" i="34"/>
  <c r="K158" i="34"/>
  <c r="I159" i="34"/>
  <c r="J159" i="34"/>
  <c r="K159" i="34"/>
  <c r="I160" i="34"/>
  <c r="J160" i="34"/>
  <c r="K160" i="34"/>
  <c r="I161" i="34"/>
  <c r="J161" i="34"/>
  <c r="K161" i="34"/>
  <c r="I162" i="34"/>
  <c r="J162" i="34"/>
  <c r="K162" i="34"/>
  <c r="I163" i="34"/>
  <c r="J163" i="34"/>
  <c r="K163" i="34"/>
  <c r="I164" i="34"/>
  <c r="J164" i="34"/>
  <c r="K164" i="34"/>
  <c r="I165" i="34"/>
  <c r="J165" i="34"/>
  <c r="K165" i="34"/>
  <c r="I166" i="34"/>
  <c r="J166" i="34"/>
  <c r="K166" i="34"/>
  <c r="I167" i="34"/>
  <c r="J167" i="34"/>
  <c r="K167" i="34"/>
  <c r="I168" i="34"/>
  <c r="J168" i="34"/>
  <c r="K168" i="34"/>
  <c r="I169" i="34"/>
  <c r="J169" i="34"/>
  <c r="K169" i="34"/>
  <c r="I170" i="34"/>
  <c r="J170" i="34"/>
  <c r="K170" i="34"/>
  <c r="I171" i="34"/>
  <c r="J171" i="34"/>
  <c r="K171" i="34"/>
  <c r="I172" i="34"/>
  <c r="J172" i="34"/>
  <c r="K172" i="34"/>
  <c r="I173" i="34"/>
  <c r="J173" i="34"/>
  <c r="K173" i="34"/>
  <c r="I174" i="34"/>
  <c r="J174" i="34"/>
  <c r="K174" i="34"/>
  <c r="I175" i="34"/>
  <c r="J175" i="34"/>
  <c r="K175" i="34"/>
  <c r="I176" i="34"/>
  <c r="J176" i="34"/>
  <c r="K176" i="34"/>
  <c r="I177" i="34"/>
  <c r="J177" i="34"/>
  <c r="K177" i="34"/>
  <c r="I178" i="34"/>
  <c r="J178" i="34"/>
  <c r="K178" i="34"/>
  <c r="I179" i="34"/>
  <c r="J179" i="34"/>
  <c r="K179" i="34"/>
  <c r="I180" i="34"/>
  <c r="J180" i="34"/>
  <c r="K180" i="34"/>
  <c r="I181" i="34"/>
  <c r="J181" i="34"/>
  <c r="K181" i="34"/>
  <c r="I182" i="34"/>
  <c r="J182" i="34"/>
  <c r="K182" i="34"/>
  <c r="I183" i="34"/>
  <c r="J183" i="34"/>
  <c r="K183" i="34"/>
  <c r="I184" i="34"/>
  <c r="J184" i="34"/>
  <c r="K184" i="34"/>
  <c r="I185" i="34"/>
  <c r="J185" i="34"/>
  <c r="K185" i="34"/>
  <c r="I186" i="34"/>
  <c r="J186" i="34"/>
  <c r="K186" i="34"/>
  <c r="I187" i="34"/>
  <c r="J187" i="34"/>
  <c r="K187" i="34"/>
  <c r="I188" i="34"/>
  <c r="J188" i="34"/>
  <c r="K188" i="34"/>
  <c r="I189" i="34"/>
  <c r="J189" i="34"/>
  <c r="K189" i="34"/>
  <c r="I190" i="34"/>
  <c r="J190" i="34"/>
  <c r="K190" i="34"/>
  <c r="I191" i="34"/>
  <c r="J191" i="34"/>
  <c r="K191" i="34"/>
  <c r="I192" i="34"/>
  <c r="J192" i="34"/>
  <c r="K192" i="34"/>
  <c r="I193" i="34"/>
  <c r="J193" i="34"/>
  <c r="K193" i="34"/>
  <c r="I194" i="34"/>
  <c r="J194" i="34"/>
  <c r="K194" i="34"/>
  <c r="I195" i="34"/>
  <c r="J195" i="34"/>
  <c r="K195" i="34"/>
  <c r="I196" i="34"/>
  <c r="J196" i="34"/>
  <c r="K196" i="34"/>
  <c r="I197" i="34"/>
  <c r="J197" i="34"/>
  <c r="K197" i="34"/>
  <c r="I198" i="34"/>
  <c r="J198" i="34"/>
  <c r="K198" i="34"/>
  <c r="I199" i="34"/>
  <c r="J199" i="34"/>
  <c r="K199" i="34"/>
  <c r="I200" i="34"/>
  <c r="J200" i="34"/>
  <c r="K200" i="34"/>
  <c r="I201" i="34"/>
  <c r="J201" i="34"/>
  <c r="K201" i="34"/>
  <c r="I202" i="34"/>
  <c r="J202" i="34"/>
  <c r="K202" i="34"/>
  <c r="I203" i="34"/>
  <c r="J203" i="34"/>
  <c r="K203" i="34"/>
  <c r="I204" i="34"/>
  <c r="J204" i="34"/>
  <c r="K204" i="34"/>
  <c r="I205" i="34"/>
  <c r="J205" i="34"/>
  <c r="K205" i="34"/>
  <c r="I206" i="34"/>
  <c r="J206" i="34"/>
  <c r="K206" i="34"/>
  <c r="I207" i="34"/>
  <c r="J207" i="34"/>
  <c r="K207" i="34"/>
  <c r="I208" i="34"/>
  <c r="J208" i="34"/>
  <c r="K208" i="34"/>
  <c r="I209" i="34"/>
  <c r="J209" i="34"/>
  <c r="K209" i="34"/>
  <c r="I210" i="34"/>
  <c r="J210" i="34"/>
  <c r="K210" i="34"/>
  <c r="I211" i="34"/>
  <c r="J211" i="34"/>
  <c r="K211" i="34"/>
  <c r="I212" i="34"/>
  <c r="J212" i="34"/>
  <c r="K212" i="34"/>
  <c r="I213" i="34"/>
  <c r="J213" i="34"/>
  <c r="K213" i="34"/>
  <c r="I214" i="34"/>
  <c r="J214" i="34"/>
  <c r="K214" i="34"/>
  <c r="I215" i="34"/>
  <c r="J215" i="34"/>
  <c r="K215" i="34"/>
  <c r="I216" i="34"/>
  <c r="J216" i="34"/>
  <c r="K216" i="34"/>
  <c r="I217" i="34"/>
  <c r="J217" i="34"/>
  <c r="K217" i="34"/>
  <c r="I218" i="34"/>
  <c r="J218" i="34"/>
  <c r="K218" i="34"/>
  <c r="I219" i="34"/>
  <c r="J219" i="34"/>
  <c r="K219" i="34"/>
  <c r="I220" i="34"/>
  <c r="J220" i="34"/>
  <c r="K220" i="34"/>
  <c r="I221" i="34"/>
  <c r="J221" i="34"/>
  <c r="K221" i="34"/>
  <c r="I222" i="34"/>
  <c r="J222" i="34"/>
  <c r="K222" i="34"/>
  <c r="I223" i="34"/>
  <c r="J223" i="34"/>
  <c r="K223" i="34"/>
  <c r="I224" i="34"/>
  <c r="J224" i="34"/>
  <c r="K224" i="34"/>
  <c r="I225" i="34"/>
  <c r="J225" i="34"/>
  <c r="K225" i="34"/>
  <c r="I226" i="34"/>
  <c r="J226" i="34"/>
  <c r="K226" i="34"/>
  <c r="I227" i="34"/>
  <c r="J227" i="34"/>
  <c r="K227" i="34"/>
  <c r="I228" i="34"/>
  <c r="J228" i="34"/>
  <c r="K228" i="34"/>
  <c r="I229" i="34"/>
  <c r="J229" i="34"/>
  <c r="K229" i="34"/>
  <c r="I230" i="34"/>
  <c r="J230" i="34"/>
  <c r="K230" i="34"/>
  <c r="I231" i="34"/>
  <c r="J231" i="34"/>
  <c r="K231" i="34"/>
  <c r="I232" i="34"/>
  <c r="J232" i="34"/>
  <c r="K232" i="34"/>
  <c r="I233" i="34"/>
  <c r="J233" i="34"/>
  <c r="K233" i="34"/>
  <c r="I234" i="34"/>
  <c r="J234" i="34"/>
  <c r="K234" i="34"/>
  <c r="I235" i="34"/>
  <c r="J235" i="34"/>
  <c r="K235" i="34"/>
  <c r="I236" i="34"/>
  <c r="J236" i="34"/>
  <c r="K236" i="34"/>
  <c r="I237" i="34"/>
  <c r="J237" i="34"/>
  <c r="K237" i="34"/>
  <c r="I238" i="34"/>
  <c r="J238" i="34"/>
  <c r="K238" i="34"/>
  <c r="I239" i="34"/>
  <c r="J239" i="34"/>
  <c r="K239" i="34"/>
  <c r="I240" i="34"/>
  <c r="J240" i="34"/>
  <c r="K240" i="34"/>
  <c r="I241" i="34"/>
  <c r="J241" i="34"/>
  <c r="K241" i="34"/>
  <c r="I242" i="34"/>
  <c r="J242" i="34"/>
  <c r="K242" i="34"/>
  <c r="I243" i="34"/>
  <c r="J243" i="34"/>
  <c r="K243" i="34"/>
  <c r="I244" i="34"/>
  <c r="J244" i="34"/>
  <c r="K244" i="34"/>
  <c r="I245" i="34"/>
  <c r="J245" i="34"/>
  <c r="K245" i="34"/>
  <c r="I246" i="34"/>
  <c r="J246" i="34"/>
  <c r="K246" i="34"/>
  <c r="I247" i="34"/>
  <c r="J247" i="34"/>
  <c r="K247" i="34"/>
  <c r="I248" i="34"/>
  <c r="J248" i="34"/>
  <c r="K248" i="34"/>
  <c r="I249" i="34"/>
  <c r="J249" i="34"/>
  <c r="K249" i="34"/>
  <c r="I250" i="34"/>
  <c r="J250" i="34"/>
  <c r="K250" i="34"/>
  <c r="I251" i="34"/>
  <c r="J251" i="34"/>
  <c r="K251" i="34"/>
  <c r="I252" i="34"/>
  <c r="J252" i="34"/>
  <c r="K252" i="34"/>
  <c r="I253" i="34"/>
  <c r="J253" i="34"/>
  <c r="K253" i="34"/>
  <c r="I254" i="34"/>
  <c r="J254" i="34"/>
  <c r="K254" i="34"/>
  <c r="I255" i="34"/>
  <c r="J255" i="34"/>
  <c r="K255" i="34"/>
  <c r="I256" i="34"/>
  <c r="J256" i="34"/>
  <c r="K256" i="34"/>
  <c r="I257" i="34"/>
  <c r="J257" i="34"/>
  <c r="K257" i="34"/>
  <c r="I258" i="34"/>
  <c r="J258" i="34"/>
  <c r="K258" i="34"/>
  <c r="I259" i="34"/>
  <c r="J259" i="34"/>
  <c r="K259" i="34"/>
  <c r="I260" i="34"/>
  <c r="J260" i="34"/>
  <c r="K260" i="34"/>
  <c r="I261" i="34"/>
  <c r="J261" i="34"/>
  <c r="K261" i="34"/>
  <c r="I262" i="34"/>
  <c r="J262" i="34"/>
  <c r="K262" i="34"/>
  <c r="I263" i="34"/>
  <c r="J263" i="34"/>
  <c r="K263" i="34"/>
  <c r="I264" i="34"/>
  <c r="J264" i="34"/>
  <c r="K264" i="34"/>
  <c r="I265" i="34"/>
  <c r="J265" i="34"/>
  <c r="K265" i="34"/>
  <c r="I266" i="34"/>
  <c r="J266" i="34"/>
  <c r="K266" i="34"/>
  <c r="I267" i="34"/>
  <c r="J267" i="34"/>
  <c r="K267" i="34"/>
  <c r="I268" i="34"/>
  <c r="J268" i="34"/>
  <c r="K268" i="34"/>
  <c r="I269" i="34"/>
  <c r="J269" i="34"/>
  <c r="K269" i="34"/>
  <c r="I270" i="34"/>
  <c r="J270" i="34"/>
  <c r="K270" i="34"/>
  <c r="I271" i="34"/>
  <c r="J271" i="34"/>
  <c r="K271" i="34"/>
  <c r="I272" i="34"/>
  <c r="J272" i="34"/>
  <c r="K272" i="34"/>
  <c r="I273" i="34"/>
  <c r="J273" i="34"/>
  <c r="K273" i="34"/>
  <c r="I274" i="34"/>
  <c r="J274" i="34"/>
  <c r="K274" i="34"/>
  <c r="I275" i="34"/>
  <c r="J275" i="34"/>
  <c r="K275" i="34"/>
  <c r="I276" i="34"/>
  <c r="J276" i="34"/>
  <c r="K276" i="34"/>
  <c r="I277" i="34"/>
  <c r="J277" i="34"/>
  <c r="K277" i="34"/>
  <c r="I278" i="34"/>
  <c r="J278" i="34"/>
  <c r="K278" i="34"/>
  <c r="I279" i="34"/>
  <c r="J279" i="34"/>
  <c r="K279" i="34"/>
  <c r="I280" i="34"/>
  <c r="J280" i="34"/>
  <c r="K280" i="34"/>
  <c r="I281" i="34"/>
  <c r="J281" i="34"/>
  <c r="K281" i="34"/>
  <c r="I282" i="34"/>
  <c r="J282" i="34"/>
  <c r="K282" i="34"/>
  <c r="I283" i="34"/>
  <c r="J283" i="34"/>
  <c r="K283" i="34"/>
  <c r="I284" i="34"/>
  <c r="J284" i="34"/>
  <c r="K284" i="34"/>
  <c r="I285" i="34"/>
  <c r="J285" i="34"/>
  <c r="K285" i="34"/>
  <c r="I286" i="34"/>
  <c r="J286" i="34"/>
  <c r="K286" i="34"/>
  <c r="I287" i="34"/>
  <c r="J287" i="34"/>
  <c r="K287" i="34"/>
  <c r="I288" i="34"/>
  <c r="J288" i="34"/>
  <c r="K288" i="34"/>
  <c r="I289" i="34"/>
  <c r="J289" i="34"/>
  <c r="K289" i="34"/>
  <c r="I290" i="34"/>
  <c r="J290" i="34"/>
  <c r="K290" i="34"/>
  <c r="I291" i="34"/>
  <c r="J291" i="34"/>
  <c r="K291" i="34"/>
  <c r="I292" i="34"/>
  <c r="J292" i="34"/>
  <c r="K292" i="34"/>
  <c r="I293" i="34"/>
  <c r="J293" i="34"/>
  <c r="K293" i="34"/>
  <c r="I294" i="34"/>
  <c r="J294" i="34"/>
  <c r="K294" i="34"/>
  <c r="I295" i="34"/>
  <c r="J295" i="34"/>
  <c r="K295" i="34"/>
  <c r="I296" i="34"/>
  <c r="J296" i="34"/>
  <c r="K296" i="34"/>
  <c r="I297" i="34"/>
  <c r="J297" i="34"/>
  <c r="K297" i="34"/>
  <c r="I298" i="34"/>
  <c r="J298" i="34"/>
  <c r="K298" i="34"/>
  <c r="I299" i="34"/>
  <c r="J299" i="34"/>
  <c r="K299" i="34"/>
  <c r="I300" i="34"/>
  <c r="J300" i="34"/>
  <c r="K300" i="34"/>
  <c r="I301" i="34"/>
  <c r="J301" i="34"/>
  <c r="K301" i="34"/>
  <c r="I302" i="34"/>
  <c r="J302" i="34"/>
  <c r="K302" i="34"/>
  <c r="I303" i="34"/>
  <c r="J303" i="34"/>
  <c r="K303" i="34"/>
  <c r="I304" i="34"/>
  <c r="J304" i="34"/>
  <c r="K304" i="34"/>
  <c r="I305" i="34"/>
  <c r="J305" i="34"/>
  <c r="K305" i="34"/>
  <c r="I306" i="34"/>
  <c r="J306" i="34"/>
  <c r="K306" i="34"/>
  <c r="I2" i="34"/>
  <c r="J2" i="34"/>
  <c r="K2" i="34"/>
  <c r="Z21" i="38"/>
  <c r="Z20" i="38"/>
  <c r="Z19" i="38"/>
  <c r="Z18" i="38"/>
  <c r="Z17" i="38"/>
  <c r="Z16" i="38"/>
  <c r="Z15" i="38"/>
  <c r="Z14" i="38"/>
  <c r="S21" i="38"/>
  <c r="S20" i="38"/>
  <c r="S19" i="38"/>
  <c r="S18" i="38"/>
  <c r="S17" i="38"/>
  <c r="S16" i="38"/>
  <c r="S15" i="38"/>
  <c r="S14" i="38"/>
  <c r="I14" i="38"/>
  <c r="J14" i="38"/>
  <c r="I15" i="38"/>
  <c r="J15" i="38"/>
  <c r="I16" i="38"/>
  <c r="J16" i="38"/>
  <c r="I17" i="38"/>
  <c r="J17" i="38"/>
  <c r="I18" i="38"/>
  <c r="J18" i="38"/>
  <c r="I19" i="38"/>
  <c r="J19" i="38"/>
  <c r="I20" i="38"/>
  <c r="J20" i="38"/>
  <c r="I21" i="38"/>
  <c r="J21" i="38"/>
  <c r="J13" i="38"/>
  <c r="I13" i="38"/>
  <c r="S13" i="38"/>
  <c r="Z13" i="38"/>
  <c r="W15" i="38"/>
  <c r="T13" i="38"/>
  <c r="E14" i="38"/>
  <c r="E15" i="38"/>
  <c r="E16" i="38"/>
  <c r="E17" i="38"/>
  <c r="E18" i="38"/>
  <c r="E19" i="38"/>
  <c r="E20" i="38"/>
  <c r="E21" i="38"/>
  <c r="E13" i="38"/>
  <c r="F21" i="38"/>
  <c r="F20" i="38"/>
  <c r="F19" i="38"/>
  <c r="F18" i="38"/>
  <c r="F17" i="38"/>
  <c r="F16" i="38"/>
  <c r="F15" i="38"/>
  <c r="F14" i="38"/>
  <c r="F13" i="38"/>
  <c r="N15" i="38"/>
  <c r="N21" i="38"/>
  <c r="M21" i="38"/>
  <c r="L21" i="38"/>
  <c r="K21" i="38"/>
  <c r="N20" i="38"/>
  <c r="M20" i="38"/>
  <c r="L20" i="38"/>
  <c r="K20" i="38"/>
  <c r="N19" i="38"/>
  <c r="M19" i="38"/>
  <c r="L19" i="38"/>
  <c r="K19" i="38"/>
  <c r="N18" i="38"/>
  <c r="M18" i="38"/>
  <c r="L18" i="38"/>
  <c r="K18" i="38"/>
  <c r="N17" i="38"/>
  <c r="M17" i="38"/>
  <c r="L17" i="38"/>
  <c r="K17" i="38"/>
  <c r="N16" i="38"/>
  <c r="M16" i="38"/>
  <c r="L16" i="38"/>
  <c r="K16" i="38"/>
  <c r="M15" i="38"/>
  <c r="L15" i="38"/>
  <c r="K15" i="38"/>
  <c r="N14" i="38"/>
  <c r="M14" i="38"/>
  <c r="L14" i="38"/>
  <c r="K14" i="38"/>
  <c r="N13" i="38"/>
  <c r="M13" i="38"/>
  <c r="L13" i="38"/>
  <c r="K13" i="38"/>
  <c r="E424" i="40" l="1"/>
  <c r="E423" i="40"/>
  <c r="E422" i="40"/>
  <c r="E421" i="40"/>
  <c r="E420" i="40"/>
  <c r="E419" i="40"/>
  <c r="E418" i="40"/>
  <c r="E417" i="40"/>
  <c r="E416" i="40"/>
  <c r="E415" i="40"/>
  <c r="E414" i="40"/>
  <c r="E413" i="40"/>
  <c r="E412" i="40"/>
  <c r="E411" i="40"/>
  <c r="E410" i="40"/>
  <c r="E409" i="40"/>
  <c r="E408" i="40"/>
  <c r="E407" i="40"/>
  <c r="E406" i="40"/>
  <c r="E405" i="40"/>
  <c r="E404" i="40"/>
  <c r="E403" i="40"/>
  <c r="E402" i="40"/>
  <c r="E401" i="40"/>
  <c r="E400" i="40"/>
  <c r="E399" i="40"/>
  <c r="E398" i="40"/>
  <c r="E397" i="40"/>
  <c r="E396" i="40"/>
  <c r="E395" i="40"/>
  <c r="E394" i="40"/>
  <c r="E393" i="40"/>
  <c r="E392" i="40"/>
  <c r="E391" i="40"/>
  <c r="E390" i="40"/>
  <c r="E389" i="40"/>
  <c r="E388" i="40"/>
  <c r="E387" i="40"/>
  <c r="E386" i="40"/>
  <c r="E385" i="40"/>
  <c r="E384" i="40"/>
  <c r="E383" i="40"/>
  <c r="E382" i="40"/>
  <c r="E381" i="40"/>
  <c r="E380" i="40"/>
  <c r="E379" i="40"/>
  <c r="E378" i="40"/>
  <c r="E377" i="40"/>
  <c r="E376" i="40"/>
  <c r="E375" i="40"/>
  <c r="E374" i="40"/>
  <c r="E373" i="40"/>
  <c r="E372" i="40"/>
  <c r="E371" i="40"/>
  <c r="E370" i="40"/>
  <c r="E369" i="40"/>
  <c r="E368" i="40"/>
  <c r="E367" i="40"/>
  <c r="E366" i="40"/>
  <c r="E365" i="40"/>
  <c r="E364" i="40"/>
  <c r="E363" i="40"/>
  <c r="E362" i="40"/>
  <c r="E361" i="40"/>
  <c r="E360" i="40"/>
  <c r="E359" i="40"/>
  <c r="E358" i="40"/>
  <c r="E357" i="40"/>
  <c r="E356" i="40"/>
  <c r="E355" i="40"/>
  <c r="E354" i="40"/>
  <c r="E353" i="40"/>
  <c r="E352" i="40"/>
  <c r="E351" i="40"/>
  <c r="E350" i="40"/>
  <c r="E349" i="40"/>
  <c r="E348" i="40"/>
  <c r="E347" i="40"/>
  <c r="E346" i="40"/>
  <c r="E345" i="40"/>
  <c r="E344" i="40"/>
  <c r="E343" i="40"/>
  <c r="E342" i="40"/>
  <c r="E341" i="40"/>
  <c r="E340" i="40"/>
  <c r="E339" i="40"/>
  <c r="E338" i="40"/>
  <c r="E337" i="40"/>
  <c r="E336" i="40"/>
  <c r="E335" i="40"/>
  <c r="E334" i="40"/>
  <c r="E333" i="40"/>
  <c r="E332" i="40"/>
  <c r="E331" i="40"/>
  <c r="E330" i="40"/>
  <c r="E329" i="40"/>
  <c r="E328" i="40"/>
  <c r="E327" i="40"/>
  <c r="E326" i="40"/>
  <c r="E325" i="40"/>
  <c r="E324" i="40"/>
  <c r="E323" i="40"/>
  <c r="E322" i="40"/>
  <c r="E321" i="40"/>
  <c r="E320" i="40"/>
  <c r="E319" i="40"/>
  <c r="E318" i="40"/>
  <c r="E317" i="40"/>
  <c r="E316" i="40"/>
  <c r="E315" i="40"/>
  <c r="E314" i="40"/>
  <c r="E313" i="40"/>
  <c r="E312" i="40"/>
  <c r="E311" i="40"/>
  <c r="E310" i="40"/>
  <c r="E309" i="40"/>
  <c r="E308" i="40"/>
  <c r="E307" i="40"/>
  <c r="E306" i="40"/>
  <c r="E305" i="40"/>
  <c r="E304" i="40"/>
  <c r="E303" i="40"/>
  <c r="E302" i="40"/>
  <c r="E301" i="40"/>
  <c r="E300" i="40"/>
  <c r="E299" i="40"/>
  <c r="E298" i="40"/>
  <c r="E297" i="40"/>
  <c r="E296" i="40"/>
  <c r="E295" i="40"/>
  <c r="E294" i="40"/>
  <c r="E293" i="40"/>
  <c r="E292" i="40"/>
  <c r="E291" i="40"/>
  <c r="E290" i="40"/>
  <c r="E289" i="40"/>
  <c r="E288" i="40"/>
  <c r="E287" i="40"/>
  <c r="E286" i="40"/>
  <c r="E285" i="40"/>
  <c r="E284" i="40"/>
  <c r="E283" i="40"/>
  <c r="E282" i="40"/>
  <c r="E281" i="40"/>
  <c r="E280" i="40"/>
  <c r="E279" i="40"/>
  <c r="E278" i="40"/>
  <c r="E277" i="40"/>
  <c r="E276" i="40"/>
  <c r="E275" i="40"/>
  <c r="E274" i="40"/>
  <c r="E273" i="40"/>
  <c r="E272" i="40"/>
  <c r="E271" i="40"/>
  <c r="E270" i="40"/>
  <c r="E269" i="40"/>
  <c r="E268" i="40"/>
  <c r="E267" i="40"/>
  <c r="E266" i="40"/>
  <c r="E265" i="40"/>
  <c r="E264" i="40"/>
  <c r="E263" i="40"/>
  <c r="E262" i="40"/>
  <c r="E261" i="40"/>
  <c r="E260" i="40"/>
  <c r="E259" i="40"/>
  <c r="E258" i="40"/>
  <c r="E257" i="40"/>
  <c r="E256" i="40"/>
  <c r="E255" i="40"/>
  <c r="E254" i="40"/>
  <c r="E253" i="40"/>
  <c r="E252" i="40"/>
  <c r="E251" i="40"/>
  <c r="E250" i="40"/>
  <c r="E249" i="40"/>
  <c r="E248" i="40"/>
  <c r="E247" i="40"/>
  <c r="E246" i="40"/>
  <c r="E245" i="40"/>
  <c r="E244" i="40"/>
  <c r="E243" i="40"/>
  <c r="E242" i="40"/>
  <c r="E241" i="40"/>
  <c r="E240" i="40"/>
  <c r="E239" i="40"/>
  <c r="E238" i="40"/>
  <c r="E237" i="40"/>
  <c r="E236" i="40"/>
  <c r="E235" i="40"/>
  <c r="E234" i="40"/>
  <c r="E233" i="40"/>
  <c r="E232" i="40"/>
  <c r="E231" i="40"/>
  <c r="E230" i="40"/>
  <c r="E229" i="40"/>
  <c r="E228" i="40"/>
  <c r="E227" i="40"/>
  <c r="E226" i="40"/>
  <c r="E225" i="40"/>
  <c r="E224" i="40"/>
  <c r="E223" i="40"/>
  <c r="E222" i="40"/>
  <c r="E221" i="40"/>
  <c r="E220" i="40"/>
  <c r="E219" i="40"/>
  <c r="E218" i="40"/>
  <c r="E217" i="40"/>
  <c r="E216" i="40"/>
  <c r="E215" i="40"/>
  <c r="E214" i="40"/>
  <c r="E213" i="40"/>
  <c r="E212" i="40"/>
  <c r="E211" i="40"/>
  <c r="E210" i="40"/>
  <c r="E209" i="40"/>
  <c r="E208" i="40"/>
  <c r="E207" i="40"/>
  <c r="E206" i="40"/>
  <c r="E205" i="40"/>
  <c r="E204" i="40"/>
  <c r="E203" i="40"/>
  <c r="E202" i="40"/>
  <c r="E201" i="40"/>
  <c r="E200" i="40"/>
  <c r="E199" i="40"/>
  <c r="E198" i="40"/>
  <c r="E197" i="40"/>
  <c r="E196" i="40"/>
  <c r="E195" i="40"/>
  <c r="E194" i="40"/>
  <c r="E193" i="40"/>
  <c r="E192" i="40"/>
  <c r="E191" i="40"/>
  <c r="E190" i="40"/>
  <c r="E189" i="40"/>
  <c r="E188" i="40"/>
  <c r="E187" i="40"/>
  <c r="E186" i="40"/>
  <c r="E185" i="40"/>
  <c r="E184" i="40"/>
  <c r="E183" i="40"/>
  <c r="E182" i="40"/>
  <c r="E181" i="40"/>
  <c r="E180" i="40"/>
  <c r="E179" i="40"/>
  <c r="E178" i="40"/>
  <c r="E177" i="40"/>
  <c r="E176" i="40"/>
  <c r="E175" i="40"/>
  <c r="E174" i="40"/>
  <c r="E173" i="40"/>
  <c r="E172" i="40"/>
  <c r="E171" i="40"/>
  <c r="E170" i="40"/>
  <c r="E169" i="40"/>
  <c r="E168" i="40"/>
  <c r="E167" i="40"/>
  <c r="E166" i="40"/>
  <c r="E165" i="40"/>
  <c r="E164" i="40"/>
  <c r="E163" i="40"/>
  <c r="E162" i="40"/>
  <c r="E161" i="40"/>
  <c r="E160" i="40"/>
  <c r="E159" i="40"/>
  <c r="E158" i="40"/>
  <c r="E157" i="40"/>
  <c r="E156" i="40"/>
  <c r="E155" i="40"/>
  <c r="E154" i="40"/>
  <c r="E153" i="40"/>
  <c r="E152" i="40"/>
  <c r="E151" i="40"/>
  <c r="E150" i="40"/>
  <c r="E149" i="40"/>
  <c r="E148" i="40"/>
  <c r="E147" i="40"/>
  <c r="E146" i="40"/>
  <c r="E145" i="40"/>
  <c r="E144" i="40"/>
  <c r="E143" i="40"/>
  <c r="E142" i="40"/>
  <c r="E141" i="40"/>
  <c r="E140" i="40"/>
  <c r="E139" i="40"/>
  <c r="E138" i="40"/>
  <c r="E137" i="40"/>
  <c r="E136" i="40"/>
  <c r="E135" i="40"/>
  <c r="E134" i="40"/>
  <c r="E133" i="40"/>
  <c r="E132" i="40"/>
  <c r="E131" i="40"/>
  <c r="E130" i="40"/>
  <c r="E129" i="40"/>
  <c r="E128" i="40"/>
  <c r="E127" i="40"/>
  <c r="E126" i="40"/>
  <c r="E125" i="40"/>
  <c r="E124" i="40"/>
  <c r="E123" i="40"/>
  <c r="E122" i="40"/>
  <c r="E121" i="40"/>
  <c r="E120" i="40"/>
  <c r="E119" i="40"/>
  <c r="E118" i="40"/>
  <c r="E117" i="40"/>
  <c r="E116" i="40"/>
  <c r="E115" i="40"/>
  <c r="E114" i="40"/>
  <c r="E113" i="40"/>
  <c r="E112" i="40"/>
  <c r="E111" i="40"/>
  <c r="E110" i="40"/>
  <c r="E109" i="40"/>
  <c r="E108" i="40"/>
  <c r="E107" i="40"/>
  <c r="E106" i="40"/>
  <c r="E105" i="40"/>
  <c r="E104" i="40"/>
  <c r="E103" i="40"/>
  <c r="E102" i="40"/>
  <c r="E101" i="40"/>
  <c r="E100" i="40"/>
  <c r="E99" i="40"/>
  <c r="E98" i="40"/>
  <c r="E97" i="40"/>
  <c r="E96" i="40"/>
  <c r="E95" i="40"/>
  <c r="E94" i="40"/>
  <c r="E93" i="40"/>
  <c r="E92" i="40"/>
  <c r="E91" i="40"/>
  <c r="E90" i="40"/>
  <c r="E89" i="40"/>
  <c r="E88" i="40"/>
  <c r="E87" i="40"/>
  <c r="E86" i="40"/>
  <c r="E85" i="40"/>
  <c r="E84" i="40"/>
  <c r="E83" i="40"/>
  <c r="E82" i="40"/>
  <c r="E81" i="40"/>
  <c r="E80" i="40"/>
  <c r="E79" i="40"/>
  <c r="E78" i="40"/>
  <c r="E77" i="40"/>
  <c r="E76" i="40"/>
  <c r="E75" i="40"/>
  <c r="E74" i="40"/>
  <c r="E73" i="40"/>
  <c r="E72" i="40"/>
  <c r="E71" i="40"/>
  <c r="E70" i="40"/>
  <c r="E69" i="40"/>
  <c r="E68" i="40"/>
  <c r="E67" i="40"/>
  <c r="E66" i="40"/>
  <c r="E65" i="40"/>
  <c r="E64" i="40"/>
  <c r="E63" i="40"/>
  <c r="E62" i="40"/>
  <c r="E61" i="40"/>
  <c r="E60" i="40"/>
  <c r="E59" i="40"/>
  <c r="E58" i="40"/>
  <c r="E57" i="40"/>
  <c r="E56" i="40"/>
  <c r="E55" i="40"/>
  <c r="E54" i="40"/>
  <c r="E53" i="40"/>
  <c r="E52" i="40"/>
  <c r="E51" i="40"/>
  <c r="E50" i="40"/>
  <c r="E49" i="40"/>
  <c r="E48" i="40"/>
  <c r="E47" i="40"/>
  <c r="E46" i="40"/>
  <c r="E45" i="40"/>
  <c r="E44" i="40"/>
  <c r="E43" i="40"/>
  <c r="E42" i="40"/>
  <c r="E41" i="40"/>
  <c r="E40" i="40"/>
  <c r="E39" i="40"/>
  <c r="E38" i="40"/>
  <c r="E37" i="40"/>
  <c r="E36" i="40"/>
  <c r="E35" i="40"/>
  <c r="E34" i="40"/>
  <c r="E33" i="40"/>
  <c r="E32" i="40"/>
  <c r="E31" i="40"/>
  <c r="E30" i="40"/>
  <c r="E29" i="40"/>
  <c r="E28" i="40"/>
  <c r="E27" i="40"/>
  <c r="E26" i="40"/>
  <c r="E25" i="40"/>
  <c r="E24" i="40"/>
  <c r="E23" i="40"/>
  <c r="E22" i="40"/>
  <c r="E21" i="40"/>
  <c r="E20" i="40"/>
  <c r="E19" i="40"/>
  <c r="E18" i="40"/>
  <c r="E17" i="40"/>
  <c r="E16" i="40"/>
  <c r="E15" i="40"/>
  <c r="E14" i="40"/>
  <c r="E13" i="40"/>
  <c r="E12" i="40"/>
  <c r="E11" i="40"/>
  <c r="C424" i="40"/>
  <c r="C423" i="40"/>
  <c r="C422" i="40"/>
  <c r="C421" i="40"/>
  <c r="C420" i="40"/>
  <c r="C419" i="40"/>
  <c r="C418" i="40"/>
  <c r="C417" i="40"/>
  <c r="C416" i="40"/>
  <c r="C415" i="40"/>
  <c r="C414" i="40"/>
  <c r="C413" i="40"/>
  <c r="C412" i="40"/>
  <c r="C411" i="40"/>
  <c r="C410" i="40"/>
  <c r="C409" i="40"/>
  <c r="C408" i="40"/>
  <c r="C407" i="40"/>
  <c r="C406" i="40"/>
  <c r="C405" i="40"/>
  <c r="C404" i="40"/>
  <c r="C403" i="40"/>
  <c r="C402" i="40"/>
  <c r="C401" i="40"/>
  <c r="C400" i="40"/>
  <c r="C399" i="40"/>
  <c r="C398" i="40"/>
  <c r="C397" i="40"/>
  <c r="C396" i="40"/>
  <c r="C395" i="40"/>
  <c r="C394" i="40"/>
  <c r="C393" i="40"/>
  <c r="C392" i="40"/>
  <c r="C391" i="40"/>
  <c r="C390" i="40"/>
  <c r="C389" i="40"/>
  <c r="C388" i="40"/>
  <c r="C387" i="40"/>
  <c r="C386" i="40"/>
  <c r="C385" i="40"/>
  <c r="C384" i="40"/>
  <c r="C383" i="40"/>
  <c r="C382" i="40"/>
  <c r="C381" i="40"/>
  <c r="C380" i="40"/>
  <c r="C379" i="40"/>
  <c r="C378" i="40"/>
  <c r="C377" i="40"/>
  <c r="C376" i="40"/>
  <c r="C375" i="40"/>
  <c r="C374" i="40"/>
  <c r="C373" i="40"/>
  <c r="C372" i="40"/>
  <c r="C371" i="40"/>
  <c r="C370" i="40"/>
  <c r="C369" i="40"/>
  <c r="C368" i="40"/>
  <c r="C367" i="40"/>
  <c r="C366" i="40"/>
  <c r="C365" i="40"/>
  <c r="C364" i="40"/>
  <c r="C363" i="40"/>
  <c r="C362" i="40"/>
  <c r="C361" i="40"/>
  <c r="C360" i="40"/>
  <c r="C359" i="40"/>
  <c r="C358" i="40"/>
  <c r="C357" i="40"/>
  <c r="C356" i="40"/>
  <c r="C355" i="40"/>
  <c r="C354" i="40"/>
  <c r="C353" i="40"/>
  <c r="C352" i="40"/>
  <c r="C351" i="40"/>
  <c r="C350" i="40"/>
  <c r="C349" i="40"/>
  <c r="C348" i="40"/>
  <c r="C347" i="40"/>
  <c r="C346" i="40"/>
  <c r="C345" i="40"/>
  <c r="C344" i="40"/>
  <c r="C343" i="40"/>
  <c r="C342" i="40"/>
  <c r="C341" i="40"/>
  <c r="C340" i="40"/>
  <c r="C339" i="40"/>
  <c r="C338" i="40"/>
  <c r="C337" i="40"/>
  <c r="C336" i="40"/>
  <c r="C335" i="40"/>
  <c r="C334" i="40"/>
  <c r="C333" i="40"/>
  <c r="C332" i="40"/>
  <c r="C331" i="40"/>
  <c r="C330" i="40"/>
  <c r="C329" i="40"/>
  <c r="C328" i="40"/>
  <c r="C327" i="40"/>
  <c r="C326" i="40"/>
  <c r="C325" i="40"/>
  <c r="C324" i="40"/>
  <c r="C323" i="40"/>
  <c r="C322" i="40"/>
  <c r="C321" i="40"/>
  <c r="C320" i="40"/>
  <c r="C319" i="40"/>
  <c r="C318" i="40"/>
  <c r="C317" i="40"/>
  <c r="C316" i="40"/>
  <c r="C315" i="40"/>
  <c r="C314" i="40"/>
  <c r="C313" i="40"/>
  <c r="C312" i="40"/>
  <c r="C311" i="40"/>
  <c r="C310" i="40"/>
  <c r="C309" i="40"/>
  <c r="C308" i="40"/>
  <c r="C307" i="40"/>
  <c r="C306" i="40"/>
  <c r="C305" i="40"/>
  <c r="C304" i="40"/>
  <c r="C303" i="40"/>
  <c r="C302" i="40"/>
  <c r="C301" i="40"/>
  <c r="C300" i="40"/>
  <c r="C299" i="40"/>
  <c r="C298" i="40"/>
  <c r="C297" i="40"/>
  <c r="C296" i="40"/>
  <c r="C295" i="40"/>
  <c r="C294" i="40"/>
  <c r="C293" i="40"/>
  <c r="C292" i="40"/>
  <c r="C291" i="40"/>
  <c r="C290" i="40"/>
  <c r="C289" i="40"/>
  <c r="C288" i="40"/>
  <c r="C287" i="40"/>
  <c r="C286" i="40"/>
  <c r="C285" i="40"/>
  <c r="C284" i="40"/>
  <c r="C283" i="40"/>
  <c r="C282" i="40"/>
  <c r="C281" i="40"/>
  <c r="C280" i="40"/>
  <c r="C279" i="40"/>
  <c r="C278" i="40"/>
  <c r="C277" i="40"/>
  <c r="C276" i="40"/>
  <c r="C275" i="40"/>
  <c r="C274" i="40"/>
  <c r="C273" i="40"/>
  <c r="C272" i="40"/>
  <c r="C271" i="40"/>
  <c r="C270" i="40"/>
  <c r="C269" i="40"/>
  <c r="C268" i="40"/>
  <c r="C267" i="40"/>
  <c r="C266" i="40"/>
  <c r="C265" i="40"/>
  <c r="C264" i="40"/>
  <c r="C263" i="40"/>
  <c r="C262" i="40"/>
  <c r="C261" i="40"/>
  <c r="C260" i="40"/>
  <c r="C259" i="40"/>
  <c r="C258" i="40"/>
  <c r="C257" i="40"/>
  <c r="C256" i="40"/>
  <c r="C255" i="40"/>
  <c r="C254" i="40"/>
  <c r="C253" i="40"/>
  <c r="C252" i="40"/>
  <c r="C251" i="40"/>
  <c r="C250" i="40"/>
  <c r="C249" i="40"/>
  <c r="C248" i="40"/>
  <c r="C247" i="40"/>
  <c r="C246" i="40"/>
  <c r="C245" i="40"/>
  <c r="C244" i="40"/>
  <c r="C243" i="40"/>
  <c r="C242" i="40"/>
  <c r="C241" i="40"/>
  <c r="C240" i="40"/>
  <c r="C239" i="40"/>
  <c r="C238" i="40"/>
  <c r="C237" i="40"/>
  <c r="C236" i="40"/>
  <c r="C235" i="40"/>
  <c r="C234" i="40"/>
  <c r="C233" i="40"/>
  <c r="C232" i="40"/>
  <c r="C231" i="40"/>
  <c r="C230" i="40"/>
  <c r="C229" i="40"/>
  <c r="C228" i="40"/>
  <c r="C227" i="40"/>
  <c r="C226" i="40"/>
  <c r="C225" i="40"/>
  <c r="C224" i="40"/>
  <c r="C223" i="40"/>
  <c r="C222" i="40"/>
  <c r="C221" i="40"/>
  <c r="C220" i="40"/>
  <c r="C219" i="40"/>
  <c r="C218" i="40"/>
  <c r="C217" i="40"/>
  <c r="C216" i="40"/>
  <c r="C215" i="40"/>
  <c r="C214" i="40"/>
  <c r="C213" i="40"/>
  <c r="C212" i="40"/>
  <c r="C211" i="40"/>
  <c r="C210" i="40"/>
  <c r="C209" i="40"/>
  <c r="C208" i="40"/>
  <c r="C207" i="40"/>
  <c r="C206" i="40"/>
  <c r="C205" i="40"/>
  <c r="C204" i="40"/>
  <c r="C203" i="40"/>
  <c r="C202" i="40"/>
  <c r="C201" i="40"/>
  <c r="C200" i="40"/>
  <c r="C199" i="40"/>
  <c r="C198" i="40"/>
  <c r="C197" i="40"/>
  <c r="C196" i="40"/>
  <c r="C195" i="40"/>
  <c r="C194" i="40"/>
  <c r="C193" i="40"/>
  <c r="C192" i="40"/>
  <c r="C191" i="40"/>
  <c r="C190" i="40"/>
  <c r="C189" i="40"/>
  <c r="C188" i="40"/>
  <c r="C187" i="40"/>
  <c r="C186" i="40"/>
  <c r="C185" i="40"/>
  <c r="C184" i="40"/>
  <c r="C183" i="40"/>
  <c r="C182" i="40"/>
  <c r="C181" i="40"/>
  <c r="C180" i="40"/>
  <c r="C179" i="40"/>
  <c r="C178" i="40"/>
  <c r="C177" i="40"/>
  <c r="C176" i="40"/>
  <c r="C175" i="40"/>
  <c r="C174" i="40"/>
  <c r="C173" i="40"/>
  <c r="C172" i="40"/>
  <c r="C171" i="40"/>
  <c r="C170" i="40"/>
  <c r="C169" i="40"/>
  <c r="C168" i="40"/>
  <c r="C167" i="40"/>
  <c r="C166" i="40"/>
  <c r="C165" i="40"/>
  <c r="C164" i="40"/>
  <c r="C163" i="40"/>
  <c r="C162" i="40"/>
  <c r="C161" i="40"/>
  <c r="C160" i="40"/>
  <c r="C159" i="40"/>
  <c r="C158" i="40"/>
  <c r="C157" i="40"/>
  <c r="C156" i="40"/>
  <c r="C155" i="40"/>
  <c r="C154" i="40"/>
  <c r="C153" i="40"/>
  <c r="C152" i="40"/>
  <c r="C151" i="40"/>
  <c r="C150" i="40"/>
  <c r="C149" i="40"/>
  <c r="C148" i="40"/>
  <c r="C147" i="40"/>
  <c r="C146" i="40"/>
  <c r="C145" i="40"/>
  <c r="C144" i="40"/>
  <c r="C143" i="40"/>
  <c r="C142" i="40"/>
  <c r="C141" i="40"/>
  <c r="C140" i="40"/>
  <c r="C139" i="40"/>
  <c r="C138" i="40"/>
  <c r="C137" i="40"/>
  <c r="C136" i="40"/>
  <c r="C135" i="40"/>
  <c r="C134" i="40"/>
  <c r="C133" i="40"/>
  <c r="C132" i="40"/>
  <c r="C131" i="40"/>
  <c r="C130" i="40"/>
  <c r="C129" i="40"/>
  <c r="C128" i="40"/>
  <c r="C127" i="40"/>
  <c r="C126" i="40"/>
  <c r="C125" i="40"/>
  <c r="C124" i="40"/>
  <c r="C123" i="40"/>
  <c r="C122" i="40"/>
  <c r="C121" i="40"/>
  <c r="C120" i="40"/>
  <c r="C119" i="40"/>
  <c r="C118" i="40"/>
  <c r="C117" i="40"/>
  <c r="C116" i="40"/>
  <c r="C115" i="40"/>
  <c r="C114" i="40"/>
  <c r="C113" i="40"/>
  <c r="C112" i="40"/>
  <c r="C111" i="40"/>
  <c r="C110" i="40"/>
  <c r="C109" i="40"/>
  <c r="C108" i="40"/>
  <c r="C107" i="40"/>
  <c r="C106" i="40"/>
  <c r="C105" i="40"/>
  <c r="C104" i="40"/>
  <c r="C103" i="40"/>
  <c r="C102" i="40"/>
  <c r="C101" i="40"/>
  <c r="C100" i="40"/>
  <c r="C99" i="40"/>
  <c r="C98" i="40"/>
  <c r="C97" i="40"/>
  <c r="C96" i="40"/>
  <c r="C95" i="40"/>
  <c r="C94" i="40"/>
  <c r="C93" i="40"/>
  <c r="C92" i="40"/>
  <c r="C91" i="40"/>
  <c r="C90" i="40"/>
  <c r="C89" i="40"/>
  <c r="C88" i="40"/>
  <c r="C87" i="40"/>
  <c r="C86" i="40"/>
  <c r="C85" i="40"/>
  <c r="C84" i="40"/>
  <c r="C83" i="40"/>
  <c r="C82" i="40"/>
  <c r="C81" i="40"/>
  <c r="C80" i="40"/>
  <c r="C79" i="40"/>
  <c r="C78" i="40"/>
  <c r="C77" i="40"/>
  <c r="C76" i="40"/>
  <c r="C75" i="40"/>
  <c r="C74" i="40"/>
  <c r="C73" i="40"/>
  <c r="C72" i="40"/>
  <c r="C71" i="40"/>
  <c r="C70" i="40"/>
  <c r="C69" i="40"/>
  <c r="C68" i="40"/>
  <c r="C67" i="40"/>
  <c r="C66" i="40"/>
  <c r="C65" i="40"/>
  <c r="C64" i="40"/>
  <c r="C63" i="40"/>
  <c r="C62" i="40"/>
  <c r="C61" i="40"/>
  <c r="C60" i="40"/>
  <c r="C59" i="40"/>
  <c r="C58" i="40"/>
  <c r="C57" i="40"/>
  <c r="C56" i="40"/>
  <c r="C55" i="40"/>
  <c r="C54" i="40"/>
  <c r="C53" i="40"/>
  <c r="C52" i="40"/>
  <c r="C51" i="40"/>
  <c r="C50" i="40"/>
  <c r="C49" i="40"/>
  <c r="C48" i="40"/>
  <c r="C47" i="40"/>
  <c r="C46" i="40"/>
  <c r="C45" i="40"/>
  <c r="C44" i="40"/>
  <c r="C43" i="40"/>
  <c r="C42" i="40"/>
  <c r="C41" i="40"/>
  <c r="C40" i="40"/>
  <c r="C39" i="40"/>
  <c r="C38" i="40"/>
  <c r="C37" i="40"/>
  <c r="C36" i="40"/>
  <c r="C35" i="40"/>
  <c r="C34" i="40"/>
  <c r="C33" i="40"/>
  <c r="C32" i="40"/>
  <c r="C31" i="40"/>
  <c r="C30" i="40"/>
  <c r="C29" i="40"/>
  <c r="C28" i="40"/>
  <c r="C27" i="40"/>
  <c r="C26" i="40"/>
  <c r="C25" i="40"/>
  <c r="C24" i="40"/>
  <c r="C23" i="40"/>
  <c r="C22" i="40"/>
  <c r="C21" i="40"/>
  <c r="C20" i="40"/>
  <c r="C19" i="40"/>
  <c r="C18" i="40"/>
  <c r="C17" i="40"/>
  <c r="C16" i="40"/>
  <c r="C15" i="40"/>
  <c r="C14" i="40"/>
  <c r="C13" i="40"/>
  <c r="C12" i="40"/>
  <c r="C11" i="40"/>
  <c r="D424" i="40"/>
  <c r="D423" i="40"/>
  <c r="D422" i="40"/>
  <c r="D421" i="40"/>
  <c r="D420" i="40"/>
  <c r="D419" i="40"/>
  <c r="D418" i="40"/>
  <c r="D417" i="40"/>
  <c r="D416" i="40"/>
  <c r="D415" i="40"/>
  <c r="D414" i="40"/>
  <c r="D413" i="40"/>
  <c r="D412" i="40"/>
  <c r="D411" i="40"/>
  <c r="D410" i="40"/>
  <c r="D409" i="40"/>
  <c r="D408" i="40"/>
  <c r="D407" i="40"/>
  <c r="D406" i="40"/>
  <c r="D405" i="40"/>
  <c r="D404" i="40"/>
  <c r="D403" i="40"/>
  <c r="D402" i="40"/>
  <c r="D401" i="40"/>
  <c r="D400" i="40"/>
  <c r="D399" i="40"/>
  <c r="D398" i="40"/>
  <c r="D397" i="40"/>
  <c r="D396" i="40"/>
  <c r="D395" i="40"/>
  <c r="D394" i="40"/>
  <c r="D393" i="40"/>
  <c r="D392" i="40"/>
  <c r="D391" i="40"/>
  <c r="D390" i="40"/>
  <c r="D389" i="40"/>
  <c r="D388" i="40"/>
  <c r="D387" i="40"/>
  <c r="D386" i="40"/>
  <c r="D385" i="40"/>
  <c r="D384" i="40"/>
  <c r="D383" i="40"/>
  <c r="D382" i="40"/>
  <c r="D381" i="40"/>
  <c r="D380" i="40"/>
  <c r="D379" i="40"/>
  <c r="D378" i="40"/>
  <c r="D377" i="40"/>
  <c r="D376" i="40"/>
  <c r="D375" i="40"/>
  <c r="D374" i="40"/>
  <c r="D373" i="40"/>
  <c r="D372" i="40"/>
  <c r="D371" i="40"/>
  <c r="D370" i="40"/>
  <c r="D369" i="40"/>
  <c r="D368" i="40"/>
  <c r="D367" i="40"/>
  <c r="D366" i="40"/>
  <c r="D365" i="40"/>
  <c r="D364" i="40"/>
  <c r="D363" i="40"/>
  <c r="D362" i="40"/>
  <c r="D361" i="40"/>
  <c r="D360" i="40"/>
  <c r="D359" i="40"/>
  <c r="D358" i="40"/>
  <c r="D357" i="40"/>
  <c r="D356" i="40"/>
  <c r="D355" i="40"/>
  <c r="D354" i="40"/>
  <c r="D353" i="40"/>
  <c r="D352" i="40"/>
  <c r="D351" i="40"/>
  <c r="D350" i="40"/>
  <c r="D349" i="40"/>
  <c r="D348" i="40"/>
  <c r="D347" i="40"/>
  <c r="D346" i="40"/>
  <c r="D345" i="40"/>
  <c r="D344" i="40"/>
  <c r="D343" i="40"/>
  <c r="D342" i="40"/>
  <c r="D341" i="40"/>
  <c r="D340" i="40"/>
  <c r="D339" i="40"/>
  <c r="D338" i="40"/>
  <c r="D337" i="40"/>
  <c r="D336" i="40"/>
  <c r="D335" i="40"/>
  <c r="D334" i="40"/>
  <c r="D333" i="40"/>
  <c r="D332" i="40"/>
  <c r="D331" i="40"/>
  <c r="D330" i="40"/>
  <c r="D329" i="40"/>
  <c r="D328" i="40"/>
  <c r="D327" i="40"/>
  <c r="D326" i="40"/>
  <c r="D325" i="40"/>
  <c r="D324" i="40"/>
  <c r="D323" i="40"/>
  <c r="D322" i="40"/>
  <c r="D321" i="40"/>
  <c r="D320" i="40"/>
  <c r="D319" i="40"/>
  <c r="D318" i="40"/>
  <c r="D317" i="40"/>
  <c r="D316" i="40"/>
  <c r="D315" i="40"/>
  <c r="D314" i="40"/>
  <c r="D313" i="40"/>
  <c r="D312" i="40"/>
  <c r="D311" i="40"/>
  <c r="D310" i="40"/>
  <c r="D309" i="40"/>
  <c r="D308" i="40"/>
  <c r="D307" i="40"/>
  <c r="D306" i="40"/>
  <c r="D305" i="40"/>
  <c r="D304" i="40"/>
  <c r="D303" i="40"/>
  <c r="D302" i="40"/>
  <c r="D301" i="40"/>
  <c r="D300" i="40"/>
  <c r="D299" i="40"/>
  <c r="D298" i="40"/>
  <c r="D297" i="40"/>
  <c r="D296" i="40"/>
  <c r="D295" i="40"/>
  <c r="D294" i="40"/>
  <c r="D293" i="40"/>
  <c r="D292" i="40"/>
  <c r="D291" i="40"/>
  <c r="D290" i="40"/>
  <c r="D289" i="40"/>
  <c r="D288" i="40"/>
  <c r="D287" i="40"/>
  <c r="D286" i="40"/>
  <c r="D285" i="40"/>
  <c r="D284" i="40"/>
  <c r="D283" i="40"/>
  <c r="D282" i="40"/>
  <c r="D281" i="40"/>
  <c r="D280" i="40"/>
  <c r="D279" i="40"/>
  <c r="D278" i="40"/>
  <c r="D277" i="40"/>
  <c r="D276" i="40"/>
  <c r="D275" i="40"/>
  <c r="D274" i="40"/>
  <c r="D273" i="40"/>
  <c r="D272" i="40"/>
  <c r="D271" i="40"/>
  <c r="D270" i="40"/>
  <c r="D269" i="40"/>
  <c r="D268" i="40"/>
  <c r="D267" i="40"/>
  <c r="D266" i="40"/>
  <c r="D265" i="40"/>
  <c r="D264" i="40"/>
  <c r="D263" i="40"/>
  <c r="D262" i="40"/>
  <c r="D261" i="40"/>
  <c r="D260" i="40"/>
  <c r="D259" i="40"/>
  <c r="D258" i="40"/>
  <c r="D257" i="40"/>
  <c r="D256" i="40"/>
  <c r="D255" i="40"/>
  <c r="D254" i="40"/>
  <c r="D253" i="40"/>
  <c r="D252" i="40"/>
  <c r="D251" i="40"/>
  <c r="D250" i="40"/>
  <c r="D249" i="40"/>
  <c r="D248" i="40"/>
  <c r="D247" i="40"/>
  <c r="D246" i="40"/>
  <c r="D245" i="40"/>
  <c r="D244" i="40"/>
  <c r="D243" i="40"/>
  <c r="D242" i="40"/>
  <c r="D241" i="40"/>
  <c r="D240" i="40"/>
  <c r="D239" i="40"/>
  <c r="D238" i="40"/>
  <c r="D237" i="40"/>
  <c r="D236" i="40"/>
  <c r="D235" i="40"/>
  <c r="D234" i="40"/>
  <c r="D233" i="40"/>
  <c r="D232" i="40"/>
  <c r="D231" i="40"/>
  <c r="D230" i="40"/>
  <c r="D229" i="40"/>
  <c r="D228" i="40"/>
  <c r="D227" i="40"/>
  <c r="D226" i="40"/>
  <c r="D225" i="40"/>
  <c r="D224" i="40"/>
  <c r="D223" i="40"/>
  <c r="D222" i="40"/>
  <c r="D221" i="40"/>
  <c r="D220" i="40"/>
  <c r="D219" i="40"/>
  <c r="D218" i="40"/>
  <c r="D217" i="40"/>
  <c r="D216" i="40"/>
  <c r="D215" i="40"/>
  <c r="D214" i="40"/>
  <c r="D213" i="40"/>
  <c r="D212" i="40"/>
  <c r="D211" i="40"/>
  <c r="D210" i="40"/>
  <c r="D209" i="40"/>
  <c r="D208" i="40"/>
  <c r="D207" i="40"/>
  <c r="D206" i="40"/>
  <c r="D205" i="40"/>
  <c r="D204" i="40"/>
  <c r="D203" i="40"/>
  <c r="D202" i="40"/>
  <c r="D201" i="40"/>
  <c r="D200" i="40"/>
  <c r="D199" i="40"/>
  <c r="D198" i="40"/>
  <c r="D197" i="40"/>
  <c r="D196" i="40"/>
  <c r="D195" i="40"/>
  <c r="D194" i="40"/>
  <c r="D193" i="40"/>
  <c r="D192" i="40"/>
  <c r="D191" i="40"/>
  <c r="D190" i="40"/>
  <c r="D189" i="40"/>
  <c r="D188" i="40"/>
  <c r="D187" i="40"/>
  <c r="D186" i="40"/>
  <c r="D185" i="40"/>
  <c r="D184" i="40"/>
  <c r="D183" i="40"/>
  <c r="D182" i="40"/>
  <c r="D181" i="40"/>
  <c r="D180" i="40"/>
  <c r="D179" i="40"/>
  <c r="D178" i="40"/>
  <c r="D177" i="40"/>
  <c r="D176" i="40"/>
  <c r="D175" i="40"/>
  <c r="D174" i="40"/>
  <c r="D173" i="40"/>
  <c r="D172" i="40"/>
  <c r="D171" i="40"/>
  <c r="D170" i="40"/>
  <c r="D169" i="40"/>
  <c r="D168" i="40"/>
  <c r="D167" i="40"/>
  <c r="D166" i="40"/>
  <c r="D165" i="40"/>
  <c r="D164" i="40"/>
  <c r="D163" i="40"/>
  <c r="D162" i="40"/>
  <c r="D161" i="40"/>
  <c r="D160" i="40"/>
  <c r="D159" i="40"/>
  <c r="D158" i="40"/>
  <c r="D157" i="40"/>
  <c r="D156" i="40"/>
  <c r="D155" i="40"/>
  <c r="D154" i="40"/>
  <c r="D153" i="40"/>
  <c r="D152" i="40"/>
  <c r="D151" i="40"/>
  <c r="D150" i="40"/>
  <c r="D149" i="40"/>
  <c r="D148" i="40"/>
  <c r="D147" i="40"/>
  <c r="D146" i="40"/>
  <c r="D145" i="40"/>
  <c r="D144" i="40"/>
  <c r="D143" i="40"/>
  <c r="D142" i="40"/>
  <c r="D141" i="40"/>
  <c r="D140" i="40"/>
  <c r="D139" i="40"/>
  <c r="D138" i="40"/>
  <c r="D137" i="40"/>
  <c r="D136" i="40"/>
  <c r="D135" i="40"/>
  <c r="D134" i="40"/>
  <c r="D133" i="40"/>
  <c r="D132" i="40"/>
  <c r="D131" i="40"/>
  <c r="D130" i="40"/>
  <c r="D129" i="40"/>
  <c r="D128" i="40"/>
  <c r="D127" i="40"/>
  <c r="D126" i="40"/>
  <c r="D125" i="40"/>
  <c r="D124" i="40"/>
  <c r="D123" i="40"/>
  <c r="D122" i="40"/>
  <c r="D121" i="40"/>
  <c r="D120" i="40"/>
  <c r="D119" i="40"/>
  <c r="D118" i="40"/>
  <c r="D117" i="40"/>
  <c r="D116" i="40"/>
  <c r="D115" i="40"/>
  <c r="D114" i="40"/>
  <c r="D113" i="40"/>
  <c r="D112" i="40"/>
  <c r="D111" i="40"/>
  <c r="D110" i="40"/>
  <c r="D109" i="40"/>
  <c r="D108" i="40"/>
  <c r="D107" i="40"/>
  <c r="D106" i="40"/>
  <c r="D105" i="40"/>
  <c r="D104" i="40"/>
  <c r="D103" i="40"/>
  <c r="D102" i="40"/>
  <c r="D101" i="40"/>
  <c r="D100" i="40"/>
  <c r="D99" i="40"/>
  <c r="D98" i="40"/>
  <c r="D97" i="40"/>
  <c r="D96" i="40"/>
  <c r="D95" i="40"/>
  <c r="D94" i="40"/>
  <c r="D93" i="40"/>
  <c r="D92" i="40"/>
  <c r="D91" i="40"/>
  <c r="D90" i="40"/>
  <c r="D89" i="40"/>
  <c r="D88" i="40"/>
  <c r="D87" i="40"/>
  <c r="D86" i="40"/>
  <c r="D85" i="40"/>
  <c r="D84" i="40"/>
  <c r="D83" i="40"/>
  <c r="D82" i="40"/>
  <c r="D81" i="40"/>
  <c r="D80" i="40"/>
  <c r="D79" i="40"/>
  <c r="D78" i="40"/>
  <c r="D77" i="40"/>
  <c r="D76" i="40"/>
  <c r="D75" i="40"/>
  <c r="D74" i="40"/>
  <c r="D73" i="40"/>
  <c r="D72" i="40"/>
  <c r="D71" i="40"/>
  <c r="D70" i="40"/>
  <c r="D69" i="40"/>
  <c r="D6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BP12" i="36" l="1"/>
  <c r="BO12" i="36"/>
  <c r="BN12" i="36"/>
  <c r="BM12" i="36"/>
  <c r="BL12" i="36"/>
  <c r="BK12" i="36"/>
  <c r="BJ12" i="36"/>
  <c r="BI12" i="36"/>
  <c r="BH12" i="36"/>
  <c r="BP11" i="36"/>
  <c r="BO11" i="36"/>
  <c r="BN11" i="36"/>
  <c r="BM11" i="36"/>
  <c r="BL11" i="36"/>
  <c r="BK11" i="36"/>
  <c r="BJ11" i="36"/>
  <c r="BI11" i="36"/>
  <c r="BH11" i="36"/>
  <c r="H16" i="36"/>
  <c r="H15" i="36"/>
  <c r="H14" i="36"/>
  <c r="H13" i="36"/>
  <c r="H12" i="36"/>
  <c r="H11" i="36"/>
  <c r="H10" i="36"/>
  <c r="H9" i="36"/>
  <c r="H8" i="36"/>
  <c r="T3" i="34" l="1"/>
  <c r="T4" i="34"/>
  <c r="T5" i="34"/>
  <c r="T6" i="34"/>
  <c r="T7" i="34"/>
  <c r="T8" i="34"/>
  <c r="T9" i="34"/>
  <c r="T10" i="34"/>
  <c r="T11" i="34"/>
  <c r="T12" i="34"/>
  <c r="T13" i="34"/>
  <c r="T14" i="34"/>
  <c r="T15" i="34"/>
  <c r="T16" i="34"/>
  <c r="T17" i="34"/>
  <c r="T18" i="34"/>
  <c r="T19" i="34"/>
  <c r="T20" i="34"/>
  <c r="T21" i="34"/>
  <c r="T22" i="34"/>
  <c r="T23" i="34"/>
  <c r="T24" i="34"/>
  <c r="T25" i="34"/>
  <c r="T26" i="34"/>
  <c r="T27" i="34"/>
  <c r="T28" i="34"/>
  <c r="T29" i="34"/>
  <c r="T30" i="34"/>
  <c r="T31" i="34"/>
  <c r="T32" i="34"/>
  <c r="T33" i="34"/>
  <c r="T34" i="34"/>
  <c r="T35" i="34"/>
  <c r="T36" i="34"/>
  <c r="T37" i="34"/>
  <c r="T38" i="34"/>
  <c r="T39" i="34"/>
  <c r="T40" i="34"/>
  <c r="T41" i="34"/>
  <c r="T42" i="34"/>
  <c r="T43" i="34"/>
  <c r="T44" i="34"/>
  <c r="T45" i="34"/>
  <c r="T46" i="34"/>
  <c r="T47" i="34"/>
  <c r="T48" i="34"/>
  <c r="T49" i="34"/>
  <c r="T50" i="34"/>
  <c r="T51" i="34"/>
  <c r="T52" i="34"/>
  <c r="T53" i="34"/>
  <c r="T54" i="34"/>
  <c r="T55" i="34"/>
  <c r="T56" i="34"/>
  <c r="T57" i="34"/>
  <c r="T58" i="34"/>
  <c r="T59" i="34"/>
  <c r="T60" i="34"/>
  <c r="T61" i="34"/>
  <c r="T62" i="34"/>
  <c r="T63" i="34"/>
  <c r="T64" i="34"/>
  <c r="T65" i="34"/>
  <c r="T66" i="34"/>
  <c r="T67" i="34"/>
  <c r="T68" i="34"/>
  <c r="T69" i="34"/>
  <c r="T70" i="34"/>
  <c r="T71" i="34"/>
  <c r="T72" i="34"/>
  <c r="T73" i="34"/>
  <c r="T74" i="34"/>
  <c r="T75" i="34"/>
  <c r="T76" i="34"/>
  <c r="T77" i="34"/>
  <c r="T78" i="34"/>
  <c r="T79" i="34"/>
  <c r="T80" i="34"/>
  <c r="T81" i="34"/>
  <c r="T82" i="34"/>
  <c r="T83" i="34"/>
  <c r="T84" i="34"/>
  <c r="T85" i="34"/>
  <c r="T86" i="34"/>
  <c r="T87" i="34"/>
  <c r="T88" i="34"/>
  <c r="T89" i="34"/>
  <c r="T90" i="34"/>
  <c r="T91" i="34"/>
  <c r="T92" i="34"/>
  <c r="T93" i="34"/>
  <c r="T94" i="34"/>
  <c r="T95" i="34"/>
  <c r="T96" i="34"/>
  <c r="T97" i="34"/>
  <c r="T98" i="34"/>
  <c r="T99" i="34"/>
  <c r="T100" i="34"/>
  <c r="T101" i="34"/>
  <c r="T102" i="34"/>
  <c r="T103" i="34"/>
  <c r="T104" i="34"/>
  <c r="T105" i="34"/>
  <c r="T106" i="34"/>
  <c r="T107" i="34"/>
  <c r="T108" i="34"/>
  <c r="T109" i="34"/>
  <c r="T110" i="34"/>
  <c r="T111" i="34"/>
  <c r="T112" i="34"/>
  <c r="T113" i="34"/>
  <c r="T114" i="34"/>
  <c r="T115" i="34"/>
  <c r="T116" i="34"/>
  <c r="T117" i="34"/>
  <c r="T118" i="34"/>
  <c r="T119" i="34"/>
  <c r="T120" i="34"/>
  <c r="T121" i="34"/>
  <c r="T122" i="34"/>
  <c r="T123" i="34"/>
  <c r="T124" i="34"/>
  <c r="T125" i="34"/>
  <c r="T126" i="34"/>
  <c r="T127" i="34"/>
  <c r="T128" i="34"/>
  <c r="T129" i="34"/>
  <c r="T130" i="34"/>
  <c r="T131" i="34"/>
  <c r="T132" i="34"/>
  <c r="T133" i="34"/>
  <c r="T134" i="34"/>
  <c r="T135" i="34"/>
  <c r="T136" i="34"/>
  <c r="T137" i="34"/>
  <c r="T138" i="34"/>
  <c r="T139" i="34"/>
  <c r="T140" i="34"/>
  <c r="T141" i="34"/>
  <c r="T142" i="34"/>
  <c r="T143" i="34"/>
  <c r="T144" i="34"/>
  <c r="T145" i="34"/>
  <c r="T146" i="34"/>
  <c r="T147" i="34"/>
  <c r="T148" i="34"/>
  <c r="T149" i="34"/>
  <c r="T150" i="34"/>
  <c r="T151" i="34"/>
  <c r="T152" i="34"/>
  <c r="T153" i="34"/>
  <c r="T154" i="34"/>
  <c r="T155" i="34"/>
  <c r="T156" i="34"/>
  <c r="T157" i="34"/>
  <c r="T158" i="34"/>
  <c r="T159" i="34"/>
  <c r="T160" i="34"/>
  <c r="T161" i="34"/>
  <c r="T162" i="34"/>
  <c r="T163" i="34"/>
  <c r="T164" i="34"/>
  <c r="T165" i="34"/>
  <c r="T166" i="34"/>
  <c r="T167" i="34"/>
  <c r="T168" i="34"/>
  <c r="T169" i="34"/>
  <c r="T170" i="34"/>
  <c r="T171" i="34"/>
  <c r="T172" i="34"/>
  <c r="T173" i="34"/>
  <c r="T174" i="34"/>
  <c r="T175" i="34"/>
  <c r="T176" i="34"/>
  <c r="T177" i="34"/>
  <c r="T178" i="34"/>
  <c r="T179" i="34"/>
  <c r="T180" i="34"/>
  <c r="T181" i="34"/>
  <c r="T182" i="34"/>
  <c r="T183" i="34"/>
  <c r="T184" i="34"/>
  <c r="T185" i="34"/>
  <c r="T186" i="34"/>
  <c r="T187" i="34"/>
  <c r="T188" i="34"/>
  <c r="T189" i="34"/>
  <c r="T190" i="34"/>
  <c r="T191" i="34"/>
  <c r="T192" i="34"/>
  <c r="T193" i="34"/>
  <c r="T194" i="34"/>
  <c r="T195" i="34"/>
  <c r="T196" i="34"/>
  <c r="T197" i="34"/>
  <c r="T198" i="34"/>
  <c r="T199" i="34"/>
  <c r="T200" i="34"/>
  <c r="T201" i="34"/>
  <c r="T202" i="34"/>
  <c r="T203" i="34"/>
  <c r="T204" i="34"/>
  <c r="T205" i="34"/>
  <c r="T206" i="34"/>
  <c r="T207" i="34"/>
  <c r="T208" i="34"/>
  <c r="T209" i="34"/>
  <c r="T210" i="34"/>
  <c r="T211" i="34"/>
  <c r="T212" i="34"/>
  <c r="T213" i="34"/>
  <c r="T214" i="34"/>
  <c r="T215" i="34"/>
  <c r="T216" i="34"/>
  <c r="T217" i="34"/>
  <c r="T218" i="34"/>
  <c r="T219" i="34"/>
  <c r="T220" i="34"/>
  <c r="T221" i="34"/>
  <c r="T222" i="34"/>
  <c r="T223" i="34"/>
  <c r="T224" i="34"/>
  <c r="T225" i="34"/>
  <c r="T226" i="34"/>
  <c r="T227" i="34"/>
  <c r="T228" i="34"/>
  <c r="T229" i="34"/>
  <c r="T230" i="34"/>
  <c r="T231" i="34"/>
  <c r="T232" i="34"/>
  <c r="T233" i="34"/>
  <c r="T234" i="34"/>
  <c r="T235" i="34"/>
  <c r="T236" i="34"/>
  <c r="T237" i="34"/>
  <c r="T238" i="34"/>
  <c r="T239" i="34"/>
  <c r="T240" i="34"/>
  <c r="T241" i="34"/>
  <c r="T242" i="34"/>
  <c r="T243" i="34"/>
  <c r="T244" i="34"/>
  <c r="T245" i="34"/>
  <c r="T246" i="34"/>
  <c r="T247" i="34"/>
  <c r="T248" i="34"/>
  <c r="T249" i="34"/>
  <c r="T250" i="34"/>
  <c r="T251" i="34"/>
  <c r="T252" i="34"/>
  <c r="T253" i="34"/>
  <c r="T254" i="34"/>
  <c r="T255" i="34"/>
  <c r="T256" i="34"/>
  <c r="T257" i="34"/>
  <c r="T258" i="34"/>
  <c r="T259" i="34"/>
  <c r="T260" i="34"/>
  <c r="T261" i="34"/>
  <c r="T262" i="34"/>
  <c r="T263" i="34"/>
  <c r="T264" i="34"/>
  <c r="T265" i="34"/>
  <c r="T266" i="34"/>
  <c r="T267" i="34"/>
  <c r="T268" i="34"/>
  <c r="T269" i="34"/>
  <c r="T270" i="34"/>
  <c r="T271" i="34"/>
  <c r="T272" i="34"/>
  <c r="T273" i="34"/>
  <c r="T274" i="34"/>
  <c r="T275" i="34"/>
  <c r="T276" i="34"/>
  <c r="T277" i="34"/>
  <c r="T278" i="34"/>
  <c r="T279" i="34"/>
  <c r="T280" i="34"/>
  <c r="T281" i="34"/>
  <c r="T282" i="34"/>
  <c r="T283" i="34"/>
  <c r="T284" i="34"/>
  <c r="T285" i="34"/>
  <c r="T286" i="34"/>
  <c r="T287" i="34"/>
  <c r="T288" i="34"/>
  <c r="T289" i="34"/>
  <c r="T290" i="34"/>
  <c r="T291" i="34"/>
  <c r="T292" i="34"/>
  <c r="T293" i="34"/>
  <c r="T294" i="34"/>
  <c r="T295" i="34"/>
  <c r="T296" i="34"/>
  <c r="T297" i="34"/>
  <c r="T298" i="34"/>
  <c r="T299" i="34"/>
  <c r="T300" i="34"/>
  <c r="T301" i="34"/>
  <c r="T302" i="34"/>
  <c r="T303" i="34"/>
  <c r="T304" i="34"/>
  <c r="T305" i="34"/>
  <c r="T306" i="34"/>
  <c r="L3" i="34"/>
  <c r="M3" i="34"/>
  <c r="N3" i="34"/>
  <c r="L4" i="34"/>
  <c r="M4" i="34"/>
  <c r="N4" i="34"/>
  <c r="L5" i="34"/>
  <c r="M5" i="34"/>
  <c r="N5" i="34"/>
  <c r="L6" i="34"/>
  <c r="M6" i="34"/>
  <c r="N6" i="34"/>
  <c r="L7" i="34"/>
  <c r="M7" i="34"/>
  <c r="N7" i="34"/>
  <c r="L8" i="34"/>
  <c r="M8" i="34"/>
  <c r="N8" i="34"/>
  <c r="L9" i="34"/>
  <c r="M9" i="34"/>
  <c r="N9" i="34"/>
  <c r="L10" i="34"/>
  <c r="M10" i="34"/>
  <c r="N10" i="34"/>
  <c r="L11" i="34"/>
  <c r="M11" i="34"/>
  <c r="N11" i="34"/>
  <c r="L12" i="34"/>
  <c r="M12" i="34"/>
  <c r="N12" i="34"/>
  <c r="L13" i="34"/>
  <c r="M13" i="34"/>
  <c r="N13" i="34"/>
  <c r="L14" i="34"/>
  <c r="M14" i="34"/>
  <c r="N14" i="34"/>
  <c r="L15" i="34"/>
  <c r="M15" i="34"/>
  <c r="N15" i="34"/>
  <c r="L16" i="34"/>
  <c r="M16" i="34"/>
  <c r="N16" i="34"/>
  <c r="L17" i="34"/>
  <c r="M17" i="34"/>
  <c r="N17" i="34"/>
  <c r="L18" i="34"/>
  <c r="M18" i="34"/>
  <c r="N18" i="34"/>
  <c r="L19" i="34"/>
  <c r="M19" i="34"/>
  <c r="N19" i="34"/>
  <c r="L20" i="34"/>
  <c r="M20" i="34"/>
  <c r="N20" i="34"/>
  <c r="L21" i="34"/>
  <c r="M21" i="34"/>
  <c r="N21" i="34"/>
  <c r="L22" i="34"/>
  <c r="M22" i="34"/>
  <c r="N22" i="34"/>
  <c r="L23" i="34"/>
  <c r="M23" i="34"/>
  <c r="N23" i="34"/>
  <c r="L24" i="34"/>
  <c r="M24" i="34"/>
  <c r="N24" i="34"/>
  <c r="L25" i="34"/>
  <c r="M25" i="34"/>
  <c r="N25" i="34"/>
  <c r="L26" i="34"/>
  <c r="M26" i="34"/>
  <c r="N26" i="34"/>
  <c r="L27" i="34"/>
  <c r="M27" i="34"/>
  <c r="N27" i="34"/>
  <c r="L28" i="34"/>
  <c r="M28" i="34"/>
  <c r="N28" i="34"/>
  <c r="L29" i="34"/>
  <c r="M29" i="34"/>
  <c r="N29" i="34"/>
  <c r="L30" i="34"/>
  <c r="M30" i="34"/>
  <c r="N30" i="34"/>
  <c r="L31" i="34"/>
  <c r="M31" i="34"/>
  <c r="N31" i="34"/>
  <c r="L32" i="34"/>
  <c r="M32" i="34"/>
  <c r="N32" i="34"/>
  <c r="L33" i="34"/>
  <c r="M33" i="34"/>
  <c r="N33" i="34"/>
  <c r="L34" i="34"/>
  <c r="M34" i="34"/>
  <c r="N34" i="34"/>
  <c r="L35" i="34"/>
  <c r="M35" i="34"/>
  <c r="N35" i="34"/>
  <c r="L36" i="34"/>
  <c r="M36" i="34"/>
  <c r="N36" i="34"/>
  <c r="L37" i="34"/>
  <c r="M37" i="34"/>
  <c r="N37" i="34"/>
  <c r="L38" i="34"/>
  <c r="M38" i="34"/>
  <c r="N38" i="34"/>
  <c r="L39" i="34"/>
  <c r="M39" i="34"/>
  <c r="N39" i="34"/>
  <c r="L40" i="34"/>
  <c r="M40" i="34"/>
  <c r="N40" i="34"/>
  <c r="L41" i="34"/>
  <c r="M41" i="34"/>
  <c r="N41" i="34"/>
  <c r="L42" i="34"/>
  <c r="M42" i="34"/>
  <c r="N42" i="34"/>
  <c r="L43" i="34"/>
  <c r="M43" i="34"/>
  <c r="N43" i="34"/>
  <c r="L44" i="34"/>
  <c r="M44" i="34"/>
  <c r="N44" i="34"/>
  <c r="L45" i="34"/>
  <c r="M45" i="34"/>
  <c r="N45" i="34"/>
  <c r="L46" i="34"/>
  <c r="M46" i="34"/>
  <c r="N46" i="34"/>
  <c r="L47" i="34"/>
  <c r="M47" i="34"/>
  <c r="N47" i="34"/>
  <c r="L48" i="34"/>
  <c r="M48" i="34"/>
  <c r="N48" i="34"/>
  <c r="L49" i="34"/>
  <c r="M49" i="34"/>
  <c r="N49" i="34"/>
  <c r="L50" i="34"/>
  <c r="M50" i="34"/>
  <c r="N50" i="34"/>
  <c r="L51" i="34"/>
  <c r="M51" i="34"/>
  <c r="N51" i="34"/>
  <c r="L52" i="34"/>
  <c r="M52" i="34"/>
  <c r="N52" i="34"/>
  <c r="L53" i="34"/>
  <c r="M53" i="34"/>
  <c r="N53" i="34"/>
  <c r="L54" i="34"/>
  <c r="M54" i="34"/>
  <c r="N54" i="34"/>
  <c r="L55" i="34"/>
  <c r="M55" i="34"/>
  <c r="N55" i="34"/>
  <c r="L56" i="34"/>
  <c r="M56" i="34"/>
  <c r="N56" i="34"/>
  <c r="L57" i="34"/>
  <c r="M57" i="34"/>
  <c r="N57" i="34"/>
  <c r="L58" i="34"/>
  <c r="M58" i="34"/>
  <c r="N58" i="34"/>
  <c r="L59" i="34"/>
  <c r="M59" i="34"/>
  <c r="N59" i="34"/>
  <c r="L60" i="34"/>
  <c r="M60" i="34"/>
  <c r="N60" i="34"/>
  <c r="L61" i="34"/>
  <c r="M61" i="34"/>
  <c r="N61" i="34"/>
  <c r="L62" i="34"/>
  <c r="M62" i="34"/>
  <c r="N62" i="34"/>
  <c r="L63" i="34"/>
  <c r="M63" i="34"/>
  <c r="N63" i="34"/>
  <c r="L64" i="34"/>
  <c r="M64" i="34"/>
  <c r="N64" i="34"/>
  <c r="L65" i="34"/>
  <c r="M65" i="34"/>
  <c r="N65" i="34"/>
  <c r="L66" i="34"/>
  <c r="M66" i="34"/>
  <c r="N66" i="34"/>
  <c r="L67" i="34"/>
  <c r="M67" i="34"/>
  <c r="N67" i="34"/>
  <c r="L68" i="34"/>
  <c r="M68" i="34"/>
  <c r="N68" i="34"/>
  <c r="L69" i="34"/>
  <c r="M69" i="34"/>
  <c r="N69" i="34"/>
  <c r="L70" i="34"/>
  <c r="M70" i="34"/>
  <c r="N70" i="34"/>
  <c r="L71" i="34"/>
  <c r="M71" i="34"/>
  <c r="N71" i="34"/>
  <c r="L72" i="34"/>
  <c r="M72" i="34"/>
  <c r="N72" i="34"/>
  <c r="L73" i="34"/>
  <c r="M73" i="34"/>
  <c r="N73" i="34"/>
  <c r="L74" i="34"/>
  <c r="M74" i="34"/>
  <c r="N74" i="34"/>
  <c r="L75" i="34"/>
  <c r="M75" i="34"/>
  <c r="N75" i="34"/>
  <c r="L76" i="34"/>
  <c r="M76" i="34"/>
  <c r="N76" i="34"/>
  <c r="L77" i="34"/>
  <c r="M77" i="34"/>
  <c r="N77" i="34"/>
  <c r="L78" i="34"/>
  <c r="M78" i="34"/>
  <c r="N78" i="34"/>
  <c r="L79" i="34"/>
  <c r="M79" i="34"/>
  <c r="N79" i="34"/>
  <c r="L80" i="34"/>
  <c r="M80" i="34"/>
  <c r="N80" i="34"/>
  <c r="L81" i="34"/>
  <c r="M81" i="34"/>
  <c r="N81" i="34"/>
  <c r="L82" i="34"/>
  <c r="M82" i="34"/>
  <c r="N82" i="34"/>
  <c r="L83" i="34"/>
  <c r="M83" i="34"/>
  <c r="N83" i="34"/>
  <c r="L84" i="34"/>
  <c r="M84" i="34"/>
  <c r="N84" i="34"/>
  <c r="L85" i="34"/>
  <c r="M85" i="34"/>
  <c r="N85" i="34"/>
  <c r="L86" i="34"/>
  <c r="M86" i="34"/>
  <c r="N86" i="34"/>
  <c r="L87" i="34"/>
  <c r="M87" i="34"/>
  <c r="N87" i="34"/>
  <c r="L88" i="34"/>
  <c r="M88" i="34"/>
  <c r="N88" i="34"/>
  <c r="L89" i="34"/>
  <c r="M89" i="34"/>
  <c r="N89" i="34"/>
  <c r="L90" i="34"/>
  <c r="M90" i="34"/>
  <c r="N90" i="34"/>
  <c r="L91" i="34"/>
  <c r="M91" i="34"/>
  <c r="N91" i="34"/>
  <c r="L92" i="34"/>
  <c r="M92" i="34"/>
  <c r="N92" i="34"/>
  <c r="L93" i="34"/>
  <c r="M93" i="34"/>
  <c r="N93" i="34"/>
  <c r="L94" i="34"/>
  <c r="M94" i="34"/>
  <c r="N94" i="34"/>
  <c r="L95" i="34"/>
  <c r="M95" i="34"/>
  <c r="N95" i="34"/>
  <c r="L96" i="34"/>
  <c r="M96" i="34"/>
  <c r="N96" i="34"/>
  <c r="L97" i="34"/>
  <c r="M97" i="34"/>
  <c r="N97" i="34"/>
  <c r="L98" i="34"/>
  <c r="M98" i="34"/>
  <c r="N98" i="34"/>
  <c r="L99" i="34"/>
  <c r="M99" i="34"/>
  <c r="N99" i="34"/>
  <c r="L100" i="34"/>
  <c r="M100" i="34"/>
  <c r="N100" i="34"/>
  <c r="L101" i="34"/>
  <c r="M101" i="34"/>
  <c r="N101" i="34"/>
  <c r="L102" i="34"/>
  <c r="M102" i="34"/>
  <c r="N102" i="34"/>
  <c r="L103" i="34"/>
  <c r="M103" i="34"/>
  <c r="N103" i="34"/>
  <c r="L104" i="34"/>
  <c r="M104" i="34"/>
  <c r="N104" i="34"/>
  <c r="L105" i="34"/>
  <c r="M105" i="34"/>
  <c r="N105" i="34"/>
  <c r="L106" i="34"/>
  <c r="M106" i="34"/>
  <c r="N106" i="34"/>
  <c r="L107" i="34"/>
  <c r="M107" i="34"/>
  <c r="N107" i="34"/>
  <c r="L108" i="34"/>
  <c r="M108" i="34"/>
  <c r="N108" i="34"/>
  <c r="L109" i="34"/>
  <c r="M109" i="34"/>
  <c r="N109" i="34"/>
  <c r="L110" i="34"/>
  <c r="M110" i="34"/>
  <c r="N110" i="34"/>
  <c r="L111" i="34"/>
  <c r="M111" i="34"/>
  <c r="N111" i="34"/>
  <c r="L112" i="34"/>
  <c r="M112" i="34"/>
  <c r="N112" i="34"/>
  <c r="L113" i="34"/>
  <c r="M113" i="34"/>
  <c r="N113" i="34"/>
  <c r="L114" i="34"/>
  <c r="M114" i="34"/>
  <c r="N114" i="34"/>
  <c r="L115" i="34"/>
  <c r="M115" i="34"/>
  <c r="N115" i="34"/>
  <c r="L116" i="34"/>
  <c r="M116" i="34"/>
  <c r="N116" i="34"/>
  <c r="L117" i="34"/>
  <c r="M117" i="34"/>
  <c r="N117" i="34"/>
  <c r="L118" i="34"/>
  <c r="M118" i="34"/>
  <c r="N118" i="34"/>
  <c r="L119" i="34"/>
  <c r="M119" i="34"/>
  <c r="N119" i="34"/>
  <c r="L120" i="34"/>
  <c r="M120" i="34"/>
  <c r="N120" i="34"/>
  <c r="L121" i="34"/>
  <c r="M121" i="34"/>
  <c r="N121" i="34"/>
  <c r="L122" i="34"/>
  <c r="M122" i="34"/>
  <c r="N122" i="34"/>
  <c r="L123" i="34"/>
  <c r="M123" i="34"/>
  <c r="N123" i="34"/>
  <c r="L124" i="34"/>
  <c r="M124" i="34"/>
  <c r="N124" i="34"/>
  <c r="L125" i="34"/>
  <c r="M125" i="34"/>
  <c r="N125" i="34"/>
  <c r="L126" i="34"/>
  <c r="M126" i="34"/>
  <c r="N126" i="34"/>
  <c r="L127" i="34"/>
  <c r="M127" i="34"/>
  <c r="N127" i="34"/>
  <c r="L128" i="34"/>
  <c r="M128" i="34"/>
  <c r="N128" i="34"/>
  <c r="L129" i="34"/>
  <c r="M129" i="34"/>
  <c r="N129" i="34"/>
  <c r="L130" i="34"/>
  <c r="M130" i="34"/>
  <c r="N130" i="34"/>
  <c r="L131" i="34"/>
  <c r="M131" i="34"/>
  <c r="N131" i="34"/>
  <c r="L132" i="34"/>
  <c r="M132" i="34"/>
  <c r="N132" i="34"/>
  <c r="L133" i="34"/>
  <c r="M133" i="34"/>
  <c r="N133" i="34"/>
  <c r="L134" i="34"/>
  <c r="M134" i="34"/>
  <c r="N134" i="34"/>
  <c r="L135" i="34"/>
  <c r="M135" i="34"/>
  <c r="N135" i="34"/>
  <c r="L136" i="34"/>
  <c r="M136" i="34"/>
  <c r="N136" i="34"/>
  <c r="L137" i="34"/>
  <c r="M137" i="34"/>
  <c r="N137" i="34"/>
  <c r="L138" i="34"/>
  <c r="M138" i="34"/>
  <c r="N138" i="34"/>
  <c r="L139" i="34"/>
  <c r="M139" i="34"/>
  <c r="N139" i="34"/>
  <c r="L140" i="34"/>
  <c r="M140" i="34"/>
  <c r="N140" i="34"/>
  <c r="L141" i="34"/>
  <c r="M141" i="34"/>
  <c r="N141" i="34"/>
  <c r="L142" i="34"/>
  <c r="M142" i="34"/>
  <c r="N142" i="34"/>
  <c r="L143" i="34"/>
  <c r="M143" i="34"/>
  <c r="N143" i="34"/>
  <c r="L144" i="34"/>
  <c r="M144" i="34"/>
  <c r="N144" i="34"/>
  <c r="L145" i="34"/>
  <c r="M145" i="34"/>
  <c r="N145" i="34"/>
  <c r="L146" i="34"/>
  <c r="M146" i="34"/>
  <c r="N146" i="34"/>
  <c r="L147" i="34"/>
  <c r="M147" i="34"/>
  <c r="N147" i="34"/>
  <c r="L148" i="34"/>
  <c r="M148" i="34"/>
  <c r="N148" i="34"/>
  <c r="L149" i="34"/>
  <c r="M149" i="34"/>
  <c r="N149" i="34"/>
  <c r="L150" i="34"/>
  <c r="M150" i="34"/>
  <c r="N150" i="34"/>
  <c r="L151" i="34"/>
  <c r="M151" i="34"/>
  <c r="N151" i="34"/>
  <c r="L152" i="34"/>
  <c r="M152" i="34"/>
  <c r="N152" i="34"/>
  <c r="L153" i="34"/>
  <c r="M153" i="34"/>
  <c r="N153" i="34"/>
  <c r="L154" i="34"/>
  <c r="M154" i="34"/>
  <c r="N154" i="34"/>
  <c r="L155" i="34"/>
  <c r="M155" i="34"/>
  <c r="N155" i="34"/>
  <c r="L156" i="34"/>
  <c r="M156" i="34"/>
  <c r="N156" i="34"/>
  <c r="L157" i="34"/>
  <c r="M157" i="34"/>
  <c r="N157" i="34"/>
  <c r="L158" i="34"/>
  <c r="M158" i="34"/>
  <c r="N158" i="34"/>
  <c r="L159" i="34"/>
  <c r="M159" i="34"/>
  <c r="N159" i="34"/>
  <c r="L160" i="34"/>
  <c r="M160" i="34"/>
  <c r="N160" i="34"/>
  <c r="L161" i="34"/>
  <c r="M161" i="34"/>
  <c r="N161" i="34"/>
  <c r="L162" i="34"/>
  <c r="M162" i="34"/>
  <c r="N162" i="34"/>
  <c r="L163" i="34"/>
  <c r="M163" i="34"/>
  <c r="N163" i="34"/>
  <c r="L164" i="34"/>
  <c r="M164" i="34"/>
  <c r="N164" i="34"/>
  <c r="L165" i="34"/>
  <c r="M165" i="34"/>
  <c r="N165" i="34"/>
  <c r="L166" i="34"/>
  <c r="M166" i="34"/>
  <c r="N166" i="34"/>
  <c r="L167" i="34"/>
  <c r="M167" i="34"/>
  <c r="N167" i="34"/>
  <c r="L168" i="34"/>
  <c r="M168" i="34"/>
  <c r="N168" i="34"/>
  <c r="L169" i="34"/>
  <c r="M169" i="34"/>
  <c r="N169" i="34"/>
  <c r="L170" i="34"/>
  <c r="M170" i="34"/>
  <c r="N170" i="34"/>
  <c r="L171" i="34"/>
  <c r="M171" i="34"/>
  <c r="N171" i="34"/>
  <c r="L172" i="34"/>
  <c r="M172" i="34"/>
  <c r="N172" i="34"/>
  <c r="L173" i="34"/>
  <c r="M173" i="34"/>
  <c r="N173" i="34"/>
  <c r="L174" i="34"/>
  <c r="M174" i="34"/>
  <c r="N174" i="34"/>
  <c r="L175" i="34"/>
  <c r="M175" i="34"/>
  <c r="N175" i="34"/>
  <c r="L176" i="34"/>
  <c r="M176" i="34"/>
  <c r="N176" i="34"/>
  <c r="L177" i="34"/>
  <c r="M177" i="34"/>
  <c r="N177" i="34"/>
  <c r="L178" i="34"/>
  <c r="M178" i="34"/>
  <c r="N178" i="34"/>
  <c r="L179" i="34"/>
  <c r="M179" i="34"/>
  <c r="N179" i="34"/>
  <c r="L180" i="34"/>
  <c r="M180" i="34"/>
  <c r="N180" i="34"/>
  <c r="L181" i="34"/>
  <c r="M181" i="34"/>
  <c r="N181" i="34"/>
  <c r="L182" i="34"/>
  <c r="M182" i="34"/>
  <c r="N182" i="34"/>
  <c r="L183" i="34"/>
  <c r="M183" i="34"/>
  <c r="N183" i="34"/>
  <c r="L184" i="34"/>
  <c r="M184" i="34"/>
  <c r="N184" i="34"/>
  <c r="L185" i="34"/>
  <c r="M185" i="34"/>
  <c r="N185" i="34"/>
  <c r="L186" i="34"/>
  <c r="M186" i="34"/>
  <c r="N186" i="34"/>
  <c r="L187" i="34"/>
  <c r="M187" i="34"/>
  <c r="N187" i="34"/>
  <c r="L188" i="34"/>
  <c r="M188" i="34"/>
  <c r="N188" i="34"/>
  <c r="L189" i="34"/>
  <c r="M189" i="34"/>
  <c r="N189" i="34"/>
  <c r="L190" i="34"/>
  <c r="M190" i="34"/>
  <c r="N190" i="34"/>
  <c r="L191" i="34"/>
  <c r="M191" i="34"/>
  <c r="N191" i="34"/>
  <c r="L192" i="34"/>
  <c r="M192" i="34"/>
  <c r="N192" i="34"/>
  <c r="L193" i="34"/>
  <c r="M193" i="34"/>
  <c r="N193" i="34"/>
  <c r="L194" i="34"/>
  <c r="M194" i="34"/>
  <c r="N194" i="34"/>
  <c r="L195" i="34"/>
  <c r="M195" i="34"/>
  <c r="N195" i="34"/>
  <c r="L196" i="34"/>
  <c r="M196" i="34"/>
  <c r="N196" i="34"/>
  <c r="L197" i="34"/>
  <c r="M197" i="34"/>
  <c r="N197" i="34"/>
  <c r="L198" i="34"/>
  <c r="M198" i="34"/>
  <c r="N198" i="34"/>
  <c r="L199" i="34"/>
  <c r="M199" i="34"/>
  <c r="N199" i="34"/>
  <c r="L200" i="34"/>
  <c r="M200" i="34"/>
  <c r="N200" i="34"/>
  <c r="L201" i="34"/>
  <c r="M201" i="34"/>
  <c r="N201" i="34"/>
  <c r="L202" i="34"/>
  <c r="M202" i="34"/>
  <c r="N202" i="34"/>
  <c r="L203" i="34"/>
  <c r="M203" i="34"/>
  <c r="N203" i="34"/>
  <c r="L204" i="34"/>
  <c r="M204" i="34"/>
  <c r="N204" i="34"/>
  <c r="L205" i="34"/>
  <c r="M205" i="34"/>
  <c r="N205" i="34"/>
  <c r="L206" i="34"/>
  <c r="M206" i="34"/>
  <c r="N206" i="34"/>
  <c r="L207" i="34"/>
  <c r="M207" i="34"/>
  <c r="N207" i="34"/>
  <c r="L208" i="34"/>
  <c r="M208" i="34"/>
  <c r="N208" i="34"/>
  <c r="L209" i="34"/>
  <c r="M209" i="34"/>
  <c r="N209" i="34"/>
  <c r="L210" i="34"/>
  <c r="M210" i="34"/>
  <c r="N210" i="34"/>
  <c r="L211" i="34"/>
  <c r="M211" i="34"/>
  <c r="N211" i="34"/>
  <c r="L212" i="34"/>
  <c r="M212" i="34"/>
  <c r="N212" i="34"/>
  <c r="L213" i="34"/>
  <c r="M213" i="34"/>
  <c r="N213" i="34"/>
  <c r="L214" i="34"/>
  <c r="M214" i="34"/>
  <c r="N214" i="34"/>
  <c r="L215" i="34"/>
  <c r="M215" i="34"/>
  <c r="N215" i="34"/>
  <c r="L216" i="34"/>
  <c r="M216" i="34"/>
  <c r="N216" i="34"/>
  <c r="L217" i="34"/>
  <c r="M217" i="34"/>
  <c r="N217" i="34"/>
  <c r="L218" i="34"/>
  <c r="M218" i="34"/>
  <c r="N218" i="34"/>
  <c r="L219" i="34"/>
  <c r="M219" i="34"/>
  <c r="N219" i="34"/>
  <c r="L220" i="34"/>
  <c r="M220" i="34"/>
  <c r="N220" i="34"/>
  <c r="L221" i="34"/>
  <c r="M221" i="34"/>
  <c r="N221" i="34"/>
  <c r="L222" i="34"/>
  <c r="M222" i="34"/>
  <c r="N222" i="34"/>
  <c r="L223" i="34"/>
  <c r="M223" i="34"/>
  <c r="N223" i="34"/>
  <c r="L224" i="34"/>
  <c r="M224" i="34"/>
  <c r="N224" i="34"/>
  <c r="L225" i="34"/>
  <c r="M225" i="34"/>
  <c r="N225" i="34"/>
  <c r="L226" i="34"/>
  <c r="M226" i="34"/>
  <c r="N226" i="34"/>
  <c r="L227" i="34"/>
  <c r="M227" i="34"/>
  <c r="N227" i="34"/>
  <c r="L228" i="34"/>
  <c r="M228" i="34"/>
  <c r="N228" i="34"/>
  <c r="L229" i="34"/>
  <c r="M229" i="34"/>
  <c r="N229" i="34"/>
  <c r="L230" i="34"/>
  <c r="M230" i="34"/>
  <c r="N230" i="34"/>
  <c r="L231" i="34"/>
  <c r="M231" i="34"/>
  <c r="N231" i="34"/>
  <c r="L232" i="34"/>
  <c r="M232" i="34"/>
  <c r="N232" i="34"/>
  <c r="L233" i="34"/>
  <c r="M233" i="34"/>
  <c r="N233" i="34"/>
  <c r="L234" i="34"/>
  <c r="M234" i="34"/>
  <c r="N234" i="34"/>
  <c r="L235" i="34"/>
  <c r="M235" i="34"/>
  <c r="N235" i="34"/>
  <c r="L236" i="34"/>
  <c r="M236" i="34"/>
  <c r="N236" i="34"/>
  <c r="L237" i="34"/>
  <c r="M237" i="34"/>
  <c r="N237" i="34"/>
  <c r="L238" i="34"/>
  <c r="M238" i="34"/>
  <c r="N238" i="34"/>
  <c r="L239" i="34"/>
  <c r="M239" i="34"/>
  <c r="N239" i="34"/>
  <c r="L240" i="34"/>
  <c r="M240" i="34"/>
  <c r="N240" i="34"/>
  <c r="L241" i="34"/>
  <c r="M241" i="34"/>
  <c r="N241" i="34"/>
  <c r="L242" i="34"/>
  <c r="M242" i="34"/>
  <c r="N242" i="34"/>
  <c r="L243" i="34"/>
  <c r="M243" i="34"/>
  <c r="N243" i="34"/>
  <c r="L244" i="34"/>
  <c r="M244" i="34"/>
  <c r="N244" i="34"/>
  <c r="L245" i="34"/>
  <c r="M245" i="34"/>
  <c r="N245" i="34"/>
  <c r="L246" i="34"/>
  <c r="M246" i="34"/>
  <c r="N246" i="34"/>
  <c r="L247" i="34"/>
  <c r="M247" i="34"/>
  <c r="N247" i="34"/>
  <c r="L248" i="34"/>
  <c r="M248" i="34"/>
  <c r="N248" i="34"/>
  <c r="L249" i="34"/>
  <c r="M249" i="34"/>
  <c r="N249" i="34"/>
  <c r="L250" i="34"/>
  <c r="M250" i="34"/>
  <c r="N250" i="34"/>
  <c r="L251" i="34"/>
  <c r="M251" i="34"/>
  <c r="N251" i="34"/>
  <c r="L252" i="34"/>
  <c r="M252" i="34"/>
  <c r="N252" i="34"/>
  <c r="L253" i="34"/>
  <c r="M253" i="34"/>
  <c r="N253" i="34"/>
  <c r="L254" i="34"/>
  <c r="M254" i="34"/>
  <c r="N254" i="34"/>
  <c r="L255" i="34"/>
  <c r="M255" i="34"/>
  <c r="N255" i="34"/>
  <c r="L256" i="34"/>
  <c r="M256" i="34"/>
  <c r="N256" i="34"/>
  <c r="L257" i="34"/>
  <c r="M257" i="34"/>
  <c r="N257" i="34"/>
  <c r="L258" i="34"/>
  <c r="M258" i="34"/>
  <c r="N258" i="34"/>
  <c r="L259" i="34"/>
  <c r="M259" i="34"/>
  <c r="N259" i="34"/>
  <c r="L260" i="34"/>
  <c r="M260" i="34"/>
  <c r="N260" i="34"/>
  <c r="L261" i="34"/>
  <c r="M261" i="34"/>
  <c r="N261" i="34"/>
  <c r="L262" i="34"/>
  <c r="M262" i="34"/>
  <c r="N262" i="34"/>
  <c r="L263" i="34"/>
  <c r="M263" i="34"/>
  <c r="N263" i="34"/>
  <c r="L264" i="34"/>
  <c r="M264" i="34"/>
  <c r="N264" i="34"/>
  <c r="L265" i="34"/>
  <c r="M265" i="34"/>
  <c r="N265" i="34"/>
  <c r="L266" i="34"/>
  <c r="M266" i="34"/>
  <c r="N266" i="34"/>
  <c r="L267" i="34"/>
  <c r="M267" i="34"/>
  <c r="N267" i="34"/>
  <c r="L268" i="34"/>
  <c r="M268" i="34"/>
  <c r="N268" i="34"/>
  <c r="L269" i="34"/>
  <c r="M269" i="34"/>
  <c r="N269" i="34"/>
  <c r="L270" i="34"/>
  <c r="M270" i="34"/>
  <c r="N270" i="34"/>
  <c r="L271" i="34"/>
  <c r="M271" i="34"/>
  <c r="N271" i="34"/>
  <c r="L272" i="34"/>
  <c r="M272" i="34"/>
  <c r="N272" i="34"/>
  <c r="L273" i="34"/>
  <c r="M273" i="34"/>
  <c r="N273" i="34"/>
  <c r="L274" i="34"/>
  <c r="M274" i="34"/>
  <c r="N274" i="34"/>
  <c r="L275" i="34"/>
  <c r="M275" i="34"/>
  <c r="N275" i="34"/>
  <c r="L276" i="34"/>
  <c r="M276" i="34"/>
  <c r="N276" i="34"/>
  <c r="L277" i="34"/>
  <c r="M277" i="34"/>
  <c r="N277" i="34"/>
  <c r="L278" i="34"/>
  <c r="M278" i="34"/>
  <c r="N278" i="34"/>
  <c r="L279" i="34"/>
  <c r="M279" i="34"/>
  <c r="N279" i="34"/>
  <c r="L280" i="34"/>
  <c r="M280" i="34"/>
  <c r="N280" i="34"/>
  <c r="L281" i="34"/>
  <c r="M281" i="34"/>
  <c r="N281" i="34"/>
  <c r="L282" i="34"/>
  <c r="M282" i="34"/>
  <c r="N282" i="34"/>
  <c r="L283" i="34"/>
  <c r="M283" i="34"/>
  <c r="N283" i="34"/>
  <c r="L284" i="34"/>
  <c r="M284" i="34"/>
  <c r="N284" i="34"/>
  <c r="L285" i="34"/>
  <c r="M285" i="34"/>
  <c r="N285" i="34"/>
  <c r="L286" i="34"/>
  <c r="M286" i="34"/>
  <c r="N286" i="34"/>
  <c r="L287" i="34"/>
  <c r="M287" i="34"/>
  <c r="N287" i="34"/>
  <c r="L288" i="34"/>
  <c r="M288" i="34"/>
  <c r="N288" i="34"/>
  <c r="L289" i="34"/>
  <c r="M289" i="34"/>
  <c r="N289" i="34"/>
  <c r="L290" i="34"/>
  <c r="M290" i="34"/>
  <c r="N290" i="34"/>
  <c r="L291" i="34"/>
  <c r="M291" i="34"/>
  <c r="N291" i="34"/>
  <c r="L292" i="34"/>
  <c r="M292" i="34"/>
  <c r="N292" i="34"/>
  <c r="L293" i="34"/>
  <c r="M293" i="34"/>
  <c r="N293" i="34"/>
  <c r="L294" i="34"/>
  <c r="M294" i="34"/>
  <c r="N294" i="34"/>
  <c r="L295" i="34"/>
  <c r="M295" i="34"/>
  <c r="N295" i="34"/>
  <c r="L296" i="34"/>
  <c r="M296" i="34"/>
  <c r="N296" i="34"/>
  <c r="L297" i="34"/>
  <c r="M297" i="34"/>
  <c r="N297" i="34"/>
  <c r="L298" i="34"/>
  <c r="M298" i="34"/>
  <c r="N298" i="34"/>
  <c r="L299" i="34"/>
  <c r="M299" i="34"/>
  <c r="N299" i="34"/>
  <c r="L300" i="34"/>
  <c r="M300" i="34"/>
  <c r="N300" i="34"/>
  <c r="L301" i="34"/>
  <c r="M301" i="34"/>
  <c r="N301" i="34"/>
  <c r="L302" i="34"/>
  <c r="M302" i="34"/>
  <c r="N302" i="34"/>
  <c r="L303" i="34"/>
  <c r="M303" i="34"/>
  <c r="N303" i="34"/>
  <c r="L304" i="34"/>
  <c r="M304" i="34"/>
  <c r="N304" i="34"/>
  <c r="L305" i="34"/>
  <c r="M305" i="34"/>
  <c r="N305" i="34"/>
  <c r="L306" i="34"/>
  <c r="M306" i="34"/>
  <c r="N306" i="34"/>
  <c r="T2" i="34"/>
  <c r="N2" i="34"/>
  <c r="M2" i="34"/>
  <c r="L2" i="34"/>
  <c r="H3" i="34"/>
  <c r="H4" i="34"/>
  <c r="H5" i="34"/>
  <c r="H6" i="34"/>
  <c r="H7" i="34"/>
  <c r="H8"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H51" i="34"/>
  <c r="H52" i="34"/>
  <c r="H53" i="34"/>
  <c r="H54" i="34"/>
  <c r="H55" i="34"/>
  <c r="H56" i="34"/>
  <c r="H57" i="34"/>
  <c r="H58" i="34"/>
  <c r="H59" i="34"/>
  <c r="H60" i="34"/>
  <c r="H61" i="34"/>
  <c r="H62" i="34"/>
  <c r="H63" i="34"/>
  <c r="H64" i="34"/>
  <c r="H65" i="34"/>
  <c r="H66" i="34"/>
  <c r="H67" i="34"/>
  <c r="H68" i="34"/>
  <c r="H69" i="34"/>
  <c r="H70" i="34"/>
  <c r="H71" i="34"/>
  <c r="H72" i="34"/>
  <c r="H73" i="34"/>
  <c r="H74" i="34"/>
  <c r="H75" i="34"/>
  <c r="H76" i="34"/>
  <c r="H77" i="34"/>
  <c r="H78" i="34"/>
  <c r="H79" i="34"/>
  <c r="H80" i="34"/>
  <c r="H81" i="34"/>
  <c r="H82" i="34"/>
  <c r="H83" i="34"/>
  <c r="H84" i="34"/>
  <c r="H85" i="34"/>
  <c r="H86" i="34"/>
  <c r="H87" i="34"/>
  <c r="H88" i="34"/>
  <c r="H89" i="34"/>
  <c r="H90" i="34"/>
  <c r="H91" i="34"/>
  <c r="H92" i="34"/>
  <c r="H93" i="34"/>
  <c r="H94" i="34"/>
  <c r="H95" i="34"/>
  <c r="H96" i="34"/>
  <c r="H97" i="34"/>
  <c r="H98" i="34"/>
  <c r="H99" i="34"/>
  <c r="H100" i="34"/>
  <c r="H101" i="34"/>
  <c r="H102" i="34"/>
  <c r="H103" i="34"/>
  <c r="H104" i="34"/>
  <c r="H105" i="34"/>
  <c r="H106" i="34"/>
  <c r="H107" i="34"/>
  <c r="H108" i="34"/>
  <c r="H109" i="34"/>
  <c r="H110" i="34"/>
  <c r="H111" i="34"/>
  <c r="H112" i="34"/>
  <c r="H113" i="34"/>
  <c r="H114" i="34"/>
  <c r="H115" i="34"/>
  <c r="H116" i="34"/>
  <c r="H117" i="34"/>
  <c r="H118" i="34"/>
  <c r="H119" i="34"/>
  <c r="H120" i="34"/>
  <c r="H121" i="34"/>
  <c r="H122" i="34"/>
  <c r="H123" i="34"/>
  <c r="H124" i="34"/>
  <c r="H125" i="34"/>
  <c r="H126" i="34"/>
  <c r="H127" i="34"/>
  <c r="H128" i="34"/>
  <c r="H129" i="34"/>
  <c r="H130" i="34"/>
  <c r="H131" i="34"/>
  <c r="H132" i="34"/>
  <c r="H133" i="34"/>
  <c r="H134" i="34"/>
  <c r="H135" i="34"/>
  <c r="H136" i="34"/>
  <c r="H137" i="34"/>
  <c r="H138" i="34"/>
  <c r="H139" i="34"/>
  <c r="H140" i="34"/>
  <c r="H141" i="34"/>
  <c r="H142" i="34"/>
  <c r="H143" i="34"/>
  <c r="H144" i="34"/>
  <c r="H145" i="34"/>
  <c r="H146" i="34"/>
  <c r="H147" i="34"/>
  <c r="H148" i="34"/>
  <c r="H149" i="34"/>
  <c r="H150" i="34"/>
  <c r="H151" i="34"/>
  <c r="H152" i="34"/>
  <c r="H153" i="34"/>
  <c r="H154" i="34"/>
  <c r="H155" i="34"/>
  <c r="H156" i="34"/>
  <c r="H157" i="34"/>
  <c r="H158" i="34"/>
  <c r="H159" i="34"/>
  <c r="H160" i="34"/>
  <c r="H161" i="34"/>
  <c r="H162" i="34"/>
  <c r="H163" i="34"/>
  <c r="H164" i="34"/>
  <c r="H165" i="34"/>
  <c r="H166" i="34"/>
  <c r="H167" i="34"/>
  <c r="H168" i="34"/>
  <c r="H169" i="34"/>
  <c r="H170" i="34"/>
  <c r="H171" i="34"/>
  <c r="H172" i="34"/>
  <c r="H173" i="34"/>
  <c r="H174" i="34"/>
  <c r="H175" i="34"/>
  <c r="H176" i="34"/>
  <c r="H177" i="34"/>
  <c r="H178" i="34"/>
  <c r="H179" i="34"/>
  <c r="H180" i="34"/>
  <c r="H181" i="34"/>
  <c r="H182" i="34"/>
  <c r="H183" i="34"/>
  <c r="H184" i="34"/>
  <c r="H185" i="34"/>
  <c r="H186" i="34"/>
  <c r="H187" i="34"/>
  <c r="H188" i="34"/>
  <c r="H189" i="34"/>
  <c r="H190" i="34"/>
  <c r="H191" i="34"/>
  <c r="H192" i="34"/>
  <c r="H193" i="34"/>
  <c r="H194" i="34"/>
  <c r="H195" i="34"/>
  <c r="H196" i="34"/>
  <c r="H197" i="34"/>
  <c r="H198" i="34"/>
  <c r="H199" i="34"/>
  <c r="H200" i="34"/>
  <c r="H201" i="34"/>
  <c r="H202" i="34"/>
  <c r="H203" i="34"/>
  <c r="H204" i="34"/>
  <c r="H205" i="34"/>
  <c r="H206" i="34"/>
  <c r="H207" i="34"/>
  <c r="H208" i="34"/>
  <c r="H209" i="34"/>
  <c r="H210" i="34"/>
  <c r="H211" i="34"/>
  <c r="H212" i="34"/>
  <c r="H213" i="34"/>
  <c r="H214" i="34"/>
  <c r="H215" i="34"/>
  <c r="H216" i="34"/>
  <c r="H217" i="34"/>
  <c r="H218" i="34"/>
  <c r="H219" i="34"/>
  <c r="H220" i="34"/>
  <c r="H221" i="34"/>
  <c r="H222" i="34"/>
  <c r="H223" i="34"/>
  <c r="H224" i="34"/>
  <c r="H225" i="34"/>
  <c r="H226" i="34"/>
  <c r="H227" i="34"/>
  <c r="H228" i="34"/>
  <c r="H229" i="34"/>
  <c r="H230" i="34"/>
  <c r="H231" i="34"/>
  <c r="H232" i="34"/>
  <c r="H233" i="34"/>
  <c r="H234" i="34"/>
  <c r="H235" i="34"/>
  <c r="H236" i="34"/>
  <c r="H237" i="34"/>
  <c r="H238" i="34"/>
  <c r="H239" i="34"/>
  <c r="H240" i="34"/>
  <c r="H241" i="34"/>
  <c r="H242" i="34"/>
  <c r="H243" i="34"/>
  <c r="H244" i="34"/>
  <c r="H245" i="34"/>
  <c r="H246" i="34"/>
  <c r="H247" i="34"/>
  <c r="H248" i="34"/>
  <c r="H249" i="34"/>
  <c r="H250" i="34"/>
  <c r="H251" i="34"/>
  <c r="H252" i="34"/>
  <c r="H253" i="34"/>
  <c r="H254" i="34"/>
  <c r="H255" i="34"/>
  <c r="H256" i="34"/>
  <c r="H257" i="34"/>
  <c r="H258" i="34"/>
  <c r="H259" i="34"/>
  <c r="H260" i="34"/>
  <c r="H261" i="34"/>
  <c r="H262" i="34"/>
  <c r="H263" i="34"/>
  <c r="H264" i="34"/>
  <c r="H265" i="34"/>
  <c r="H266" i="34"/>
  <c r="H267" i="34"/>
  <c r="H268" i="34"/>
  <c r="H269" i="34"/>
  <c r="H270" i="34"/>
  <c r="H271" i="34"/>
  <c r="H272" i="34"/>
  <c r="H273" i="34"/>
  <c r="H274" i="34"/>
  <c r="H275" i="34"/>
  <c r="H276" i="34"/>
  <c r="H277" i="34"/>
  <c r="H278" i="34"/>
  <c r="H279" i="34"/>
  <c r="H280" i="34"/>
  <c r="H281" i="34"/>
  <c r="H282" i="34"/>
  <c r="H283" i="34"/>
  <c r="H284" i="34"/>
  <c r="H285" i="34"/>
  <c r="H286" i="34"/>
  <c r="H287" i="34"/>
  <c r="H288" i="34"/>
  <c r="H289" i="34"/>
  <c r="H290" i="34"/>
  <c r="H291" i="34"/>
  <c r="H292" i="34"/>
  <c r="H293" i="34"/>
  <c r="H294" i="34"/>
  <c r="H295" i="34"/>
  <c r="H296" i="34"/>
  <c r="H297" i="34"/>
  <c r="H298" i="34"/>
  <c r="H299" i="34"/>
  <c r="H300" i="34"/>
  <c r="H301" i="34"/>
  <c r="H302" i="34"/>
  <c r="H303" i="34"/>
  <c r="H304" i="34"/>
  <c r="H305" i="34"/>
  <c r="H306" i="34"/>
  <c r="H2" i="34"/>
  <c r="G3" i="34"/>
  <c r="G4" i="34"/>
  <c r="G5" i="34"/>
  <c r="G6" i="34"/>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G63" i="34"/>
  <c r="G64" i="34"/>
  <c r="G65" i="34"/>
  <c r="G66" i="34"/>
  <c r="G67" i="34"/>
  <c r="G68" i="34"/>
  <c r="G69" i="34"/>
  <c r="G70" i="34"/>
  <c r="G71" i="34"/>
  <c r="G72" i="34"/>
  <c r="G73" i="34"/>
  <c r="G74" i="34"/>
  <c r="G75" i="34"/>
  <c r="G76" i="34"/>
  <c r="G77" i="34"/>
  <c r="G78" i="34"/>
  <c r="G79" i="34"/>
  <c r="G80" i="34"/>
  <c r="G81" i="34"/>
  <c r="G82" i="34"/>
  <c r="G83" i="34"/>
  <c r="G84" i="34"/>
  <c r="G85" i="34"/>
  <c r="G86" i="34"/>
  <c r="G87" i="34"/>
  <c r="G88" i="34"/>
  <c r="G89" i="34"/>
  <c r="G90" i="34"/>
  <c r="G91" i="34"/>
  <c r="G92" i="34"/>
  <c r="G93" i="34"/>
  <c r="G94" i="34"/>
  <c r="G95" i="34"/>
  <c r="G96" i="34"/>
  <c r="G97" i="34"/>
  <c r="G98" i="34"/>
  <c r="G99" i="34"/>
  <c r="G100" i="34"/>
  <c r="G101" i="34"/>
  <c r="G102" i="34"/>
  <c r="G103" i="34"/>
  <c r="G104" i="34"/>
  <c r="G105" i="34"/>
  <c r="G106" i="34"/>
  <c r="G107" i="34"/>
  <c r="G108" i="34"/>
  <c r="G109" i="34"/>
  <c r="G110" i="34"/>
  <c r="G111" i="34"/>
  <c r="G112" i="34"/>
  <c r="G113" i="34"/>
  <c r="G114" i="34"/>
  <c r="G115" i="34"/>
  <c r="G116" i="34"/>
  <c r="G117" i="34"/>
  <c r="G118" i="34"/>
  <c r="G119" i="34"/>
  <c r="G120" i="34"/>
  <c r="G121" i="34"/>
  <c r="G122" i="34"/>
  <c r="G123" i="34"/>
  <c r="G124" i="34"/>
  <c r="G125" i="34"/>
  <c r="G126" i="34"/>
  <c r="G127" i="34"/>
  <c r="G128" i="34"/>
  <c r="G129" i="34"/>
  <c r="G130" i="34"/>
  <c r="G131" i="34"/>
  <c r="G132" i="34"/>
  <c r="G133" i="34"/>
  <c r="G134" i="34"/>
  <c r="G135" i="34"/>
  <c r="G136" i="34"/>
  <c r="G137" i="34"/>
  <c r="G138" i="34"/>
  <c r="G139" i="34"/>
  <c r="G140" i="34"/>
  <c r="G141" i="34"/>
  <c r="G142" i="34"/>
  <c r="G143" i="34"/>
  <c r="G144" i="34"/>
  <c r="G145" i="34"/>
  <c r="G146" i="34"/>
  <c r="G147" i="34"/>
  <c r="G148" i="34"/>
  <c r="G149" i="34"/>
  <c r="G150" i="34"/>
  <c r="G151" i="34"/>
  <c r="G152" i="34"/>
  <c r="G153" i="34"/>
  <c r="G154" i="34"/>
  <c r="G155" i="34"/>
  <c r="G156" i="34"/>
  <c r="G157" i="34"/>
  <c r="G158" i="34"/>
  <c r="G159" i="34"/>
  <c r="G160" i="34"/>
  <c r="G161" i="34"/>
  <c r="G162" i="34"/>
  <c r="G163" i="34"/>
  <c r="G164" i="34"/>
  <c r="G165" i="34"/>
  <c r="G166" i="34"/>
  <c r="G167" i="34"/>
  <c r="G168" i="34"/>
  <c r="G169" i="34"/>
  <c r="G170" i="34"/>
  <c r="G171" i="34"/>
  <c r="G172" i="34"/>
  <c r="G173" i="34"/>
  <c r="G174" i="34"/>
  <c r="G175" i="34"/>
  <c r="G176" i="34"/>
  <c r="G177" i="34"/>
  <c r="G178" i="34"/>
  <c r="G179" i="34"/>
  <c r="G180" i="34"/>
  <c r="G181" i="34"/>
  <c r="G182" i="34"/>
  <c r="G183" i="34"/>
  <c r="G184" i="34"/>
  <c r="G185" i="34"/>
  <c r="G186" i="34"/>
  <c r="G187" i="34"/>
  <c r="G188" i="34"/>
  <c r="G189" i="34"/>
  <c r="G190" i="34"/>
  <c r="G191" i="34"/>
  <c r="G192" i="34"/>
  <c r="G193" i="34"/>
  <c r="G194" i="34"/>
  <c r="G195" i="34"/>
  <c r="G196" i="34"/>
  <c r="G197" i="34"/>
  <c r="G198" i="34"/>
  <c r="G199" i="34"/>
  <c r="G200" i="34"/>
  <c r="G201" i="34"/>
  <c r="G202" i="34"/>
  <c r="G203" i="34"/>
  <c r="G204" i="34"/>
  <c r="G205" i="34"/>
  <c r="G206" i="34"/>
  <c r="G207" i="34"/>
  <c r="G208" i="34"/>
  <c r="G209" i="34"/>
  <c r="G210" i="34"/>
  <c r="G211" i="34"/>
  <c r="G212" i="34"/>
  <c r="G213" i="34"/>
  <c r="G214" i="34"/>
  <c r="G215" i="34"/>
  <c r="G216" i="34"/>
  <c r="G217" i="34"/>
  <c r="G218" i="34"/>
  <c r="G219" i="34"/>
  <c r="G220" i="34"/>
  <c r="G221" i="34"/>
  <c r="G222" i="34"/>
  <c r="G223" i="34"/>
  <c r="G224" i="34"/>
  <c r="G225" i="34"/>
  <c r="G226" i="34"/>
  <c r="G227" i="34"/>
  <c r="G228" i="34"/>
  <c r="G229" i="34"/>
  <c r="G230" i="34"/>
  <c r="G231" i="34"/>
  <c r="G232" i="34"/>
  <c r="G233" i="34"/>
  <c r="G234" i="34"/>
  <c r="G235" i="34"/>
  <c r="G236" i="34"/>
  <c r="G237" i="34"/>
  <c r="G238" i="34"/>
  <c r="G239" i="34"/>
  <c r="G240" i="34"/>
  <c r="G241" i="34"/>
  <c r="G242" i="34"/>
  <c r="G243" i="34"/>
  <c r="G244" i="34"/>
  <c r="G245" i="34"/>
  <c r="G246" i="34"/>
  <c r="G247" i="34"/>
  <c r="G248" i="34"/>
  <c r="G249" i="34"/>
  <c r="G250" i="34"/>
  <c r="G251" i="34"/>
  <c r="G252" i="34"/>
  <c r="G253" i="34"/>
  <c r="G254" i="34"/>
  <c r="G255" i="34"/>
  <c r="G256" i="34"/>
  <c r="G257" i="34"/>
  <c r="G258" i="34"/>
  <c r="G259" i="34"/>
  <c r="G260" i="34"/>
  <c r="G261" i="34"/>
  <c r="G262" i="34"/>
  <c r="G263" i="34"/>
  <c r="G264" i="34"/>
  <c r="G265" i="34"/>
  <c r="G266" i="34"/>
  <c r="G267" i="34"/>
  <c r="G268" i="34"/>
  <c r="G269" i="34"/>
  <c r="G270" i="34"/>
  <c r="G271" i="34"/>
  <c r="G272" i="34"/>
  <c r="G273" i="34"/>
  <c r="G274" i="34"/>
  <c r="G275" i="34"/>
  <c r="G276" i="34"/>
  <c r="G277" i="34"/>
  <c r="G278" i="34"/>
  <c r="G279" i="34"/>
  <c r="G280" i="34"/>
  <c r="G281" i="34"/>
  <c r="G282" i="34"/>
  <c r="G283" i="34"/>
  <c r="G284" i="34"/>
  <c r="G285" i="34"/>
  <c r="G286" i="34"/>
  <c r="G287" i="34"/>
  <c r="G288" i="34"/>
  <c r="G289" i="34"/>
  <c r="G290" i="34"/>
  <c r="G291" i="34"/>
  <c r="G292" i="34"/>
  <c r="G293" i="34"/>
  <c r="G294" i="34"/>
  <c r="G295" i="34"/>
  <c r="G296" i="34"/>
  <c r="G297" i="34"/>
  <c r="G298" i="34"/>
  <c r="G299" i="34"/>
  <c r="G300" i="34"/>
  <c r="G301" i="34"/>
  <c r="G302" i="34"/>
  <c r="G303" i="34"/>
  <c r="G304" i="34"/>
  <c r="G305" i="34"/>
  <c r="G306" i="34"/>
  <c r="G2" i="34"/>
  <c r="AR162" i="34"/>
  <c r="AR163" i="34"/>
  <c r="AR164" i="34"/>
  <c r="AR165" i="34"/>
  <c r="AR166" i="34"/>
  <c r="AR167" i="34"/>
  <c r="AR168" i="34"/>
  <c r="AR169" i="34"/>
  <c r="AR170" i="34"/>
  <c r="AR171" i="34"/>
  <c r="AR172" i="34"/>
  <c r="AR173" i="34"/>
  <c r="AR174" i="34"/>
  <c r="AR175" i="34"/>
  <c r="AR176" i="34"/>
  <c r="AR177" i="34"/>
  <c r="AR178" i="34"/>
  <c r="AR179" i="34"/>
  <c r="AR180" i="34"/>
  <c r="AR181" i="34"/>
  <c r="AR182" i="34"/>
  <c r="AR183" i="34"/>
  <c r="AR184" i="34"/>
  <c r="AR185" i="34"/>
  <c r="AR186" i="34"/>
  <c r="AR187" i="34"/>
  <c r="AR188" i="34"/>
  <c r="AR189" i="34"/>
  <c r="AR190" i="34"/>
  <c r="AR191" i="34"/>
  <c r="AR161" i="34"/>
  <c r="AR266" i="34"/>
  <c r="AR267" i="34"/>
  <c r="AR268" i="34"/>
  <c r="AR269" i="34"/>
  <c r="AR270" i="34"/>
  <c r="AR271" i="34"/>
  <c r="AR272" i="34"/>
  <c r="AR273" i="34"/>
  <c r="AR274" i="34"/>
  <c r="AR275" i="34"/>
  <c r="AR276" i="34"/>
  <c r="AR277" i="34"/>
  <c r="AR278" i="34"/>
  <c r="AR279" i="34"/>
  <c r="AR280" i="34"/>
  <c r="AR281" i="34"/>
  <c r="AR282" i="34"/>
  <c r="AR283" i="34"/>
  <c r="AR284" i="34"/>
  <c r="AR285" i="34"/>
  <c r="AR286" i="34"/>
  <c r="AR287" i="34"/>
  <c r="AR288" i="34"/>
  <c r="AR289" i="34"/>
  <c r="AR290" i="34"/>
  <c r="AR291" i="34"/>
  <c r="AR292" i="34"/>
  <c r="AR293" i="34"/>
  <c r="AR294" i="34"/>
  <c r="AR295" i="34"/>
  <c r="AR296" i="34"/>
  <c r="AR297" i="34"/>
  <c r="AR298" i="34"/>
  <c r="AR299" i="34"/>
  <c r="AR300" i="34"/>
  <c r="AR301" i="34"/>
  <c r="AR302" i="34"/>
  <c r="AR303" i="34"/>
  <c r="AR304" i="34"/>
  <c r="AR305" i="34"/>
  <c r="AR306" i="34"/>
  <c r="AR265" i="34"/>
  <c r="AR233" i="34"/>
  <c r="AR234" i="34"/>
  <c r="AR235" i="34"/>
  <c r="AR236" i="34"/>
  <c r="AR237" i="34"/>
  <c r="AR238" i="34"/>
  <c r="AR239" i="34"/>
  <c r="AR240" i="34"/>
  <c r="AR241" i="34"/>
  <c r="AR242" i="34"/>
  <c r="AR243" i="34"/>
  <c r="AR244" i="34"/>
  <c r="AR245" i="34"/>
  <c r="AR246" i="34"/>
  <c r="AR247" i="34"/>
  <c r="AR248" i="34"/>
  <c r="AR249" i="34"/>
  <c r="AR250" i="34"/>
  <c r="AR251" i="34"/>
  <c r="AR252" i="34"/>
  <c r="AR253" i="34"/>
  <c r="AR254" i="34"/>
  <c r="AR255" i="34"/>
  <c r="AR256" i="34"/>
  <c r="AR257" i="34"/>
  <c r="AR258" i="34"/>
  <c r="AR259" i="34"/>
  <c r="AR260" i="34"/>
  <c r="AR261" i="34"/>
  <c r="AR262" i="34"/>
  <c r="AR263" i="34"/>
  <c r="AR264" i="34"/>
  <c r="AR232" i="34"/>
  <c r="AR193" i="34"/>
  <c r="AR194" i="34"/>
  <c r="AR195" i="34"/>
  <c r="AR196" i="34"/>
  <c r="AR197" i="34"/>
  <c r="AR198" i="34"/>
  <c r="AR199" i="34"/>
  <c r="AR200" i="34"/>
  <c r="AR201" i="34"/>
  <c r="AR202" i="34"/>
  <c r="AR203" i="34"/>
  <c r="AR204" i="34"/>
  <c r="AR205" i="34"/>
  <c r="AR206" i="34"/>
  <c r="AR207" i="34"/>
  <c r="AR208" i="34"/>
  <c r="AR209" i="34"/>
  <c r="AR210" i="34"/>
  <c r="AR211" i="34"/>
  <c r="AR212" i="34"/>
  <c r="AR213" i="34"/>
  <c r="AR214" i="34"/>
  <c r="AR215" i="34"/>
  <c r="AR216" i="34"/>
  <c r="AR217" i="34"/>
  <c r="AR218" i="34"/>
  <c r="AR219" i="34"/>
  <c r="AR220" i="34"/>
  <c r="AR221" i="34"/>
  <c r="AR222" i="34"/>
  <c r="AR223" i="34"/>
  <c r="AR224" i="34"/>
  <c r="AR225" i="34"/>
  <c r="AR226" i="34"/>
  <c r="AR227" i="34"/>
  <c r="AR228" i="34"/>
  <c r="AR229" i="34"/>
  <c r="AR230" i="34"/>
  <c r="AR231" i="34"/>
  <c r="AR192" i="34"/>
  <c r="AR124" i="34"/>
  <c r="AR125" i="34"/>
  <c r="AR126" i="34"/>
  <c r="AR127" i="34"/>
  <c r="AR128" i="34"/>
  <c r="AR129" i="34"/>
  <c r="AR130" i="34"/>
  <c r="AR131" i="34"/>
  <c r="AR132" i="34"/>
  <c r="AR133" i="34"/>
  <c r="AR134" i="34"/>
  <c r="AR135" i="34"/>
  <c r="AR136" i="34"/>
  <c r="AR137" i="34"/>
  <c r="AR138" i="34"/>
  <c r="AR139" i="34"/>
  <c r="AR140" i="34"/>
  <c r="AR141" i="34"/>
  <c r="AR142" i="34"/>
  <c r="AR143" i="34"/>
  <c r="AR144" i="34"/>
  <c r="AR145" i="34"/>
  <c r="AR146" i="34"/>
  <c r="AR147" i="34"/>
  <c r="AR148" i="34"/>
  <c r="AR149" i="34"/>
  <c r="AR150" i="34"/>
  <c r="AR151" i="34"/>
  <c r="AR152" i="34"/>
  <c r="AR153" i="34"/>
  <c r="AR154" i="34"/>
  <c r="AR155" i="34"/>
  <c r="AR156" i="34"/>
  <c r="AR157" i="34"/>
  <c r="AR158" i="34"/>
  <c r="AR159" i="34"/>
  <c r="AR160" i="34"/>
  <c r="AR123" i="34"/>
  <c r="AR95" i="34"/>
  <c r="AR96" i="34"/>
  <c r="AR97" i="34"/>
  <c r="AR98" i="34"/>
  <c r="AR99" i="34"/>
  <c r="AR100" i="34"/>
  <c r="AR101" i="34"/>
  <c r="AR102" i="34"/>
  <c r="AR103" i="34"/>
  <c r="AR104" i="34"/>
  <c r="AR105" i="34"/>
  <c r="AR106" i="34"/>
  <c r="AR107" i="34"/>
  <c r="AR108" i="34"/>
  <c r="AR109" i="34"/>
  <c r="AR110" i="34"/>
  <c r="AR111" i="34"/>
  <c r="AR112" i="34"/>
  <c r="AR113" i="34"/>
  <c r="AR114" i="34"/>
  <c r="AR115" i="34"/>
  <c r="AR116" i="34"/>
  <c r="AR117" i="34"/>
  <c r="AR118" i="34"/>
  <c r="AR119" i="34"/>
  <c r="AR120" i="34"/>
  <c r="AR121" i="34"/>
  <c r="AR122" i="34"/>
  <c r="AR94" i="34"/>
  <c r="AR58" i="34"/>
  <c r="AR59" i="34"/>
  <c r="AR60" i="34"/>
  <c r="AR61" i="34"/>
  <c r="AR62" i="34"/>
  <c r="AR63" i="34"/>
  <c r="AR64" i="34"/>
  <c r="AR65" i="34"/>
  <c r="AR66" i="34"/>
  <c r="AR67" i="34"/>
  <c r="AR68" i="34"/>
  <c r="AR69" i="34"/>
  <c r="AR70" i="34"/>
  <c r="AR71" i="34"/>
  <c r="AR72" i="34"/>
  <c r="AR73" i="34"/>
  <c r="AR74" i="34"/>
  <c r="AR75" i="34"/>
  <c r="AR76" i="34"/>
  <c r="AR77" i="34"/>
  <c r="AR78" i="34"/>
  <c r="AR79" i="34"/>
  <c r="AR80" i="34"/>
  <c r="AR81" i="34"/>
  <c r="AR82" i="34"/>
  <c r="AR83" i="34"/>
  <c r="AR84" i="34"/>
  <c r="AR85" i="34"/>
  <c r="AR86" i="34"/>
  <c r="AR87" i="34"/>
  <c r="AR88" i="34"/>
  <c r="AR89" i="34"/>
  <c r="AR90" i="34"/>
  <c r="AR91" i="34"/>
  <c r="AR92" i="34"/>
  <c r="AR93" i="34"/>
  <c r="AR57" i="34"/>
  <c r="AR30" i="34"/>
  <c r="AR31" i="34"/>
  <c r="AR32" i="34"/>
  <c r="AR33" i="34"/>
  <c r="AR34" i="34"/>
  <c r="AR35" i="34"/>
  <c r="AR36" i="34"/>
  <c r="AR37" i="34"/>
  <c r="AR38" i="34"/>
  <c r="AR39" i="34"/>
  <c r="AR40" i="34"/>
  <c r="AR41" i="34"/>
  <c r="AR42" i="34"/>
  <c r="AR43" i="34"/>
  <c r="AR44" i="34"/>
  <c r="AR45" i="34"/>
  <c r="AR46" i="34"/>
  <c r="AR47" i="34"/>
  <c r="AR48" i="34"/>
  <c r="AR49" i="34"/>
  <c r="AR50" i="34"/>
  <c r="AR51" i="34"/>
  <c r="AR52" i="34"/>
  <c r="AR53" i="34"/>
  <c r="AR54" i="34"/>
  <c r="AR55" i="34"/>
  <c r="AR56" i="34"/>
  <c r="AR29" i="34"/>
  <c r="AR3" i="34"/>
  <c r="AR4" i="34"/>
  <c r="AR5" i="34"/>
  <c r="AR6" i="34"/>
  <c r="AR7" i="34"/>
  <c r="AR8" i="34"/>
  <c r="AR9" i="34"/>
  <c r="AR10" i="34"/>
  <c r="AR11" i="34"/>
  <c r="AR12" i="34"/>
  <c r="AR13" i="34"/>
  <c r="AR14" i="34"/>
  <c r="AR15" i="34"/>
  <c r="AR16" i="34"/>
  <c r="AR17" i="34"/>
  <c r="AR18" i="34"/>
  <c r="AR19" i="34"/>
  <c r="AR20" i="34"/>
  <c r="AR21" i="34"/>
  <c r="AR22" i="34"/>
  <c r="AR23" i="34"/>
  <c r="AR24" i="34"/>
  <c r="AR25" i="34"/>
  <c r="AR26" i="34"/>
  <c r="AR27" i="34"/>
  <c r="AR28" i="34"/>
  <c r="AR2" i="34"/>
  <c r="P14" i="38"/>
  <c r="P15" i="38"/>
  <c r="P16" i="38"/>
  <c r="P17" i="38"/>
  <c r="P18" i="38"/>
  <c r="P19" i="38"/>
  <c r="P20" i="38"/>
  <c r="P21" i="38"/>
  <c r="P13" i="38"/>
  <c r="O14" i="38"/>
  <c r="O15" i="38"/>
  <c r="O16" i="38"/>
  <c r="O17" i="38"/>
  <c r="O18" i="38"/>
  <c r="O19" i="38"/>
  <c r="O20" i="38"/>
  <c r="O21" i="38"/>
  <c r="O13" i="38"/>
  <c r="CS14" i="38"/>
  <c r="CS15" i="38"/>
  <c r="CS16" i="38"/>
  <c r="CS17" i="38"/>
  <c r="CS18" i="38"/>
  <c r="CS19" i="38"/>
  <c r="CS20" i="38"/>
  <c r="CS21" i="38"/>
  <c r="CS13" i="38"/>
  <c r="V21" i="38"/>
  <c r="T21" i="38"/>
  <c r="U21" i="38"/>
  <c r="V20" i="38"/>
  <c r="T20" i="38"/>
  <c r="U20" i="38"/>
  <c r="V19" i="38"/>
  <c r="T19" i="38"/>
  <c r="U19" i="38"/>
  <c r="V18" i="38"/>
  <c r="T18" i="38"/>
  <c r="U18" i="38"/>
  <c r="V17" i="38"/>
  <c r="T17" i="38"/>
  <c r="U17" i="38"/>
  <c r="V16" i="38"/>
  <c r="T16" i="38"/>
  <c r="V15" i="38"/>
  <c r="T15" i="38"/>
  <c r="U15" i="38"/>
  <c r="V14" i="38"/>
  <c r="T14" i="38"/>
  <c r="BH30" i="36"/>
  <c r="BH29" i="36"/>
  <c r="BH28" i="36"/>
  <c r="BH27" i="36"/>
  <c r="BH26" i="36"/>
  <c r="BH25" i="36"/>
  <c r="BH24" i="36"/>
  <c r="BH23" i="36"/>
  <c r="BH22" i="36"/>
  <c r="BH21" i="36"/>
  <c r="BH20" i="36"/>
  <c r="BH19" i="36"/>
  <c r="BH18" i="36"/>
  <c r="BH17" i="36"/>
  <c r="BH16" i="36"/>
  <c r="BH15" i="36"/>
  <c r="BH14" i="36"/>
  <c r="BH13" i="36"/>
  <c r="BH10" i="36"/>
  <c r="BH9" i="36"/>
  <c r="BH8" i="36"/>
  <c r="BA8" i="36"/>
  <c r="AA8" i="36"/>
  <c r="Z8" i="36"/>
  <c r="Y8" i="36"/>
  <c r="X8" i="36"/>
  <c r="W8" i="36"/>
  <c r="V8" i="36"/>
  <c r="U8" i="36"/>
  <c r="T8" i="36"/>
  <c r="S8" i="36"/>
  <c r="R8" i="36"/>
  <c r="Q8" i="36"/>
  <c r="P8" i="36"/>
  <c r="O8" i="36"/>
  <c r="N8" i="36"/>
  <c r="M8" i="36"/>
  <c r="L8" i="36"/>
  <c r="K8" i="36"/>
  <c r="J8" i="36"/>
  <c r="I8" i="36"/>
  <c r="G8" i="36"/>
  <c r="F8" i="36"/>
  <c r="E8" i="36"/>
  <c r="D8" i="36"/>
  <c r="C8" i="36"/>
  <c r="BH7" i="36"/>
  <c r="CM13" i="38"/>
  <c r="AS13" i="38"/>
  <c r="AR13" i="38"/>
  <c r="AQ13" i="38"/>
  <c r="AP13" i="38"/>
  <c r="AO13" i="38"/>
  <c r="AN13" i="38"/>
  <c r="AM13" i="38"/>
  <c r="AL13" i="38"/>
  <c r="AK13" i="38"/>
  <c r="AJ13" i="38"/>
  <c r="AI13" i="38"/>
  <c r="AH13" i="38"/>
  <c r="AG13" i="38"/>
  <c r="AF13" i="38"/>
  <c r="AE13" i="38"/>
  <c r="AD13" i="38"/>
  <c r="AC13" i="38"/>
  <c r="AB13" i="38"/>
  <c r="AA13" i="38"/>
  <c r="X13" i="38"/>
  <c r="W13" i="38"/>
  <c r="V13" i="38"/>
  <c r="U13" i="38"/>
  <c r="AE28" i="34"/>
  <c r="AD28" i="34"/>
  <c r="AC28" i="34"/>
  <c r="AB28" i="34"/>
  <c r="AA28" i="34"/>
  <c r="Z28" i="34"/>
  <c r="Y28" i="34"/>
  <c r="X28" i="34"/>
  <c r="W28" i="34"/>
  <c r="V28" i="34"/>
  <c r="P28" i="34"/>
  <c r="B28" i="34"/>
  <c r="AQ27" i="34"/>
  <c r="AP27" i="34"/>
  <c r="AK27" i="34"/>
  <c r="AJ27" i="34"/>
  <c r="AE27" i="34"/>
  <c r="AD27" i="34"/>
  <c r="AC27" i="34"/>
  <c r="AB27" i="34"/>
  <c r="AA27" i="34"/>
  <c r="Z27" i="34"/>
  <c r="Y27" i="34"/>
  <c r="X27" i="34"/>
  <c r="W27" i="34"/>
  <c r="V27" i="34"/>
  <c r="P27" i="34"/>
  <c r="B27" i="34"/>
  <c r="AQ26" i="34"/>
  <c r="AP26" i="34"/>
  <c r="AO26" i="34"/>
  <c r="AN26" i="34"/>
  <c r="FQ2" i="34" s="1"/>
  <c r="AM26" i="34"/>
  <c r="AL26" i="34"/>
  <c r="AK26" i="34"/>
  <c r="AJ26" i="34"/>
  <c r="AE26" i="34"/>
  <c r="AD26" i="34"/>
  <c r="AC26" i="34"/>
  <c r="AB26" i="34"/>
  <c r="AA26" i="34"/>
  <c r="Z26" i="34"/>
  <c r="Y26" i="34"/>
  <c r="X26" i="34"/>
  <c r="W26" i="34"/>
  <c r="V26" i="34"/>
  <c r="P26" i="34"/>
  <c r="B26" i="34"/>
  <c r="AQ25" i="34"/>
  <c r="AP25" i="34"/>
  <c r="AK25" i="34"/>
  <c r="AJ25" i="34"/>
  <c r="AE25" i="34"/>
  <c r="AD25" i="34"/>
  <c r="AC25" i="34"/>
  <c r="AB25" i="34"/>
  <c r="AA25" i="34"/>
  <c r="Z25" i="34"/>
  <c r="Y25" i="34"/>
  <c r="X25" i="34"/>
  <c r="W25" i="34"/>
  <c r="V25" i="34"/>
  <c r="P25" i="34"/>
  <c r="B25" i="34"/>
  <c r="AQ24" i="34"/>
  <c r="AP24" i="34"/>
  <c r="AO24" i="34"/>
  <c r="AN24" i="34"/>
  <c r="AM24" i="34"/>
  <c r="AL24" i="34"/>
  <c r="AK24" i="34"/>
  <c r="AJ24" i="34"/>
  <c r="AE24" i="34"/>
  <c r="AD24" i="34"/>
  <c r="AC24" i="34"/>
  <c r="AB24" i="34"/>
  <c r="AA24" i="34"/>
  <c r="Z24" i="34"/>
  <c r="Y24" i="34"/>
  <c r="X24" i="34"/>
  <c r="W24" i="34"/>
  <c r="V24" i="34"/>
  <c r="P24" i="34"/>
  <c r="B24" i="34"/>
  <c r="AQ23" i="34"/>
  <c r="AP23" i="34"/>
  <c r="AK23" i="34"/>
  <c r="AJ23" i="34"/>
  <c r="AE23" i="34"/>
  <c r="AD23" i="34"/>
  <c r="AC23" i="34"/>
  <c r="AB23" i="34"/>
  <c r="AA23" i="34"/>
  <c r="Z23" i="34"/>
  <c r="Y23" i="34"/>
  <c r="X23" i="34"/>
  <c r="W23" i="34"/>
  <c r="V23" i="34"/>
  <c r="P23" i="34"/>
  <c r="B23" i="34"/>
  <c r="AQ22" i="34"/>
  <c r="AP22" i="34"/>
  <c r="AO22" i="34"/>
  <c r="AN22" i="34"/>
  <c r="AM22" i="34"/>
  <c r="AL22" i="34"/>
  <c r="AK22" i="34"/>
  <c r="AJ22" i="34"/>
  <c r="AE22" i="34"/>
  <c r="AD22" i="34"/>
  <c r="AC22" i="34"/>
  <c r="AB22" i="34"/>
  <c r="AA22" i="34"/>
  <c r="Z22" i="34"/>
  <c r="Y22" i="34"/>
  <c r="X22" i="34"/>
  <c r="W22" i="34"/>
  <c r="V22" i="34"/>
  <c r="P22" i="34"/>
  <c r="B22" i="34"/>
  <c r="AQ21" i="34"/>
  <c r="AP21" i="34"/>
  <c r="AO21" i="34"/>
  <c r="AN21" i="34"/>
  <c r="AM21" i="34"/>
  <c r="AL21" i="34"/>
  <c r="AK21" i="34"/>
  <c r="AJ21" i="34"/>
  <c r="AE21" i="34"/>
  <c r="AD21" i="34"/>
  <c r="AC21" i="34"/>
  <c r="AB21" i="34"/>
  <c r="AA21" i="34"/>
  <c r="Z21" i="34"/>
  <c r="Y21" i="34"/>
  <c r="X21" i="34"/>
  <c r="W21" i="34"/>
  <c r="V21" i="34"/>
  <c r="P21" i="34"/>
  <c r="B21" i="34"/>
  <c r="AQ20" i="34"/>
  <c r="AP20" i="34"/>
  <c r="AO20" i="34"/>
  <c r="AN20" i="34"/>
  <c r="AM20" i="34"/>
  <c r="AL20" i="34"/>
  <c r="AK20" i="34"/>
  <c r="AJ20" i="34"/>
  <c r="AE20" i="34"/>
  <c r="AD20" i="34"/>
  <c r="AC20" i="34"/>
  <c r="AB20" i="34"/>
  <c r="AA20" i="34"/>
  <c r="Z20" i="34"/>
  <c r="Y20" i="34"/>
  <c r="X20" i="34"/>
  <c r="W20" i="34"/>
  <c r="V20" i="34"/>
  <c r="P20" i="34"/>
  <c r="B20" i="34"/>
  <c r="AQ19" i="34"/>
  <c r="AP19" i="34"/>
  <c r="AO19" i="34"/>
  <c r="AN19" i="34"/>
  <c r="AM19" i="34"/>
  <c r="AL19" i="34"/>
  <c r="AK19" i="34"/>
  <c r="AJ19" i="34"/>
  <c r="AE19" i="34"/>
  <c r="AD19" i="34"/>
  <c r="AC19" i="34"/>
  <c r="AB19" i="34"/>
  <c r="AA19" i="34"/>
  <c r="Z19" i="34"/>
  <c r="Y19" i="34"/>
  <c r="X19" i="34"/>
  <c r="W19" i="34"/>
  <c r="V19" i="34"/>
  <c r="P19" i="34"/>
  <c r="B19" i="34"/>
  <c r="AQ18" i="34"/>
  <c r="AP18" i="34"/>
  <c r="AO18" i="34"/>
  <c r="AN18" i="34"/>
  <c r="AM18" i="34"/>
  <c r="AL18" i="34"/>
  <c r="AK18" i="34"/>
  <c r="AJ18" i="34"/>
  <c r="AE18" i="34"/>
  <c r="AD18" i="34"/>
  <c r="AC18" i="34"/>
  <c r="AB18" i="34"/>
  <c r="AA18" i="34"/>
  <c r="Z18" i="34"/>
  <c r="Y18" i="34"/>
  <c r="X18" i="34"/>
  <c r="W18" i="34"/>
  <c r="V18" i="34"/>
  <c r="P18" i="34"/>
  <c r="B18" i="34"/>
  <c r="AQ17" i="34"/>
  <c r="AP17" i="34"/>
  <c r="AO17" i="34"/>
  <c r="AN17" i="34"/>
  <c r="AM17" i="34"/>
  <c r="AL17" i="34"/>
  <c r="AK17" i="34"/>
  <c r="AJ17" i="34"/>
  <c r="AE17" i="34"/>
  <c r="AD17" i="34"/>
  <c r="AC17" i="34"/>
  <c r="AB17" i="34"/>
  <c r="AA17" i="34"/>
  <c r="Z17" i="34"/>
  <c r="Y17" i="34"/>
  <c r="X17" i="34"/>
  <c r="W17" i="34"/>
  <c r="V17" i="34"/>
  <c r="P17" i="34"/>
  <c r="B17" i="34"/>
  <c r="AQ16" i="34"/>
  <c r="AP16" i="34"/>
  <c r="AO16" i="34"/>
  <c r="AN16" i="34"/>
  <c r="AM16" i="34"/>
  <c r="AL16" i="34"/>
  <c r="AK16" i="34"/>
  <c r="AJ16" i="34"/>
  <c r="AE16" i="34"/>
  <c r="AD16" i="34"/>
  <c r="AC16" i="34"/>
  <c r="AB16" i="34"/>
  <c r="AA16" i="34"/>
  <c r="Z16" i="34"/>
  <c r="Y16" i="34"/>
  <c r="X16" i="34"/>
  <c r="W16" i="34"/>
  <c r="V16" i="34"/>
  <c r="P16" i="34"/>
  <c r="B16" i="34"/>
  <c r="AQ15" i="34"/>
  <c r="AP15" i="34"/>
  <c r="AO15" i="34"/>
  <c r="AN15" i="34"/>
  <c r="AM15" i="34"/>
  <c r="AL15" i="34"/>
  <c r="AK15" i="34"/>
  <c r="AJ15" i="34"/>
  <c r="AE15" i="34"/>
  <c r="AD15" i="34"/>
  <c r="AC15" i="34"/>
  <c r="AB15" i="34"/>
  <c r="AA15" i="34"/>
  <c r="Z15" i="34"/>
  <c r="Y15" i="34"/>
  <c r="X15" i="34"/>
  <c r="W15" i="34"/>
  <c r="V15" i="34"/>
  <c r="P15" i="34"/>
  <c r="B15" i="34"/>
  <c r="AQ14" i="34"/>
  <c r="AP14" i="34"/>
  <c r="AO14" i="34"/>
  <c r="AN14" i="34"/>
  <c r="AM14" i="34"/>
  <c r="AL14" i="34"/>
  <c r="AK14" i="34"/>
  <c r="AJ14" i="34"/>
  <c r="AE14" i="34"/>
  <c r="AD14" i="34"/>
  <c r="AC14" i="34"/>
  <c r="AB14" i="34"/>
  <c r="AA14" i="34"/>
  <c r="Z14" i="34"/>
  <c r="Y14" i="34"/>
  <c r="X14" i="34"/>
  <c r="W14" i="34"/>
  <c r="V14" i="34"/>
  <c r="P14" i="34"/>
  <c r="B14" i="34"/>
  <c r="AQ13" i="34"/>
  <c r="AP13" i="34"/>
  <c r="AK13" i="34"/>
  <c r="AJ13" i="34"/>
  <c r="AE13" i="34"/>
  <c r="AD13" i="34"/>
  <c r="AC13" i="34"/>
  <c r="AB13" i="34"/>
  <c r="AA13" i="34"/>
  <c r="Z13" i="34"/>
  <c r="Y13" i="34"/>
  <c r="X13" i="34"/>
  <c r="W13" i="34"/>
  <c r="V13" i="34"/>
  <c r="P13" i="34"/>
  <c r="B13" i="34"/>
  <c r="AQ12" i="34"/>
  <c r="AP12" i="34"/>
  <c r="AO12" i="34"/>
  <c r="AN12" i="34"/>
  <c r="AM12" i="34"/>
  <c r="AL12" i="34"/>
  <c r="AK12" i="34"/>
  <c r="AJ12" i="34"/>
  <c r="AE12" i="34"/>
  <c r="AD12" i="34"/>
  <c r="AC12" i="34"/>
  <c r="AB12" i="34"/>
  <c r="AA12" i="34"/>
  <c r="Z12" i="34"/>
  <c r="Y12" i="34"/>
  <c r="X12" i="34"/>
  <c r="W12" i="34"/>
  <c r="V12" i="34"/>
  <c r="P12" i="34"/>
  <c r="B12" i="34"/>
  <c r="AQ11" i="34"/>
  <c r="AP11" i="34"/>
  <c r="AO11" i="34"/>
  <c r="AN11" i="34"/>
  <c r="AM11" i="34"/>
  <c r="AL11" i="34"/>
  <c r="AK11" i="34"/>
  <c r="AJ11" i="34"/>
  <c r="AE11" i="34"/>
  <c r="AD11" i="34"/>
  <c r="AC11" i="34"/>
  <c r="AB11" i="34"/>
  <c r="AA11" i="34"/>
  <c r="Z11" i="34"/>
  <c r="Y11" i="34"/>
  <c r="X11" i="34"/>
  <c r="W11" i="34"/>
  <c r="V11" i="34"/>
  <c r="P11" i="34"/>
  <c r="B11" i="34"/>
  <c r="AQ10" i="34"/>
  <c r="AP10" i="34"/>
  <c r="AO10" i="34"/>
  <c r="AN10" i="34"/>
  <c r="AM10" i="34"/>
  <c r="AL10" i="34"/>
  <c r="AK10" i="34"/>
  <c r="AJ10" i="34"/>
  <c r="AE10" i="34"/>
  <c r="AD10" i="34"/>
  <c r="AC10" i="34"/>
  <c r="AB10" i="34"/>
  <c r="AA10" i="34"/>
  <c r="Z10" i="34"/>
  <c r="Y10" i="34"/>
  <c r="X10" i="34"/>
  <c r="W10" i="34"/>
  <c r="V10" i="34"/>
  <c r="P10" i="34"/>
  <c r="B10" i="34"/>
  <c r="AQ9" i="34"/>
  <c r="AP9" i="34"/>
  <c r="AO9" i="34"/>
  <c r="AN9" i="34"/>
  <c r="AM9" i="34"/>
  <c r="AL9" i="34"/>
  <c r="AK9" i="34"/>
  <c r="AJ9" i="34"/>
  <c r="AE9" i="34"/>
  <c r="AD9" i="34"/>
  <c r="AC9" i="34"/>
  <c r="AB9" i="34"/>
  <c r="AA9" i="34"/>
  <c r="Z9" i="34"/>
  <c r="Y9" i="34"/>
  <c r="X9" i="34"/>
  <c r="W9" i="34"/>
  <c r="V9" i="34"/>
  <c r="P9" i="34"/>
  <c r="B9" i="34"/>
  <c r="AQ8" i="34"/>
  <c r="AP8" i="34"/>
  <c r="AO8" i="34"/>
  <c r="AN8" i="34"/>
  <c r="AM8" i="34"/>
  <c r="AL8" i="34"/>
  <c r="AK8" i="34"/>
  <c r="AJ8" i="34"/>
  <c r="AE8" i="34"/>
  <c r="AD8" i="34"/>
  <c r="AC8" i="34"/>
  <c r="AB8" i="34"/>
  <c r="AA8" i="34"/>
  <c r="Z8" i="34"/>
  <c r="Y8" i="34"/>
  <c r="X8" i="34"/>
  <c r="W8" i="34"/>
  <c r="V8" i="34"/>
  <c r="P8" i="34"/>
  <c r="B8" i="34"/>
  <c r="AQ7" i="34"/>
  <c r="AP7" i="34"/>
  <c r="AO7" i="34"/>
  <c r="AN7" i="34"/>
  <c r="AM7" i="34"/>
  <c r="AL7" i="34"/>
  <c r="AK7" i="34"/>
  <c r="AJ7" i="34"/>
  <c r="AE7" i="34"/>
  <c r="AD7" i="34"/>
  <c r="AC7" i="34"/>
  <c r="AB7" i="34"/>
  <c r="AA7" i="34"/>
  <c r="Z7" i="34"/>
  <c r="Y7" i="34"/>
  <c r="X7" i="34"/>
  <c r="W7" i="34"/>
  <c r="V7" i="34"/>
  <c r="P7" i="34"/>
  <c r="B7" i="34"/>
  <c r="AQ6" i="34"/>
  <c r="AP6" i="34"/>
  <c r="AO6" i="34"/>
  <c r="AN6" i="34"/>
  <c r="AM6" i="34"/>
  <c r="AL6" i="34"/>
  <c r="AK6" i="34"/>
  <c r="AJ6" i="34"/>
  <c r="AE6" i="34"/>
  <c r="AD6" i="34"/>
  <c r="AC6" i="34"/>
  <c r="AB6" i="34"/>
  <c r="AA6" i="34"/>
  <c r="Z6" i="34"/>
  <c r="Y6" i="34"/>
  <c r="X6" i="34"/>
  <c r="W6" i="34"/>
  <c r="V6" i="34"/>
  <c r="P6" i="34"/>
  <c r="B6" i="34"/>
  <c r="AQ5" i="34"/>
  <c r="AP5" i="34"/>
  <c r="AO5" i="34"/>
  <c r="AN5" i="34"/>
  <c r="AM5" i="34"/>
  <c r="AL5" i="34"/>
  <c r="AK5" i="34"/>
  <c r="AJ5" i="34"/>
  <c r="AE5" i="34"/>
  <c r="AD5" i="34"/>
  <c r="AC5" i="34"/>
  <c r="AB5" i="34"/>
  <c r="AA5" i="34"/>
  <c r="Z5" i="34"/>
  <c r="Y5" i="34"/>
  <c r="X5" i="34"/>
  <c r="W5" i="34"/>
  <c r="V5" i="34"/>
  <c r="P5" i="34"/>
  <c r="B5" i="34"/>
  <c r="AQ4" i="34"/>
  <c r="AP4" i="34"/>
  <c r="AO4" i="34"/>
  <c r="AN4" i="34"/>
  <c r="AM4" i="34"/>
  <c r="AL4" i="34"/>
  <c r="AK4" i="34"/>
  <c r="AJ4" i="34"/>
  <c r="AE4" i="34"/>
  <c r="AD4" i="34"/>
  <c r="AC4" i="34"/>
  <c r="AB4" i="34"/>
  <c r="AA4" i="34"/>
  <c r="Z4" i="34"/>
  <c r="Y4" i="34"/>
  <c r="X4" i="34"/>
  <c r="W4" i="34"/>
  <c r="V4" i="34"/>
  <c r="P4" i="34"/>
  <c r="B4" i="34"/>
  <c r="AQ3" i="34"/>
  <c r="AP3" i="34"/>
  <c r="AK3" i="34"/>
  <c r="AJ3" i="34"/>
  <c r="AE3" i="34"/>
  <c r="AD3" i="34"/>
  <c r="AC3" i="34"/>
  <c r="AB3" i="34"/>
  <c r="AA3" i="34"/>
  <c r="Z3" i="34"/>
  <c r="Y3" i="34"/>
  <c r="X3" i="34"/>
  <c r="W3" i="34"/>
  <c r="V3" i="34"/>
  <c r="P3" i="34"/>
  <c r="B3" i="34"/>
  <c r="AQ2" i="34"/>
  <c r="AP2" i="34"/>
  <c r="AE2" i="34"/>
  <c r="AD2" i="34"/>
  <c r="AC2" i="34"/>
  <c r="AB2" i="34"/>
  <c r="AA2" i="34"/>
  <c r="Z2" i="34"/>
  <c r="Y2" i="34"/>
  <c r="X2" i="34"/>
  <c r="W2" i="34"/>
  <c r="V2" i="34"/>
  <c r="P2" i="34"/>
  <c r="B2" i="34"/>
  <c r="AQ28" i="34"/>
  <c r="AP28" i="34"/>
  <c r="AO28" i="34"/>
  <c r="AJ28" i="34"/>
  <c r="BH57" i="36"/>
  <c r="BH31" i="36"/>
  <c r="G11" i="40"/>
  <c r="H11" i="40"/>
  <c r="G12" i="40"/>
  <c r="H12" i="40"/>
  <c r="G13" i="40"/>
  <c r="H13" i="40"/>
  <c r="G14" i="40"/>
  <c r="H14" i="40"/>
  <c r="G15" i="40"/>
  <c r="H15" i="40"/>
  <c r="G16" i="40"/>
  <c r="H16" i="40"/>
  <c r="G17" i="40"/>
  <c r="H17" i="40"/>
  <c r="G18" i="40"/>
  <c r="H18" i="40"/>
  <c r="G19" i="40"/>
  <c r="H19" i="40"/>
  <c r="G20" i="40"/>
  <c r="H20" i="40"/>
  <c r="G21" i="40"/>
  <c r="H21" i="40"/>
  <c r="G22" i="40"/>
  <c r="H22" i="40"/>
  <c r="G23" i="40"/>
  <c r="H23" i="40"/>
  <c r="G24" i="40"/>
  <c r="H24" i="40"/>
  <c r="G25" i="40"/>
  <c r="H25" i="40"/>
  <c r="G26" i="40"/>
  <c r="H26" i="40"/>
  <c r="G27" i="40"/>
  <c r="H27" i="40"/>
  <c r="G28" i="40"/>
  <c r="H28" i="40"/>
  <c r="G29" i="40"/>
  <c r="H29" i="40"/>
  <c r="G55" i="40"/>
  <c r="H56" i="40"/>
  <c r="H14" i="38"/>
  <c r="H15" i="38"/>
  <c r="H16" i="38"/>
  <c r="H17" i="38"/>
  <c r="H18" i="38"/>
  <c r="H19" i="38"/>
  <c r="H20" i="38"/>
  <c r="H21" i="38"/>
  <c r="H13" i="38"/>
  <c r="D18" i="38"/>
  <c r="D16" i="38"/>
  <c r="D15" i="38"/>
  <c r="D17" i="38"/>
  <c r="D19" i="38"/>
  <c r="D20" i="38"/>
  <c r="D21" i="38"/>
  <c r="D14" i="38"/>
  <c r="D13" i="38"/>
  <c r="Y14" i="38"/>
  <c r="Y15" i="38"/>
  <c r="Y16" i="38"/>
  <c r="Y17" i="38"/>
  <c r="Y18" i="38"/>
  <c r="Y19" i="38"/>
  <c r="Y20" i="38"/>
  <c r="Y21" i="38"/>
  <c r="Y13" i="38"/>
  <c r="F3" i="34"/>
  <c r="F4" i="34"/>
  <c r="F5" i="34"/>
  <c r="F6" i="34"/>
  <c r="F7" i="34"/>
  <c r="F8"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7" i="34"/>
  <c r="F38" i="34"/>
  <c r="F39" i="34"/>
  <c r="F40" i="34"/>
  <c r="F41" i="34"/>
  <c r="F42" i="34"/>
  <c r="F43" i="34"/>
  <c r="F44" i="34"/>
  <c r="F45" i="34"/>
  <c r="F46" i="34"/>
  <c r="F47" i="34"/>
  <c r="F48" i="34"/>
  <c r="F49" i="34"/>
  <c r="F50" i="34"/>
  <c r="F51" i="34"/>
  <c r="F52" i="34"/>
  <c r="F53" i="34"/>
  <c r="F54" i="34"/>
  <c r="F55" i="34"/>
  <c r="F56" i="34"/>
  <c r="F57" i="34"/>
  <c r="F58" i="34"/>
  <c r="F59" i="34"/>
  <c r="F60" i="34"/>
  <c r="F61" i="34"/>
  <c r="F62" i="34"/>
  <c r="F63" i="34"/>
  <c r="F64" i="34"/>
  <c r="F65" i="34"/>
  <c r="F66" i="34"/>
  <c r="F67" i="34"/>
  <c r="F68" i="34"/>
  <c r="F69" i="34"/>
  <c r="F70" i="34"/>
  <c r="F71" i="34"/>
  <c r="F72" i="34"/>
  <c r="F73" i="34"/>
  <c r="F74" i="34"/>
  <c r="F75" i="34"/>
  <c r="F76" i="34"/>
  <c r="F77" i="34"/>
  <c r="F78" i="34"/>
  <c r="F79" i="34"/>
  <c r="F80" i="34"/>
  <c r="F81" i="34"/>
  <c r="F82" i="34"/>
  <c r="F83" i="34"/>
  <c r="F84" i="34"/>
  <c r="F85" i="34"/>
  <c r="F86" i="34"/>
  <c r="F87" i="34"/>
  <c r="F88" i="34"/>
  <c r="F89" i="34"/>
  <c r="F90" i="34"/>
  <c r="F91" i="34"/>
  <c r="F92" i="34"/>
  <c r="F93" i="34"/>
  <c r="F94" i="34"/>
  <c r="F95" i="34"/>
  <c r="F96" i="34"/>
  <c r="F97" i="34"/>
  <c r="F98" i="34"/>
  <c r="F99" i="34"/>
  <c r="F100" i="34"/>
  <c r="F101" i="34"/>
  <c r="F102" i="34"/>
  <c r="F103" i="34"/>
  <c r="F104" i="34"/>
  <c r="F105" i="34"/>
  <c r="F106" i="34"/>
  <c r="F107" i="34"/>
  <c r="F108" i="34"/>
  <c r="F109" i="34"/>
  <c r="F110" i="34"/>
  <c r="F111" i="34"/>
  <c r="F112" i="34"/>
  <c r="F113" i="34"/>
  <c r="F114" i="34"/>
  <c r="F115" i="34"/>
  <c r="F116" i="34"/>
  <c r="F117" i="34"/>
  <c r="F118" i="34"/>
  <c r="F119" i="34"/>
  <c r="F120" i="34"/>
  <c r="F121" i="34"/>
  <c r="F122" i="34"/>
  <c r="F123" i="34"/>
  <c r="F124" i="34"/>
  <c r="F125" i="34"/>
  <c r="F126" i="34"/>
  <c r="F127" i="34"/>
  <c r="F128" i="34"/>
  <c r="F129" i="34"/>
  <c r="F130" i="34"/>
  <c r="F131" i="34"/>
  <c r="F132" i="34"/>
  <c r="F133" i="34"/>
  <c r="F134" i="34"/>
  <c r="F135" i="34"/>
  <c r="F136" i="34"/>
  <c r="F137" i="34"/>
  <c r="F138" i="34"/>
  <c r="F139" i="34"/>
  <c r="F140" i="34"/>
  <c r="F141" i="34"/>
  <c r="F142" i="34"/>
  <c r="F143" i="34"/>
  <c r="F144" i="34"/>
  <c r="F145" i="34"/>
  <c r="F146" i="34"/>
  <c r="F147" i="34"/>
  <c r="F148" i="34"/>
  <c r="F149" i="34"/>
  <c r="F150" i="34"/>
  <c r="F151" i="34"/>
  <c r="F152" i="34"/>
  <c r="F153" i="34"/>
  <c r="F154" i="34"/>
  <c r="F155" i="34"/>
  <c r="F156" i="34"/>
  <c r="F157" i="34"/>
  <c r="F158" i="34"/>
  <c r="F159" i="34"/>
  <c r="F160" i="34"/>
  <c r="F161" i="34"/>
  <c r="F162" i="34"/>
  <c r="F163" i="34"/>
  <c r="F164" i="34"/>
  <c r="F165" i="34"/>
  <c r="F166" i="34"/>
  <c r="F167" i="34"/>
  <c r="F168" i="34"/>
  <c r="F169" i="34"/>
  <c r="F170" i="34"/>
  <c r="F171" i="34"/>
  <c r="F172" i="34"/>
  <c r="F173" i="34"/>
  <c r="F174" i="34"/>
  <c r="F175" i="34"/>
  <c r="F176" i="34"/>
  <c r="F177" i="34"/>
  <c r="F178" i="34"/>
  <c r="F179" i="34"/>
  <c r="F180" i="34"/>
  <c r="F181" i="34"/>
  <c r="F182" i="34"/>
  <c r="F183" i="34"/>
  <c r="F184" i="34"/>
  <c r="F185" i="34"/>
  <c r="F186" i="34"/>
  <c r="F187" i="34"/>
  <c r="F188" i="34"/>
  <c r="F189" i="34"/>
  <c r="F190" i="34"/>
  <c r="F191" i="34"/>
  <c r="F192" i="34"/>
  <c r="F193" i="34"/>
  <c r="F194" i="34"/>
  <c r="F195" i="34"/>
  <c r="F196" i="34"/>
  <c r="F197" i="34"/>
  <c r="F198" i="34"/>
  <c r="F199" i="34"/>
  <c r="F200" i="34"/>
  <c r="F201" i="34"/>
  <c r="F202" i="34"/>
  <c r="F203" i="34"/>
  <c r="F204" i="34"/>
  <c r="F205" i="34"/>
  <c r="F206" i="34"/>
  <c r="F207" i="34"/>
  <c r="F208" i="34"/>
  <c r="F209" i="34"/>
  <c r="F210" i="34"/>
  <c r="F211" i="34"/>
  <c r="F212" i="34"/>
  <c r="F213" i="34"/>
  <c r="F214" i="34"/>
  <c r="F215" i="34"/>
  <c r="F216" i="34"/>
  <c r="F217" i="34"/>
  <c r="F218" i="34"/>
  <c r="F219" i="34"/>
  <c r="F220" i="34"/>
  <c r="F221" i="34"/>
  <c r="F222" i="34"/>
  <c r="F223" i="34"/>
  <c r="F224" i="34"/>
  <c r="F225" i="34"/>
  <c r="F226" i="34"/>
  <c r="F227" i="34"/>
  <c r="F228" i="34"/>
  <c r="F229" i="34"/>
  <c r="F230" i="34"/>
  <c r="F231" i="34"/>
  <c r="F232" i="34"/>
  <c r="F233" i="34"/>
  <c r="F234" i="34"/>
  <c r="F235" i="34"/>
  <c r="F236" i="34"/>
  <c r="F237" i="34"/>
  <c r="F238" i="34"/>
  <c r="F239" i="34"/>
  <c r="F240" i="34"/>
  <c r="F241" i="34"/>
  <c r="F242" i="34"/>
  <c r="F243" i="34"/>
  <c r="F244" i="34"/>
  <c r="F245" i="34"/>
  <c r="F246" i="34"/>
  <c r="F247" i="34"/>
  <c r="F248" i="34"/>
  <c r="F249" i="34"/>
  <c r="F250" i="34"/>
  <c r="F251" i="34"/>
  <c r="F252" i="34"/>
  <c r="F253" i="34"/>
  <c r="F254" i="34"/>
  <c r="F255" i="34"/>
  <c r="F256" i="34"/>
  <c r="F257" i="34"/>
  <c r="F258" i="34"/>
  <c r="F259" i="34"/>
  <c r="F260" i="34"/>
  <c r="F261" i="34"/>
  <c r="F262" i="34"/>
  <c r="F263" i="34"/>
  <c r="F264" i="34"/>
  <c r="F265" i="34"/>
  <c r="F266" i="34"/>
  <c r="F267" i="34"/>
  <c r="F268" i="34"/>
  <c r="F269" i="34"/>
  <c r="F270" i="34"/>
  <c r="F271" i="34"/>
  <c r="F272" i="34"/>
  <c r="F273" i="34"/>
  <c r="F274" i="34"/>
  <c r="F275" i="34"/>
  <c r="F276" i="34"/>
  <c r="F277" i="34"/>
  <c r="F278" i="34"/>
  <c r="F279" i="34"/>
  <c r="F280" i="34"/>
  <c r="F281" i="34"/>
  <c r="F282" i="34"/>
  <c r="F283" i="34"/>
  <c r="F284" i="34"/>
  <c r="F285" i="34"/>
  <c r="F286" i="34"/>
  <c r="F287" i="34"/>
  <c r="F288" i="34"/>
  <c r="F289" i="34"/>
  <c r="F290" i="34"/>
  <c r="F291" i="34"/>
  <c r="F292" i="34"/>
  <c r="F293" i="34"/>
  <c r="F294" i="34"/>
  <c r="F295" i="34"/>
  <c r="F296" i="34"/>
  <c r="F297" i="34"/>
  <c r="F298" i="34"/>
  <c r="F299" i="34"/>
  <c r="F300" i="34"/>
  <c r="F301" i="34"/>
  <c r="F302" i="34"/>
  <c r="F303" i="34"/>
  <c r="F304" i="34"/>
  <c r="F305" i="34"/>
  <c r="F306" i="34"/>
  <c r="F2" i="34"/>
  <c r="E3" i="34"/>
  <c r="E4" i="34"/>
  <c r="E5" i="34"/>
  <c r="E6" i="34"/>
  <c r="E7" i="34"/>
  <c r="E8"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57" i="34"/>
  <c r="E58" i="34"/>
  <c r="E59" i="34"/>
  <c r="E60" i="34"/>
  <c r="E61" i="34"/>
  <c r="E62" i="34"/>
  <c r="E63" i="34"/>
  <c r="E64" i="34"/>
  <c r="E65" i="34"/>
  <c r="E66" i="34"/>
  <c r="E67" i="34"/>
  <c r="E68" i="34"/>
  <c r="E69" i="34"/>
  <c r="E70" i="34"/>
  <c r="E71" i="34"/>
  <c r="E72" i="34"/>
  <c r="E73" i="34"/>
  <c r="E74" i="34"/>
  <c r="E75" i="34"/>
  <c r="E76"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18" i="34"/>
  <c r="E119" i="34"/>
  <c r="E120" i="34"/>
  <c r="E121" i="34"/>
  <c r="E122" i="34"/>
  <c r="E123" i="34"/>
  <c r="E124" i="34"/>
  <c r="E125" i="34"/>
  <c r="E126" i="34"/>
  <c r="E127" i="34"/>
  <c r="E128" i="34"/>
  <c r="E129" i="34"/>
  <c r="E130" i="34"/>
  <c r="E131" i="34"/>
  <c r="E132" i="34"/>
  <c r="E133" i="34"/>
  <c r="E134" i="34"/>
  <c r="E135" i="34"/>
  <c r="E136" i="34"/>
  <c r="E137" i="34"/>
  <c r="E138" i="34"/>
  <c r="E139" i="34"/>
  <c r="E140" i="34"/>
  <c r="E141" i="34"/>
  <c r="E142" i="34"/>
  <c r="E143" i="34"/>
  <c r="E144" i="34"/>
  <c r="E145" i="34"/>
  <c r="E146" i="34"/>
  <c r="E147" i="34"/>
  <c r="E148" i="34"/>
  <c r="E149" i="34"/>
  <c r="E150" i="34"/>
  <c r="E151" i="34"/>
  <c r="E152" i="34"/>
  <c r="E153" i="34"/>
  <c r="E154" i="34"/>
  <c r="E155" i="34"/>
  <c r="E156" i="34"/>
  <c r="E157" i="34"/>
  <c r="E158" i="34"/>
  <c r="E159" i="34"/>
  <c r="E160" i="34"/>
  <c r="E161" i="34"/>
  <c r="E162" i="34"/>
  <c r="E163" i="34"/>
  <c r="E164" i="34"/>
  <c r="E165" i="34"/>
  <c r="E166" i="34"/>
  <c r="E167" i="34"/>
  <c r="E168" i="34"/>
  <c r="E169" i="34"/>
  <c r="E170" i="34"/>
  <c r="E171" i="34"/>
  <c r="E172" i="34"/>
  <c r="E173" i="34"/>
  <c r="E174" i="34"/>
  <c r="E175" i="34"/>
  <c r="E176" i="34"/>
  <c r="E177" i="34"/>
  <c r="E178" i="34"/>
  <c r="E179" i="34"/>
  <c r="E180" i="34"/>
  <c r="E181" i="34"/>
  <c r="E182" i="34"/>
  <c r="E183" i="34"/>
  <c r="E184" i="34"/>
  <c r="E185" i="34"/>
  <c r="E186" i="34"/>
  <c r="E187" i="34"/>
  <c r="E188" i="34"/>
  <c r="E189" i="34"/>
  <c r="E190" i="34"/>
  <c r="E191" i="34"/>
  <c r="E192" i="34"/>
  <c r="E193" i="34"/>
  <c r="E194" i="34"/>
  <c r="E195" i="34"/>
  <c r="E196" i="34"/>
  <c r="E197" i="34"/>
  <c r="E198" i="34"/>
  <c r="E199" i="34"/>
  <c r="E200" i="34"/>
  <c r="E201" i="34"/>
  <c r="E202" i="34"/>
  <c r="E203" i="34"/>
  <c r="E204" i="34"/>
  <c r="E205" i="34"/>
  <c r="E206" i="34"/>
  <c r="E207" i="34"/>
  <c r="E208" i="34"/>
  <c r="E209" i="34"/>
  <c r="E210" i="34"/>
  <c r="E211" i="34"/>
  <c r="E212" i="34"/>
  <c r="E213" i="34"/>
  <c r="E214" i="34"/>
  <c r="E215" i="34"/>
  <c r="E216" i="34"/>
  <c r="E217" i="34"/>
  <c r="E218" i="34"/>
  <c r="E219" i="34"/>
  <c r="E220" i="34"/>
  <c r="E221" i="34"/>
  <c r="E222" i="34"/>
  <c r="E223" i="34"/>
  <c r="E224" i="34"/>
  <c r="E225" i="34"/>
  <c r="E226" i="34"/>
  <c r="E227" i="34"/>
  <c r="E228" i="34"/>
  <c r="E229" i="34"/>
  <c r="E230" i="34"/>
  <c r="E231" i="34"/>
  <c r="E232" i="34"/>
  <c r="E233" i="34"/>
  <c r="E234" i="34"/>
  <c r="E235" i="34"/>
  <c r="E236" i="34"/>
  <c r="E237" i="34"/>
  <c r="E238" i="34"/>
  <c r="E239" i="34"/>
  <c r="E240" i="34"/>
  <c r="E241" i="34"/>
  <c r="E242" i="34"/>
  <c r="E243" i="34"/>
  <c r="E244" i="34"/>
  <c r="E245" i="34"/>
  <c r="E246" i="34"/>
  <c r="E247" i="34"/>
  <c r="E248" i="34"/>
  <c r="E249" i="34"/>
  <c r="E250" i="34"/>
  <c r="E251" i="34"/>
  <c r="E252" i="34"/>
  <c r="E253" i="34"/>
  <c r="E254" i="34"/>
  <c r="E255" i="34"/>
  <c r="E256" i="34"/>
  <c r="E257" i="34"/>
  <c r="E258" i="34"/>
  <c r="E259" i="34"/>
  <c r="E260" i="34"/>
  <c r="E261" i="34"/>
  <c r="E262" i="34"/>
  <c r="E263" i="34"/>
  <c r="E264" i="34"/>
  <c r="E265" i="34"/>
  <c r="E266" i="34"/>
  <c r="E267" i="34"/>
  <c r="E268" i="34"/>
  <c r="E269" i="34"/>
  <c r="E270" i="34"/>
  <c r="E271" i="34"/>
  <c r="E272" i="34"/>
  <c r="E273" i="34"/>
  <c r="E274" i="34"/>
  <c r="E275" i="34"/>
  <c r="E276" i="34"/>
  <c r="E277" i="34"/>
  <c r="E278" i="34"/>
  <c r="E279" i="34"/>
  <c r="E280" i="34"/>
  <c r="E281" i="34"/>
  <c r="E282" i="34"/>
  <c r="E283" i="34"/>
  <c r="E284" i="34"/>
  <c r="E285" i="34"/>
  <c r="E286" i="34"/>
  <c r="E287" i="34"/>
  <c r="E288" i="34"/>
  <c r="E289" i="34"/>
  <c r="E290" i="34"/>
  <c r="E291" i="34"/>
  <c r="E292" i="34"/>
  <c r="E293" i="34"/>
  <c r="E294" i="34"/>
  <c r="E295" i="34"/>
  <c r="E296" i="34"/>
  <c r="E297" i="34"/>
  <c r="E298" i="34"/>
  <c r="E299" i="34"/>
  <c r="E300" i="34"/>
  <c r="E301" i="34"/>
  <c r="E302" i="34"/>
  <c r="E303" i="34"/>
  <c r="E304" i="34"/>
  <c r="E305" i="34"/>
  <c r="E306" i="34"/>
  <c r="E2" i="34"/>
  <c r="S3" i="34"/>
  <c r="S4" i="34"/>
  <c r="S5" i="34"/>
  <c r="S6" i="34"/>
  <c r="S7" i="34"/>
  <c r="S8" i="34"/>
  <c r="S9" i="34"/>
  <c r="S10" i="34"/>
  <c r="S11" i="34"/>
  <c r="S12" i="34"/>
  <c r="S13" i="34"/>
  <c r="S14" i="34"/>
  <c r="S15" i="34"/>
  <c r="S16" i="34"/>
  <c r="S17" i="34"/>
  <c r="S18" i="34"/>
  <c r="S19" i="34"/>
  <c r="S20" i="34"/>
  <c r="S21" i="34"/>
  <c r="S22" i="34"/>
  <c r="S23" i="34"/>
  <c r="S24" i="34"/>
  <c r="S25" i="34"/>
  <c r="S26" i="34"/>
  <c r="S27" i="34"/>
  <c r="S28" i="34"/>
  <c r="S29" i="34"/>
  <c r="S30" i="34"/>
  <c r="S31" i="34"/>
  <c r="S32" i="34"/>
  <c r="S33" i="34"/>
  <c r="S34" i="34"/>
  <c r="S35" i="34"/>
  <c r="S36" i="34"/>
  <c r="S37" i="34"/>
  <c r="S38" i="34"/>
  <c r="S39" i="34"/>
  <c r="S40" i="34"/>
  <c r="S41" i="34"/>
  <c r="S42" i="34"/>
  <c r="S43" i="34"/>
  <c r="S44" i="34"/>
  <c r="S45" i="34"/>
  <c r="S46" i="34"/>
  <c r="S47" i="34"/>
  <c r="S48" i="34"/>
  <c r="S49" i="34"/>
  <c r="S50" i="34"/>
  <c r="S51" i="34"/>
  <c r="S52" i="34"/>
  <c r="S53" i="34"/>
  <c r="S54" i="34"/>
  <c r="S55" i="34"/>
  <c r="S56" i="34"/>
  <c r="S57" i="34"/>
  <c r="S58" i="34"/>
  <c r="S59" i="34"/>
  <c r="S60" i="34"/>
  <c r="S61" i="34"/>
  <c r="S62" i="34"/>
  <c r="S63" i="34"/>
  <c r="S64" i="34"/>
  <c r="S65" i="34"/>
  <c r="S66" i="34"/>
  <c r="S67" i="34"/>
  <c r="S68" i="34"/>
  <c r="S69" i="34"/>
  <c r="S70" i="34"/>
  <c r="S71" i="34"/>
  <c r="S72" i="34"/>
  <c r="S73" i="34"/>
  <c r="S74" i="34"/>
  <c r="S75" i="34"/>
  <c r="S76" i="34"/>
  <c r="S77" i="34"/>
  <c r="S78" i="34"/>
  <c r="S79" i="34"/>
  <c r="S80" i="34"/>
  <c r="S81" i="34"/>
  <c r="S82" i="34"/>
  <c r="S83" i="34"/>
  <c r="S84" i="34"/>
  <c r="S85" i="34"/>
  <c r="S86" i="34"/>
  <c r="S87" i="34"/>
  <c r="S88" i="34"/>
  <c r="S89" i="34"/>
  <c r="S90" i="34"/>
  <c r="S91" i="34"/>
  <c r="S92" i="34"/>
  <c r="S93" i="34"/>
  <c r="S94" i="34"/>
  <c r="S95" i="34"/>
  <c r="S96" i="34"/>
  <c r="S97" i="34"/>
  <c r="S98" i="34"/>
  <c r="S99" i="34"/>
  <c r="S100" i="34"/>
  <c r="S101" i="34"/>
  <c r="S102" i="34"/>
  <c r="S103" i="34"/>
  <c r="S104" i="34"/>
  <c r="S105" i="34"/>
  <c r="S106" i="34"/>
  <c r="S107" i="34"/>
  <c r="S108" i="34"/>
  <c r="S109" i="34"/>
  <c r="S110" i="34"/>
  <c r="S111" i="34"/>
  <c r="S112" i="34"/>
  <c r="S113" i="34"/>
  <c r="S114" i="34"/>
  <c r="S115" i="34"/>
  <c r="S116" i="34"/>
  <c r="S117" i="34"/>
  <c r="S118" i="34"/>
  <c r="S119" i="34"/>
  <c r="S120" i="34"/>
  <c r="S121" i="34"/>
  <c r="S122" i="34"/>
  <c r="S123" i="34"/>
  <c r="S124" i="34"/>
  <c r="S125" i="34"/>
  <c r="S126" i="34"/>
  <c r="S127" i="34"/>
  <c r="S128" i="34"/>
  <c r="S129" i="34"/>
  <c r="S130" i="34"/>
  <c r="S131" i="34"/>
  <c r="S132" i="34"/>
  <c r="S133" i="34"/>
  <c r="S134" i="34"/>
  <c r="S135" i="34"/>
  <c r="S136" i="34"/>
  <c r="S137" i="34"/>
  <c r="S138" i="34"/>
  <c r="S139" i="34"/>
  <c r="S140" i="34"/>
  <c r="S141" i="34"/>
  <c r="S142" i="34"/>
  <c r="S143" i="34"/>
  <c r="S144" i="34"/>
  <c r="S145" i="34"/>
  <c r="S146" i="34"/>
  <c r="S147" i="34"/>
  <c r="S148" i="34"/>
  <c r="S149" i="34"/>
  <c r="S150" i="34"/>
  <c r="S151" i="34"/>
  <c r="S152" i="34"/>
  <c r="S153" i="34"/>
  <c r="S154" i="34"/>
  <c r="S155" i="34"/>
  <c r="S156" i="34"/>
  <c r="S157" i="34"/>
  <c r="S158" i="34"/>
  <c r="S159" i="34"/>
  <c r="S160" i="34"/>
  <c r="S161" i="34"/>
  <c r="S162" i="34"/>
  <c r="S163" i="34"/>
  <c r="S164" i="34"/>
  <c r="S165" i="34"/>
  <c r="S166" i="34"/>
  <c r="S167" i="34"/>
  <c r="S168" i="34"/>
  <c r="S169" i="34"/>
  <c r="S170" i="34"/>
  <c r="S171" i="34"/>
  <c r="S172" i="34"/>
  <c r="S173" i="34"/>
  <c r="S174" i="34"/>
  <c r="S175" i="34"/>
  <c r="S176" i="34"/>
  <c r="S177" i="34"/>
  <c r="S178" i="34"/>
  <c r="S179" i="34"/>
  <c r="S180" i="34"/>
  <c r="S181" i="34"/>
  <c r="S182" i="34"/>
  <c r="S183" i="34"/>
  <c r="S184" i="34"/>
  <c r="S185" i="34"/>
  <c r="S186" i="34"/>
  <c r="S187" i="34"/>
  <c r="S188" i="34"/>
  <c r="S189" i="34"/>
  <c r="S190" i="34"/>
  <c r="S191" i="34"/>
  <c r="S192" i="34"/>
  <c r="S193" i="34"/>
  <c r="S194" i="34"/>
  <c r="S195" i="34"/>
  <c r="S196" i="34"/>
  <c r="S197" i="34"/>
  <c r="S198" i="34"/>
  <c r="S199" i="34"/>
  <c r="S200" i="34"/>
  <c r="S201" i="34"/>
  <c r="S202" i="34"/>
  <c r="S203" i="34"/>
  <c r="S204" i="34"/>
  <c r="S205" i="34"/>
  <c r="S206" i="34"/>
  <c r="S207" i="34"/>
  <c r="S208" i="34"/>
  <c r="S209" i="34"/>
  <c r="S210" i="34"/>
  <c r="S211" i="34"/>
  <c r="S212" i="34"/>
  <c r="S213" i="34"/>
  <c r="S214" i="34"/>
  <c r="S215" i="34"/>
  <c r="S216" i="34"/>
  <c r="S217" i="34"/>
  <c r="S218" i="34"/>
  <c r="S219" i="34"/>
  <c r="S220" i="34"/>
  <c r="S221" i="34"/>
  <c r="S222" i="34"/>
  <c r="S223" i="34"/>
  <c r="S224" i="34"/>
  <c r="S225" i="34"/>
  <c r="S226" i="34"/>
  <c r="S227" i="34"/>
  <c r="S228" i="34"/>
  <c r="S229" i="34"/>
  <c r="S230" i="34"/>
  <c r="S231" i="34"/>
  <c r="S232" i="34"/>
  <c r="S233" i="34"/>
  <c r="S234" i="34"/>
  <c r="S235" i="34"/>
  <c r="S236" i="34"/>
  <c r="S237" i="34"/>
  <c r="S238" i="34"/>
  <c r="S239" i="34"/>
  <c r="S240" i="34"/>
  <c r="S241" i="34"/>
  <c r="S242" i="34"/>
  <c r="S243" i="34"/>
  <c r="S244" i="34"/>
  <c r="S245" i="34"/>
  <c r="S246" i="34"/>
  <c r="S247" i="34"/>
  <c r="S248" i="34"/>
  <c r="S249" i="34"/>
  <c r="S250" i="34"/>
  <c r="S251" i="34"/>
  <c r="S252" i="34"/>
  <c r="S253" i="34"/>
  <c r="S254" i="34"/>
  <c r="S255" i="34"/>
  <c r="S256" i="34"/>
  <c r="S257" i="34"/>
  <c r="S258" i="34"/>
  <c r="S259" i="34"/>
  <c r="S260" i="34"/>
  <c r="S261" i="34"/>
  <c r="S262" i="34"/>
  <c r="S263" i="34"/>
  <c r="S264" i="34"/>
  <c r="S265" i="34"/>
  <c r="S266" i="34"/>
  <c r="S267" i="34"/>
  <c r="S268" i="34"/>
  <c r="S269" i="34"/>
  <c r="S270" i="34"/>
  <c r="S271" i="34"/>
  <c r="S272" i="34"/>
  <c r="S273" i="34"/>
  <c r="S274" i="34"/>
  <c r="S275" i="34"/>
  <c r="S276" i="34"/>
  <c r="S277" i="34"/>
  <c r="S278" i="34"/>
  <c r="S279" i="34"/>
  <c r="S280" i="34"/>
  <c r="S281" i="34"/>
  <c r="S282" i="34"/>
  <c r="S283" i="34"/>
  <c r="S284" i="34"/>
  <c r="S285" i="34"/>
  <c r="S286" i="34"/>
  <c r="S287" i="34"/>
  <c r="S288" i="34"/>
  <c r="S289" i="34"/>
  <c r="S290" i="34"/>
  <c r="S291" i="34"/>
  <c r="S292" i="34"/>
  <c r="S293" i="34"/>
  <c r="S294" i="34"/>
  <c r="S295" i="34"/>
  <c r="S296" i="34"/>
  <c r="S297" i="34"/>
  <c r="S298" i="34"/>
  <c r="S299" i="34"/>
  <c r="S300" i="34"/>
  <c r="S301" i="34"/>
  <c r="S302" i="34"/>
  <c r="S303" i="34"/>
  <c r="S304" i="34"/>
  <c r="S305" i="34"/>
  <c r="S306" i="34"/>
  <c r="S2" i="34"/>
  <c r="C3" i="34"/>
  <c r="C4" i="34"/>
  <c r="C5" i="34"/>
  <c r="C6" i="34"/>
  <c r="C7" i="34"/>
  <c r="C8" i="34"/>
  <c r="C9" i="34"/>
  <c r="C10" i="34"/>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38" i="34"/>
  <c r="C39" i="34"/>
  <c r="C40" i="34"/>
  <c r="C41" i="34"/>
  <c r="C42" i="34"/>
  <c r="C43" i="34"/>
  <c r="C44" i="34"/>
  <c r="C45" i="34"/>
  <c r="C46" i="34"/>
  <c r="C47" i="34"/>
  <c r="C48" i="34"/>
  <c r="C49" i="34"/>
  <c r="C50" i="34"/>
  <c r="C51" i="34"/>
  <c r="C52" i="34"/>
  <c r="C53" i="34"/>
  <c r="C54" i="34"/>
  <c r="C55" i="34"/>
  <c r="C56" i="34"/>
  <c r="C57" i="34"/>
  <c r="C58" i="34"/>
  <c r="C59" i="34"/>
  <c r="C60" i="34"/>
  <c r="C61" i="34"/>
  <c r="C62" i="34"/>
  <c r="C63" i="34"/>
  <c r="C64" i="34"/>
  <c r="C65" i="34"/>
  <c r="C66" i="34"/>
  <c r="C67" i="34"/>
  <c r="C68" i="34"/>
  <c r="C69" i="34"/>
  <c r="C70" i="34"/>
  <c r="C71" i="34"/>
  <c r="C72" i="34"/>
  <c r="C73" i="34"/>
  <c r="C74" i="34"/>
  <c r="C75" i="34"/>
  <c r="C76" i="34"/>
  <c r="C77" i="34"/>
  <c r="C78" i="34"/>
  <c r="C79" i="34"/>
  <c r="C80" i="34"/>
  <c r="C81" i="34"/>
  <c r="C82" i="34"/>
  <c r="C83" i="34"/>
  <c r="C84" i="34"/>
  <c r="C85" i="34"/>
  <c r="C86" i="34"/>
  <c r="C87" i="34"/>
  <c r="C88" i="34"/>
  <c r="C89" i="34"/>
  <c r="C90" i="34"/>
  <c r="C91" i="34"/>
  <c r="C92" i="34"/>
  <c r="C93" i="34"/>
  <c r="C94" i="34"/>
  <c r="C95" i="34"/>
  <c r="C96" i="34"/>
  <c r="C97" i="34"/>
  <c r="C98" i="34"/>
  <c r="C99" i="34"/>
  <c r="C100" i="34"/>
  <c r="C101" i="34"/>
  <c r="C102" i="34"/>
  <c r="C103" i="34"/>
  <c r="C104" i="34"/>
  <c r="C105" i="34"/>
  <c r="C106" i="34"/>
  <c r="C107" i="34"/>
  <c r="C108" i="34"/>
  <c r="C109" i="34"/>
  <c r="C110" i="34"/>
  <c r="C111" i="34"/>
  <c r="C112" i="34"/>
  <c r="C113" i="34"/>
  <c r="C114" i="34"/>
  <c r="C115" i="34"/>
  <c r="C116" i="34"/>
  <c r="C117" i="34"/>
  <c r="C118" i="34"/>
  <c r="C119" i="34"/>
  <c r="C120" i="34"/>
  <c r="C121" i="34"/>
  <c r="C122" i="34"/>
  <c r="C123" i="34"/>
  <c r="C124" i="34"/>
  <c r="C125" i="34"/>
  <c r="C126" i="34"/>
  <c r="C127" i="34"/>
  <c r="C128" i="34"/>
  <c r="C129" i="34"/>
  <c r="C130" i="34"/>
  <c r="C131" i="34"/>
  <c r="C132" i="34"/>
  <c r="C133" i="34"/>
  <c r="C134" i="34"/>
  <c r="C135" i="34"/>
  <c r="C136" i="34"/>
  <c r="C137" i="34"/>
  <c r="C138" i="34"/>
  <c r="C139" i="34"/>
  <c r="C140" i="34"/>
  <c r="C141" i="34"/>
  <c r="C142" i="34"/>
  <c r="C143" i="34"/>
  <c r="C144" i="34"/>
  <c r="C145" i="34"/>
  <c r="C146" i="34"/>
  <c r="C147" i="34"/>
  <c r="C148" i="34"/>
  <c r="C149" i="34"/>
  <c r="C150" i="34"/>
  <c r="C151" i="34"/>
  <c r="C152" i="34"/>
  <c r="C153" i="34"/>
  <c r="C154" i="34"/>
  <c r="C155" i="34"/>
  <c r="C156" i="34"/>
  <c r="C157" i="34"/>
  <c r="C158" i="34"/>
  <c r="C159" i="34"/>
  <c r="C160" i="34"/>
  <c r="C161" i="34"/>
  <c r="C162" i="34"/>
  <c r="C163" i="34"/>
  <c r="C164" i="34"/>
  <c r="C165" i="34"/>
  <c r="C166" i="34"/>
  <c r="C167" i="34"/>
  <c r="C168" i="34"/>
  <c r="C169" i="34"/>
  <c r="C170" i="34"/>
  <c r="C171" i="34"/>
  <c r="C172" i="34"/>
  <c r="C173" i="34"/>
  <c r="C174" i="34"/>
  <c r="C175" i="34"/>
  <c r="C176" i="34"/>
  <c r="C177" i="34"/>
  <c r="C178" i="34"/>
  <c r="C179" i="34"/>
  <c r="C180" i="34"/>
  <c r="C181" i="34"/>
  <c r="C182" i="34"/>
  <c r="C183" i="34"/>
  <c r="C184" i="34"/>
  <c r="C185" i="34"/>
  <c r="C186" i="34"/>
  <c r="C187" i="34"/>
  <c r="C188" i="34"/>
  <c r="C189" i="34"/>
  <c r="C190" i="34"/>
  <c r="C191" i="34"/>
  <c r="C192" i="34"/>
  <c r="C193" i="34"/>
  <c r="C194" i="34"/>
  <c r="C195" i="34"/>
  <c r="C196" i="34"/>
  <c r="C197" i="34"/>
  <c r="C198" i="34"/>
  <c r="C199" i="34"/>
  <c r="C200" i="34"/>
  <c r="C201" i="34"/>
  <c r="C202" i="34"/>
  <c r="C203" i="34"/>
  <c r="C204" i="34"/>
  <c r="C205" i="34"/>
  <c r="C206" i="34"/>
  <c r="C207" i="34"/>
  <c r="C208" i="34"/>
  <c r="C209" i="34"/>
  <c r="C210" i="34"/>
  <c r="C211" i="34"/>
  <c r="C212" i="34"/>
  <c r="C213" i="34"/>
  <c r="C214" i="34"/>
  <c r="C215" i="34"/>
  <c r="C216" i="34"/>
  <c r="C217" i="34"/>
  <c r="C218" i="34"/>
  <c r="C219" i="34"/>
  <c r="C220" i="34"/>
  <c r="C221" i="34"/>
  <c r="C222" i="34"/>
  <c r="C223" i="34"/>
  <c r="C224" i="34"/>
  <c r="C225" i="34"/>
  <c r="C226" i="34"/>
  <c r="C227" i="34"/>
  <c r="C228" i="34"/>
  <c r="C229" i="34"/>
  <c r="C230" i="34"/>
  <c r="C231" i="34"/>
  <c r="C232" i="34"/>
  <c r="C233" i="34"/>
  <c r="C234" i="34"/>
  <c r="C235" i="34"/>
  <c r="C236" i="34"/>
  <c r="C237" i="34"/>
  <c r="C238" i="34"/>
  <c r="C239" i="34"/>
  <c r="C240" i="34"/>
  <c r="C241" i="34"/>
  <c r="C242" i="34"/>
  <c r="C243" i="34"/>
  <c r="C244" i="34"/>
  <c r="C245" i="34"/>
  <c r="C246" i="34"/>
  <c r="C247" i="34"/>
  <c r="C248" i="34"/>
  <c r="C249" i="34"/>
  <c r="C250" i="34"/>
  <c r="C251" i="34"/>
  <c r="C252" i="34"/>
  <c r="C253" i="34"/>
  <c r="C254" i="34"/>
  <c r="C255" i="34"/>
  <c r="C256" i="34"/>
  <c r="C257" i="34"/>
  <c r="C258" i="34"/>
  <c r="C259" i="34"/>
  <c r="C260" i="34"/>
  <c r="C261" i="34"/>
  <c r="C262" i="34"/>
  <c r="C263" i="34"/>
  <c r="C264" i="34"/>
  <c r="C265" i="34"/>
  <c r="C266" i="34"/>
  <c r="C267" i="34"/>
  <c r="C268" i="34"/>
  <c r="C269" i="34"/>
  <c r="C270" i="34"/>
  <c r="C271" i="34"/>
  <c r="C272" i="34"/>
  <c r="C273" i="34"/>
  <c r="C274" i="34"/>
  <c r="C275" i="34"/>
  <c r="C276" i="34"/>
  <c r="C277" i="34"/>
  <c r="C278" i="34"/>
  <c r="C279" i="34"/>
  <c r="C280" i="34"/>
  <c r="C281" i="34"/>
  <c r="C282" i="34"/>
  <c r="C283" i="34"/>
  <c r="C284" i="34"/>
  <c r="C285" i="34"/>
  <c r="C286" i="34"/>
  <c r="C287" i="34"/>
  <c r="C288" i="34"/>
  <c r="C289" i="34"/>
  <c r="C290" i="34"/>
  <c r="C291" i="34"/>
  <c r="C292" i="34"/>
  <c r="C293" i="34"/>
  <c r="C294" i="34"/>
  <c r="C295" i="34"/>
  <c r="C296" i="34"/>
  <c r="C297" i="34"/>
  <c r="C298" i="34"/>
  <c r="C299" i="34"/>
  <c r="C300" i="34"/>
  <c r="C301" i="34"/>
  <c r="C302" i="34"/>
  <c r="C303" i="34"/>
  <c r="C304" i="34"/>
  <c r="C305" i="34"/>
  <c r="C306" i="34"/>
  <c r="C2" i="34"/>
  <c r="B1" i="40"/>
  <c r="H424" i="40"/>
  <c r="H423" i="40"/>
  <c r="H422" i="40"/>
  <c r="H421" i="40"/>
  <c r="H420" i="40"/>
  <c r="H419" i="40"/>
  <c r="H418" i="40"/>
  <c r="H417" i="40"/>
  <c r="H416" i="40"/>
  <c r="H415" i="40"/>
  <c r="H414" i="40"/>
  <c r="H413" i="40"/>
  <c r="H412" i="40"/>
  <c r="H411" i="40"/>
  <c r="H410" i="40"/>
  <c r="H409" i="40"/>
  <c r="H408" i="40"/>
  <c r="H396" i="40"/>
  <c r="H395" i="40"/>
  <c r="H394" i="40"/>
  <c r="H393" i="40"/>
  <c r="H392" i="40"/>
  <c r="H391" i="40"/>
  <c r="H390" i="40"/>
  <c r="H389" i="40"/>
  <c r="H388" i="40"/>
  <c r="H387" i="40"/>
  <c r="H386" i="40"/>
  <c r="H385" i="40"/>
  <c r="H384" i="40"/>
  <c r="H383" i="40"/>
  <c r="H382" i="40"/>
  <c r="H381" i="40"/>
  <c r="H380" i="40"/>
  <c r="H379" i="40"/>
  <c r="G423" i="40"/>
  <c r="G422" i="40"/>
  <c r="G421" i="40"/>
  <c r="G420" i="40"/>
  <c r="G419" i="40"/>
  <c r="G418" i="40"/>
  <c r="G417" i="40"/>
  <c r="G416" i="40"/>
  <c r="G415" i="40"/>
  <c r="G414" i="40"/>
  <c r="G413" i="40"/>
  <c r="G412" i="40"/>
  <c r="G411" i="40"/>
  <c r="G410" i="40"/>
  <c r="G409" i="40"/>
  <c r="G408" i="40"/>
  <c r="G396" i="40"/>
  <c r="G395" i="40"/>
  <c r="G394" i="40"/>
  <c r="G393" i="40"/>
  <c r="G392" i="40"/>
  <c r="G391" i="40"/>
  <c r="G390" i="40"/>
  <c r="G389" i="40"/>
  <c r="G388" i="40"/>
  <c r="G387" i="40"/>
  <c r="G386" i="40"/>
  <c r="G385" i="40"/>
  <c r="G384" i="40"/>
  <c r="G383" i="40"/>
  <c r="G382" i="40"/>
  <c r="G381" i="40"/>
  <c r="G380" i="40"/>
  <c r="G379" i="40"/>
  <c r="H378" i="40"/>
  <c r="H377" i="40"/>
  <c r="H376" i="40"/>
  <c r="H375" i="40"/>
  <c r="H374" i="40"/>
  <c r="H373" i="40"/>
  <c r="H372" i="40"/>
  <c r="H371" i="40"/>
  <c r="H370" i="40"/>
  <c r="H350" i="40"/>
  <c r="H349" i="40"/>
  <c r="H348" i="40"/>
  <c r="H347" i="40"/>
  <c r="H346" i="40"/>
  <c r="H345" i="40"/>
  <c r="H344" i="40"/>
  <c r="H343" i="40"/>
  <c r="H342" i="40"/>
  <c r="H341" i="40"/>
  <c r="H340" i="40"/>
  <c r="H339" i="40"/>
  <c r="H338" i="40"/>
  <c r="H337" i="40"/>
  <c r="H336" i="40"/>
  <c r="H335" i="40"/>
  <c r="H334" i="40"/>
  <c r="H333" i="40"/>
  <c r="G377" i="40"/>
  <c r="G376" i="40"/>
  <c r="G375" i="40"/>
  <c r="G374" i="40"/>
  <c r="G373" i="40"/>
  <c r="G372" i="40"/>
  <c r="G371" i="40"/>
  <c r="G370" i="40"/>
  <c r="G350" i="40"/>
  <c r="G349" i="40"/>
  <c r="G348" i="40"/>
  <c r="G347" i="40"/>
  <c r="G346" i="40"/>
  <c r="G345" i="40"/>
  <c r="G344" i="40"/>
  <c r="G343" i="40"/>
  <c r="G342" i="40"/>
  <c r="G341" i="40"/>
  <c r="G340" i="40"/>
  <c r="G339" i="40"/>
  <c r="G338" i="40"/>
  <c r="G337" i="40"/>
  <c r="G336" i="40"/>
  <c r="G335" i="40"/>
  <c r="G334" i="40"/>
  <c r="G333" i="40"/>
  <c r="H332" i="40"/>
  <c r="H331" i="40"/>
  <c r="H323" i="40"/>
  <c r="H322" i="40"/>
  <c r="H321" i="40"/>
  <c r="H320" i="40"/>
  <c r="H319" i="40"/>
  <c r="H318" i="40"/>
  <c r="H317" i="40"/>
  <c r="H316" i="40"/>
  <c r="H315" i="40"/>
  <c r="H314" i="40"/>
  <c r="H313" i="40"/>
  <c r="H312" i="40"/>
  <c r="H311" i="40"/>
  <c r="H304" i="40"/>
  <c r="H303" i="40"/>
  <c r="H302" i="40"/>
  <c r="H301" i="40"/>
  <c r="H300" i="40"/>
  <c r="H299" i="40"/>
  <c r="H298" i="40"/>
  <c r="H297" i="40"/>
  <c r="H296" i="40"/>
  <c r="H295" i="40"/>
  <c r="H294" i="40"/>
  <c r="H293" i="40"/>
  <c r="H292" i="40"/>
  <c r="H291" i="40"/>
  <c r="H290" i="40"/>
  <c r="H289" i="40"/>
  <c r="H288" i="40"/>
  <c r="H287" i="40"/>
  <c r="G331" i="40"/>
  <c r="G323" i="40"/>
  <c r="G322" i="40"/>
  <c r="G321" i="40"/>
  <c r="G320" i="40"/>
  <c r="G319" i="40"/>
  <c r="G318" i="40"/>
  <c r="G317" i="40"/>
  <c r="G316" i="40"/>
  <c r="G315" i="40"/>
  <c r="G314" i="40"/>
  <c r="G313" i="40"/>
  <c r="G312" i="40"/>
  <c r="G311" i="40"/>
  <c r="G304" i="40"/>
  <c r="G303" i="40"/>
  <c r="G302" i="40"/>
  <c r="G301" i="40"/>
  <c r="G300" i="40"/>
  <c r="G299" i="40"/>
  <c r="G298" i="40"/>
  <c r="G297" i="40"/>
  <c r="G296" i="40"/>
  <c r="G295" i="40"/>
  <c r="G294" i="40"/>
  <c r="G293" i="40"/>
  <c r="G292" i="40"/>
  <c r="G291" i="40"/>
  <c r="G290" i="40"/>
  <c r="G289" i="40"/>
  <c r="G288" i="40"/>
  <c r="G287" i="40"/>
  <c r="H286" i="40"/>
  <c r="H285" i="40"/>
  <c r="H269" i="40"/>
  <c r="H268" i="40"/>
  <c r="H267" i="40"/>
  <c r="H266" i="40"/>
  <c r="H265" i="40"/>
  <c r="H258" i="40"/>
  <c r="H257" i="40"/>
  <c r="H256" i="40"/>
  <c r="H255" i="40"/>
  <c r="H254" i="40"/>
  <c r="H253" i="40"/>
  <c r="H252" i="40"/>
  <c r="H251" i="40"/>
  <c r="H250" i="40"/>
  <c r="H249" i="40"/>
  <c r="H248" i="40"/>
  <c r="H247" i="40"/>
  <c r="H246" i="40"/>
  <c r="H245" i="40"/>
  <c r="H244" i="40"/>
  <c r="H243" i="40"/>
  <c r="H242" i="40"/>
  <c r="H241" i="40"/>
  <c r="G285" i="40"/>
  <c r="G269" i="40"/>
  <c r="G268" i="40"/>
  <c r="G267" i="40"/>
  <c r="G266" i="40"/>
  <c r="G265" i="40"/>
  <c r="G258" i="40"/>
  <c r="G257" i="40"/>
  <c r="G256" i="40"/>
  <c r="G255" i="40"/>
  <c r="G254" i="40"/>
  <c r="G253" i="40"/>
  <c r="G252" i="40"/>
  <c r="G251" i="40"/>
  <c r="G250" i="40"/>
  <c r="G249" i="40"/>
  <c r="G248" i="40"/>
  <c r="G247" i="40"/>
  <c r="G246" i="40"/>
  <c r="G245" i="40"/>
  <c r="G244" i="40"/>
  <c r="G243" i="40"/>
  <c r="G242" i="40"/>
  <c r="G241" i="40"/>
  <c r="H240" i="40"/>
  <c r="H239" i="40"/>
  <c r="H231" i="40"/>
  <c r="H230" i="40"/>
  <c r="H229" i="40"/>
  <c r="H228" i="40"/>
  <c r="H227" i="40"/>
  <c r="H226" i="40"/>
  <c r="H225" i="40"/>
  <c r="H224" i="40"/>
  <c r="H218" i="40"/>
  <c r="H217" i="40"/>
  <c r="H216" i="40"/>
  <c r="H212" i="40"/>
  <c r="H211" i="40"/>
  <c r="H210" i="40"/>
  <c r="H209" i="40"/>
  <c r="H208" i="40"/>
  <c r="H207" i="40"/>
  <c r="H206" i="40"/>
  <c r="H205" i="40"/>
  <c r="H204" i="40"/>
  <c r="H203" i="40"/>
  <c r="H202" i="40"/>
  <c r="H201" i="40"/>
  <c r="H200" i="40"/>
  <c r="H199" i="40"/>
  <c r="H198" i="40"/>
  <c r="H197" i="40"/>
  <c r="H196" i="40"/>
  <c r="H195" i="40"/>
  <c r="G239" i="40"/>
  <c r="G231" i="40"/>
  <c r="G230" i="40"/>
  <c r="G229" i="40"/>
  <c r="G228" i="40"/>
  <c r="G227" i="40"/>
  <c r="G226" i="40"/>
  <c r="G225" i="40"/>
  <c r="G224" i="40"/>
  <c r="G218" i="40"/>
  <c r="G217" i="40"/>
  <c r="G216" i="40"/>
  <c r="G212" i="40"/>
  <c r="G211" i="40"/>
  <c r="G210" i="40"/>
  <c r="G209" i="40"/>
  <c r="G208" i="40"/>
  <c r="G207" i="40"/>
  <c r="G206" i="40"/>
  <c r="G205" i="40"/>
  <c r="G204" i="40"/>
  <c r="G203" i="40"/>
  <c r="G202" i="40"/>
  <c r="G201" i="40"/>
  <c r="G200" i="40"/>
  <c r="G199" i="40"/>
  <c r="G198" i="40"/>
  <c r="G197" i="40"/>
  <c r="G196" i="40"/>
  <c r="G195" i="40"/>
  <c r="H194" i="40"/>
  <c r="H193" i="40"/>
  <c r="H172" i="40"/>
  <c r="H171" i="40"/>
  <c r="H170" i="40"/>
  <c r="H166" i="40"/>
  <c r="H165" i="40"/>
  <c r="H164" i="40"/>
  <c r="H163" i="40"/>
  <c r="H162" i="40"/>
  <c r="H161" i="40"/>
  <c r="H160" i="40"/>
  <c r="H159" i="40"/>
  <c r="H158" i="40"/>
  <c r="H157" i="40"/>
  <c r="H156" i="40"/>
  <c r="H155" i="40"/>
  <c r="H154" i="40"/>
  <c r="H153" i="40"/>
  <c r="H152" i="40"/>
  <c r="H151" i="40"/>
  <c r="H150" i="40"/>
  <c r="H149" i="40"/>
  <c r="G193" i="40"/>
  <c r="G172" i="40"/>
  <c r="G171" i="40"/>
  <c r="G170" i="40"/>
  <c r="G166" i="40"/>
  <c r="G165" i="40"/>
  <c r="G164" i="40"/>
  <c r="G163" i="40"/>
  <c r="G162" i="40"/>
  <c r="G161" i="40"/>
  <c r="G160" i="40"/>
  <c r="G159" i="40"/>
  <c r="G158" i="40"/>
  <c r="G157" i="40"/>
  <c r="G156" i="40"/>
  <c r="G155" i="40"/>
  <c r="G154" i="40"/>
  <c r="G153" i="40"/>
  <c r="G152" i="40"/>
  <c r="G151" i="40"/>
  <c r="G150" i="40"/>
  <c r="G149" i="40"/>
  <c r="H148" i="40"/>
  <c r="H147" i="40"/>
  <c r="H139" i="40"/>
  <c r="H138" i="40"/>
  <c r="H137" i="40"/>
  <c r="H136" i="40"/>
  <c r="H135" i="40"/>
  <c r="H134" i="40"/>
  <c r="H133" i="40"/>
  <c r="H132" i="40"/>
  <c r="H123" i="40"/>
  <c r="H122" i="40"/>
  <c r="H120" i="40"/>
  <c r="H119" i="40"/>
  <c r="H118" i="40"/>
  <c r="H117" i="40"/>
  <c r="H116" i="40"/>
  <c r="H115" i="40"/>
  <c r="H114" i="40"/>
  <c r="H113" i="40"/>
  <c r="H112" i="40"/>
  <c r="H111" i="40"/>
  <c r="H110" i="40"/>
  <c r="H109" i="40"/>
  <c r="H108" i="40"/>
  <c r="H107" i="40"/>
  <c r="H106" i="40"/>
  <c r="H105" i="40"/>
  <c r="H104" i="40"/>
  <c r="H103" i="40"/>
  <c r="G147" i="40"/>
  <c r="G139" i="40"/>
  <c r="G138" i="40"/>
  <c r="G137" i="40"/>
  <c r="G136" i="40"/>
  <c r="G135" i="40"/>
  <c r="G134" i="40"/>
  <c r="G133" i="40"/>
  <c r="G132" i="40"/>
  <c r="G122" i="40"/>
  <c r="G120" i="40"/>
  <c r="G119" i="40"/>
  <c r="G118" i="40"/>
  <c r="G117" i="40"/>
  <c r="G116" i="40"/>
  <c r="G115" i="40"/>
  <c r="G114" i="40"/>
  <c r="G113" i="40"/>
  <c r="G112" i="40"/>
  <c r="G111" i="40"/>
  <c r="G110" i="40"/>
  <c r="G109" i="40"/>
  <c r="G108" i="40"/>
  <c r="G107" i="40"/>
  <c r="G106" i="40"/>
  <c r="G105" i="40"/>
  <c r="G104" i="40"/>
  <c r="G103" i="40"/>
  <c r="H102" i="40"/>
  <c r="H101" i="40"/>
  <c r="H77" i="40"/>
  <c r="H76" i="40"/>
  <c r="H74" i="40"/>
  <c r="H73" i="40"/>
  <c r="H72" i="40"/>
  <c r="H71" i="40"/>
  <c r="H70" i="40"/>
  <c r="H69" i="40"/>
  <c r="H68" i="40"/>
  <c r="H67" i="40"/>
  <c r="H66" i="40"/>
  <c r="H65" i="40"/>
  <c r="H64" i="40"/>
  <c r="H63" i="40"/>
  <c r="H62" i="40"/>
  <c r="H61" i="40"/>
  <c r="H60" i="40"/>
  <c r="H59" i="40"/>
  <c r="H58" i="40"/>
  <c r="H57" i="40"/>
  <c r="G101" i="40"/>
  <c r="G77" i="40"/>
  <c r="G76" i="40"/>
  <c r="G74" i="40"/>
  <c r="G73" i="40"/>
  <c r="G72" i="40"/>
  <c r="G71" i="40"/>
  <c r="G70" i="40"/>
  <c r="G69" i="40"/>
  <c r="G68" i="40"/>
  <c r="G67" i="40"/>
  <c r="G66" i="40"/>
  <c r="G65" i="40"/>
  <c r="G64" i="40"/>
  <c r="G63" i="40"/>
  <c r="G62" i="40"/>
  <c r="G61" i="40"/>
  <c r="G60" i="40"/>
  <c r="G59" i="40"/>
  <c r="G58" i="40"/>
  <c r="G57" i="40"/>
  <c r="AO306" i="34"/>
  <c r="AO304" i="34"/>
  <c r="AO302" i="34"/>
  <c r="AO301" i="34"/>
  <c r="AO300" i="34"/>
  <c r="AO299" i="34"/>
  <c r="AO298" i="34"/>
  <c r="AO297" i="34"/>
  <c r="AO296" i="34"/>
  <c r="AO294" i="34"/>
  <c r="AO293" i="34"/>
  <c r="AO292" i="34"/>
  <c r="AO291" i="34"/>
  <c r="AO290" i="34"/>
  <c r="AO289" i="34"/>
  <c r="AO288" i="34"/>
  <c r="AO287" i="34"/>
  <c r="AO285" i="34"/>
  <c r="AO284" i="34"/>
  <c r="AO283" i="34"/>
  <c r="AO282" i="34"/>
  <c r="AO281" i="34"/>
  <c r="AO280" i="34"/>
  <c r="AO279" i="34"/>
  <c r="AO278" i="34"/>
  <c r="AO277" i="34"/>
  <c r="AO275" i="34"/>
  <c r="AO274" i="34"/>
  <c r="AO273" i="34"/>
  <c r="AO272" i="34"/>
  <c r="AO271" i="34"/>
  <c r="AO270" i="34"/>
  <c r="AO269" i="34"/>
  <c r="AO268" i="34"/>
  <c r="AO267" i="34"/>
  <c r="AO231" i="34"/>
  <c r="AO264" i="34"/>
  <c r="AO262" i="34"/>
  <c r="AO260" i="34"/>
  <c r="AO259" i="34"/>
  <c r="AO258" i="34"/>
  <c r="AO257" i="34"/>
  <c r="AO256" i="34"/>
  <c r="AO255" i="34"/>
  <c r="AO254" i="34"/>
  <c r="AO252" i="34"/>
  <c r="AO251" i="34"/>
  <c r="AO250" i="34"/>
  <c r="AO249" i="34"/>
  <c r="AO248" i="34"/>
  <c r="AO247" i="34"/>
  <c r="AO246" i="34"/>
  <c r="AO245" i="34"/>
  <c r="AO244" i="34"/>
  <c r="AO242" i="34"/>
  <c r="AO241" i="34"/>
  <c r="AO240" i="34"/>
  <c r="AO239" i="34"/>
  <c r="AO238" i="34"/>
  <c r="AO237" i="34"/>
  <c r="AO236" i="34"/>
  <c r="AO235" i="34"/>
  <c r="AO234" i="34"/>
  <c r="AO229" i="34"/>
  <c r="AO227" i="34"/>
  <c r="AO226" i="34"/>
  <c r="AO225" i="34"/>
  <c r="AO224" i="34"/>
  <c r="AO223" i="34"/>
  <c r="AO222" i="34"/>
  <c r="AO221" i="34"/>
  <c r="AO220" i="34"/>
  <c r="AO218" i="34"/>
  <c r="AO217" i="34"/>
  <c r="AO216" i="34"/>
  <c r="AO215" i="34"/>
  <c r="AO214" i="34"/>
  <c r="AO212" i="34"/>
  <c r="AO211" i="34"/>
  <c r="AO210" i="34"/>
  <c r="AO209" i="34"/>
  <c r="AO208" i="34"/>
  <c r="AO207" i="34"/>
  <c r="AO206" i="34"/>
  <c r="AO205" i="34"/>
  <c r="AO204" i="34"/>
  <c r="AO202" i="34"/>
  <c r="AO201" i="34"/>
  <c r="AO200" i="34"/>
  <c r="AO199" i="34"/>
  <c r="AO198" i="34"/>
  <c r="AO197" i="34"/>
  <c r="AO196" i="34"/>
  <c r="AO195" i="34"/>
  <c r="AO194" i="34"/>
  <c r="AO191" i="34"/>
  <c r="AO189" i="34"/>
  <c r="AO187" i="34"/>
  <c r="AO186" i="34"/>
  <c r="AO185" i="34"/>
  <c r="AO184" i="34"/>
  <c r="AO183" i="34"/>
  <c r="AO181" i="34"/>
  <c r="AO180" i="34"/>
  <c r="AO179" i="34"/>
  <c r="AO178" i="34"/>
  <c r="AO177" i="34"/>
  <c r="AO176" i="34"/>
  <c r="AO175" i="34"/>
  <c r="AO174" i="34"/>
  <c r="AO173" i="34"/>
  <c r="AO171" i="34"/>
  <c r="AO170" i="34"/>
  <c r="AO169" i="34"/>
  <c r="AO168" i="34"/>
  <c r="AO167" i="34"/>
  <c r="AO166" i="34"/>
  <c r="AO165" i="34"/>
  <c r="AO164" i="34"/>
  <c r="AO163" i="34"/>
  <c r="AO160" i="34"/>
  <c r="AO158" i="34"/>
  <c r="AO156" i="34"/>
  <c r="AO155" i="34"/>
  <c r="AO154" i="34"/>
  <c r="AO153" i="34"/>
  <c r="AO152" i="34"/>
  <c r="AO151" i="34"/>
  <c r="AO150" i="34"/>
  <c r="AO149" i="34"/>
  <c r="AO147" i="34"/>
  <c r="AO146" i="34"/>
  <c r="AO145" i="34"/>
  <c r="AO143" i="34"/>
  <c r="AO142" i="34"/>
  <c r="AO141" i="34"/>
  <c r="AO140" i="34"/>
  <c r="AO139" i="34"/>
  <c r="AO138" i="34"/>
  <c r="AO137" i="34"/>
  <c r="AO136" i="34"/>
  <c r="AO135" i="34"/>
  <c r="AO133" i="34"/>
  <c r="AO132" i="34"/>
  <c r="AO131" i="34"/>
  <c r="AO130" i="34"/>
  <c r="AO129" i="34"/>
  <c r="AO128" i="34"/>
  <c r="AO127" i="34"/>
  <c r="AO126" i="34"/>
  <c r="AO125" i="34"/>
  <c r="AO122" i="34"/>
  <c r="AO120" i="34"/>
  <c r="AO118" i="34"/>
  <c r="AO117" i="34"/>
  <c r="AO116" i="34"/>
  <c r="AO114" i="34"/>
  <c r="AO113" i="34"/>
  <c r="AO112" i="34"/>
  <c r="AO111" i="34"/>
  <c r="AO110" i="34"/>
  <c r="AO109" i="34"/>
  <c r="AO108" i="34"/>
  <c r="AO107" i="34"/>
  <c r="AO106" i="34"/>
  <c r="AO104" i="34"/>
  <c r="AO103" i="34"/>
  <c r="AO102" i="34"/>
  <c r="AO101" i="34"/>
  <c r="AO100" i="34"/>
  <c r="AO99" i="34"/>
  <c r="AO98" i="34"/>
  <c r="AO97" i="34"/>
  <c r="AO96" i="34"/>
  <c r="AO93" i="34"/>
  <c r="AO91" i="34"/>
  <c r="AO89" i="34"/>
  <c r="AO88" i="34"/>
  <c r="AO87" i="34"/>
  <c r="AO86" i="34"/>
  <c r="AO85" i="34"/>
  <c r="AO84" i="34"/>
  <c r="AO83" i="34"/>
  <c r="AO82" i="34"/>
  <c r="AO80" i="34"/>
  <c r="AO79" i="34"/>
  <c r="AO77" i="34"/>
  <c r="AO76" i="34"/>
  <c r="AO75" i="34"/>
  <c r="AO74" i="34"/>
  <c r="AO73" i="34"/>
  <c r="AO72" i="34"/>
  <c r="AO71" i="34"/>
  <c r="AO70" i="34"/>
  <c r="AO69" i="34"/>
  <c r="AO67" i="34"/>
  <c r="AO66" i="34"/>
  <c r="AO65" i="34"/>
  <c r="AO64" i="34"/>
  <c r="AO63" i="34"/>
  <c r="AO62" i="34"/>
  <c r="AO61" i="34"/>
  <c r="AO60" i="34"/>
  <c r="AO59" i="34"/>
  <c r="AO56" i="34"/>
  <c r="AO54" i="34"/>
  <c r="AO52" i="34"/>
  <c r="AO51" i="34"/>
  <c r="AO49" i="34"/>
  <c r="AO48" i="34"/>
  <c r="AO47" i="34"/>
  <c r="AO46" i="34"/>
  <c r="AO45" i="34"/>
  <c r="AO44" i="34"/>
  <c r="AO43" i="34"/>
  <c r="AO42" i="34"/>
  <c r="AO41" i="34"/>
  <c r="AO39" i="34"/>
  <c r="AO38" i="34"/>
  <c r="AO37" i="34"/>
  <c r="AO36" i="34"/>
  <c r="AO35" i="34"/>
  <c r="AO34" i="34"/>
  <c r="AO33" i="34"/>
  <c r="AO32" i="34"/>
  <c r="AO31" i="34"/>
  <c r="AN304" i="34"/>
  <c r="AN302" i="34"/>
  <c r="AN301" i="34"/>
  <c r="AN300" i="34"/>
  <c r="AN299" i="34"/>
  <c r="AN298" i="34"/>
  <c r="AN297" i="34"/>
  <c r="AN296" i="34"/>
  <c r="AN294" i="34"/>
  <c r="AN293" i="34"/>
  <c r="AN292" i="34"/>
  <c r="AN291" i="34"/>
  <c r="AN290" i="34"/>
  <c r="AN289" i="34"/>
  <c r="AN288" i="34"/>
  <c r="AN287" i="34"/>
  <c r="AN285" i="34"/>
  <c r="AN284" i="34"/>
  <c r="AN283" i="34"/>
  <c r="AN282" i="34"/>
  <c r="AN281" i="34"/>
  <c r="AN280" i="34"/>
  <c r="AN278" i="34"/>
  <c r="AN279" i="34"/>
  <c r="AN277" i="34"/>
  <c r="AN275" i="34"/>
  <c r="AN274" i="34"/>
  <c r="AN273" i="34"/>
  <c r="AN272" i="34"/>
  <c r="AN271" i="34"/>
  <c r="AN270" i="34"/>
  <c r="AN269" i="34"/>
  <c r="AN268" i="34"/>
  <c r="AN267" i="34"/>
  <c r="AN262" i="34"/>
  <c r="AN260" i="34"/>
  <c r="AN259" i="34"/>
  <c r="AN258" i="34"/>
  <c r="AN257" i="34"/>
  <c r="AN256" i="34"/>
  <c r="AN255" i="34"/>
  <c r="AN254" i="34"/>
  <c r="AN252" i="34"/>
  <c r="AN251" i="34"/>
  <c r="AN250" i="34"/>
  <c r="AN249" i="34"/>
  <c r="AN248" i="34"/>
  <c r="AN247" i="34"/>
  <c r="AN246" i="34"/>
  <c r="AN245" i="34"/>
  <c r="AN244" i="34"/>
  <c r="AN242" i="34"/>
  <c r="AN241" i="34"/>
  <c r="AN240" i="34"/>
  <c r="AN239" i="34"/>
  <c r="AN238" i="34"/>
  <c r="AN237" i="34"/>
  <c r="AN236" i="34"/>
  <c r="AN235" i="34"/>
  <c r="AN234" i="34"/>
  <c r="AN229" i="34"/>
  <c r="AN227" i="34"/>
  <c r="AN226" i="34"/>
  <c r="AN225" i="34"/>
  <c r="AN224" i="34"/>
  <c r="AN223" i="34"/>
  <c r="AN222" i="34"/>
  <c r="AN221" i="34"/>
  <c r="AN220" i="34"/>
  <c r="AN218" i="34"/>
  <c r="AN217" i="34"/>
  <c r="AN216" i="34"/>
  <c r="AN215" i="34"/>
  <c r="AN214" i="34"/>
  <c r="AN212" i="34"/>
  <c r="AN211" i="34"/>
  <c r="AN210" i="34"/>
  <c r="AN209" i="34"/>
  <c r="AN208" i="34"/>
  <c r="AN207" i="34"/>
  <c r="AN206" i="34"/>
  <c r="AN205" i="34"/>
  <c r="AN204" i="34"/>
  <c r="AN202" i="34"/>
  <c r="AN201" i="34"/>
  <c r="AN200" i="34"/>
  <c r="AN199" i="34"/>
  <c r="AN198" i="34"/>
  <c r="AN197" i="34"/>
  <c r="AN196" i="34"/>
  <c r="AN195" i="34"/>
  <c r="AN194" i="34"/>
  <c r="AN189" i="34"/>
  <c r="AN187" i="34"/>
  <c r="AN186" i="34"/>
  <c r="AN185" i="34"/>
  <c r="AN184" i="34"/>
  <c r="AN183" i="34"/>
  <c r="AN181" i="34"/>
  <c r="AN180" i="34"/>
  <c r="AN179" i="34"/>
  <c r="AN178" i="34"/>
  <c r="AN177" i="34"/>
  <c r="AN176" i="34"/>
  <c r="AN175" i="34"/>
  <c r="AN174" i="34"/>
  <c r="AN173" i="34"/>
  <c r="AN171" i="34"/>
  <c r="AN170" i="34"/>
  <c r="AN169" i="34"/>
  <c r="AN168" i="34"/>
  <c r="AN167" i="34"/>
  <c r="AN166" i="34"/>
  <c r="AN165" i="34"/>
  <c r="AN164" i="34"/>
  <c r="AN163" i="34"/>
  <c r="AN158" i="34"/>
  <c r="AN156" i="34"/>
  <c r="AN155" i="34"/>
  <c r="AN154" i="34"/>
  <c r="AN153" i="34"/>
  <c r="AN152" i="34"/>
  <c r="AN151" i="34"/>
  <c r="AN150" i="34"/>
  <c r="AN149" i="34"/>
  <c r="AN147" i="34"/>
  <c r="AN146" i="34"/>
  <c r="AN145" i="34"/>
  <c r="AN143" i="34"/>
  <c r="AN142" i="34"/>
  <c r="AN141" i="34"/>
  <c r="AN140" i="34"/>
  <c r="AN139" i="34"/>
  <c r="AN138" i="34"/>
  <c r="AN137" i="34"/>
  <c r="AN136" i="34"/>
  <c r="AN135" i="34"/>
  <c r="AN133" i="34"/>
  <c r="AN132" i="34"/>
  <c r="AN131" i="34"/>
  <c r="AN130" i="34"/>
  <c r="AN129" i="34"/>
  <c r="AN128" i="34"/>
  <c r="AN127" i="34"/>
  <c r="AN126" i="34"/>
  <c r="AN125" i="34"/>
  <c r="AN120" i="34"/>
  <c r="AN118" i="34"/>
  <c r="AN117" i="34"/>
  <c r="AN116" i="34"/>
  <c r="AN114" i="34"/>
  <c r="AN113" i="34"/>
  <c r="AN112" i="34"/>
  <c r="AN111" i="34"/>
  <c r="AN110" i="34"/>
  <c r="AN109" i="34"/>
  <c r="AN108" i="34"/>
  <c r="AN107" i="34"/>
  <c r="AN106" i="34"/>
  <c r="AN104" i="34"/>
  <c r="AN103" i="34"/>
  <c r="AN102" i="34"/>
  <c r="AN101" i="34"/>
  <c r="AN100" i="34"/>
  <c r="AN99" i="34"/>
  <c r="AN98" i="34"/>
  <c r="AN97" i="34"/>
  <c r="AN96" i="34"/>
  <c r="AN91" i="34"/>
  <c r="AN89" i="34"/>
  <c r="AN88" i="34"/>
  <c r="AN87" i="34"/>
  <c r="AN86" i="34"/>
  <c r="AN85" i="34"/>
  <c r="AN84" i="34"/>
  <c r="AN83" i="34"/>
  <c r="AN82" i="34"/>
  <c r="AN80" i="34"/>
  <c r="AN79" i="34"/>
  <c r="AN77" i="34"/>
  <c r="AN76" i="34"/>
  <c r="AN75" i="34"/>
  <c r="AN74" i="34"/>
  <c r="AN73" i="34"/>
  <c r="AN72" i="34"/>
  <c r="AN71" i="34"/>
  <c r="AN70" i="34"/>
  <c r="AN69" i="34"/>
  <c r="AN67" i="34"/>
  <c r="AN66" i="34"/>
  <c r="AN65" i="34"/>
  <c r="AN64" i="34"/>
  <c r="AN63" i="34"/>
  <c r="AN62" i="34"/>
  <c r="AN61" i="34"/>
  <c r="AN60" i="34"/>
  <c r="AN59" i="34"/>
  <c r="AN54" i="34"/>
  <c r="AN52" i="34"/>
  <c r="AN51" i="34"/>
  <c r="AN49" i="34"/>
  <c r="AN48" i="34"/>
  <c r="AN47" i="34"/>
  <c r="AN46" i="34"/>
  <c r="AN45" i="34"/>
  <c r="AN44" i="34"/>
  <c r="AN43" i="34"/>
  <c r="AN42" i="34"/>
  <c r="AN41" i="34"/>
  <c r="AN39" i="34"/>
  <c r="AN38" i="34"/>
  <c r="AN37" i="34"/>
  <c r="AN36" i="34"/>
  <c r="AN35" i="34"/>
  <c r="AN34" i="34"/>
  <c r="AN33" i="34"/>
  <c r="AN32" i="34"/>
  <c r="AN31" i="34"/>
  <c r="O3" i="34" l="1"/>
  <c r="A3" i="34"/>
  <c r="A5" i="34"/>
  <c r="O5" i="34"/>
  <c r="A8" i="34"/>
  <c r="O8" i="34"/>
  <c r="O11" i="34"/>
  <c r="A11" i="34"/>
  <c r="A16" i="34"/>
  <c r="O16" i="34"/>
  <c r="O19" i="34"/>
  <c r="A19" i="34"/>
  <c r="O22" i="34"/>
  <c r="A22" i="34"/>
  <c r="O24" i="34"/>
  <c r="A24" i="34"/>
  <c r="A26" i="34"/>
  <c r="O26" i="34"/>
  <c r="O28" i="34"/>
  <c r="A28" i="34"/>
  <c r="O4" i="34"/>
  <c r="A4" i="34"/>
  <c r="O7" i="34"/>
  <c r="A7" i="34"/>
  <c r="A10" i="34"/>
  <c r="O10" i="34"/>
  <c r="O13" i="34"/>
  <c r="A13" i="34"/>
  <c r="O15" i="34"/>
  <c r="A15" i="34"/>
  <c r="O18" i="34"/>
  <c r="A18" i="34"/>
  <c r="O21" i="34"/>
  <c r="A21" i="34"/>
  <c r="O6" i="34"/>
  <c r="A6" i="34"/>
  <c r="O9" i="34"/>
  <c r="A9" i="34"/>
  <c r="O12" i="34"/>
  <c r="A12" i="34"/>
  <c r="O14" i="34"/>
  <c r="A14" i="34"/>
  <c r="O17" i="34"/>
  <c r="A17" i="34"/>
  <c r="O20" i="34"/>
  <c r="A20" i="34"/>
  <c r="O23" i="34"/>
  <c r="A23" i="34"/>
  <c r="O25" i="34"/>
  <c r="A25" i="34"/>
  <c r="O27" i="34"/>
  <c r="A27" i="34"/>
  <c r="CU13" i="38"/>
  <c r="CV13" i="38" s="1"/>
  <c r="O2" i="34"/>
  <c r="A2" i="34"/>
  <c r="C13" i="38"/>
  <c r="BB8" i="36"/>
  <c r="BH58" i="36"/>
  <c r="AW29" i="34"/>
  <c r="B1" i="39"/>
  <c r="U16" i="38" l="1"/>
  <c r="U14" i="38"/>
  <c r="CM21" i="38"/>
  <c r="BR21" i="38"/>
  <c r="BQ21" i="38"/>
  <c r="BP21" i="38"/>
  <c r="BO21" i="38"/>
  <c r="BN21" i="38"/>
  <c r="BM21" i="38"/>
  <c r="BL21" i="38"/>
  <c r="BK21" i="38"/>
  <c r="BJ21" i="38"/>
  <c r="BI21" i="38"/>
  <c r="BH21" i="38"/>
  <c r="BG21" i="38"/>
  <c r="BF21" i="38"/>
  <c r="BE21" i="38"/>
  <c r="BD21" i="38"/>
  <c r="AR21" i="38"/>
  <c r="AQ21" i="38"/>
  <c r="AP21" i="38"/>
  <c r="AO21" i="38"/>
  <c r="AN21" i="38"/>
  <c r="AM21" i="38"/>
  <c r="AL21" i="38"/>
  <c r="AK21" i="38"/>
  <c r="AJ21" i="38"/>
  <c r="AI21" i="38"/>
  <c r="AH21" i="38"/>
  <c r="AG21" i="38"/>
  <c r="AF21" i="38"/>
  <c r="AE21" i="38"/>
  <c r="AD21" i="38"/>
  <c r="AC21" i="38"/>
  <c r="AB21" i="38"/>
  <c r="AA21" i="38"/>
  <c r="W21" i="38"/>
  <c r="X21" i="38"/>
  <c r="CM20" i="38"/>
  <c r="BR20" i="38"/>
  <c r="BQ20" i="38"/>
  <c r="BP20" i="38"/>
  <c r="BO20" i="38"/>
  <c r="BN20" i="38"/>
  <c r="BM20" i="38"/>
  <c r="BL20" i="38"/>
  <c r="AR20" i="38"/>
  <c r="AQ20" i="38"/>
  <c r="AP20" i="38"/>
  <c r="AO20" i="38"/>
  <c r="AN20" i="38"/>
  <c r="AM20" i="38"/>
  <c r="AL20" i="38"/>
  <c r="AK20" i="38"/>
  <c r="AJ20" i="38"/>
  <c r="AI20" i="38"/>
  <c r="AH20" i="38"/>
  <c r="AG20" i="38"/>
  <c r="AF20" i="38"/>
  <c r="AE20" i="38"/>
  <c r="AD20" i="38"/>
  <c r="AC20" i="38"/>
  <c r="AB20" i="38"/>
  <c r="AA20" i="38"/>
  <c r="W20" i="38"/>
  <c r="X20" i="38"/>
  <c r="CM19" i="38"/>
  <c r="BK19" i="38"/>
  <c r="BJ19" i="38"/>
  <c r="BI19" i="38"/>
  <c r="BH19" i="38"/>
  <c r="BG19" i="38"/>
  <c r="BF19" i="38"/>
  <c r="BE19" i="38"/>
  <c r="BD19" i="38"/>
  <c r="BC19" i="38"/>
  <c r="BB19" i="38"/>
  <c r="BA19" i="38"/>
  <c r="AZ19" i="38"/>
  <c r="AY19" i="38"/>
  <c r="AR19" i="38"/>
  <c r="AQ19" i="38"/>
  <c r="AP19" i="38"/>
  <c r="AO19" i="38"/>
  <c r="AN19" i="38"/>
  <c r="AM19" i="38"/>
  <c r="AL19" i="38"/>
  <c r="AK19" i="38"/>
  <c r="AJ19" i="38"/>
  <c r="AI19" i="38"/>
  <c r="AH19" i="38"/>
  <c r="AG19" i="38"/>
  <c r="AF19" i="38"/>
  <c r="AE19" i="38"/>
  <c r="AD19" i="38"/>
  <c r="AC19" i="38"/>
  <c r="AB19" i="38"/>
  <c r="AA19" i="38"/>
  <c r="W19" i="38"/>
  <c r="X19" i="38"/>
  <c r="CM18" i="38"/>
  <c r="BC18" i="38"/>
  <c r="BB18" i="38"/>
  <c r="BA18" i="38"/>
  <c r="AZ18" i="38"/>
  <c r="AY18" i="38"/>
  <c r="AR18" i="38"/>
  <c r="AQ18" i="38"/>
  <c r="AP18" i="38"/>
  <c r="AO18" i="38"/>
  <c r="AN18" i="38"/>
  <c r="AM18" i="38"/>
  <c r="AL18" i="38"/>
  <c r="AK18" i="38"/>
  <c r="AJ18" i="38"/>
  <c r="AI18" i="38"/>
  <c r="AH18" i="38"/>
  <c r="AG18" i="38"/>
  <c r="AF18" i="38"/>
  <c r="AE18" i="38"/>
  <c r="AD18" i="38"/>
  <c r="AC18" i="38"/>
  <c r="AB18" i="38"/>
  <c r="AA18" i="38"/>
  <c r="W18" i="38"/>
  <c r="X18" i="38"/>
  <c r="CM17" i="38"/>
  <c r="BK17" i="38"/>
  <c r="BJ17" i="38"/>
  <c r="BI17" i="38"/>
  <c r="BH17" i="38"/>
  <c r="BG17" i="38"/>
  <c r="BF17" i="38"/>
  <c r="BE17" i="38"/>
  <c r="BD17" i="38"/>
  <c r="AX17" i="38"/>
  <c r="AW17" i="38"/>
  <c r="AV17" i="38"/>
  <c r="AR17" i="38"/>
  <c r="AQ17" i="38"/>
  <c r="AP17" i="38"/>
  <c r="AO17" i="38"/>
  <c r="AN17" i="38"/>
  <c r="AM17" i="38"/>
  <c r="AL17" i="38"/>
  <c r="AK17" i="38"/>
  <c r="AJ17" i="38"/>
  <c r="AI17" i="38"/>
  <c r="AH17" i="38"/>
  <c r="AG17" i="38"/>
  <c r="AF17" i="38"/>
  <c r="AE17" i="38"/>
  <c r="AD17" i="38"/>
  <c r="AC17" i="38"/>
  <c r="AB17" i="38"/>
  <c r="AA17" i="38"/>
  <c r="W17" i="38"/>
  <c r="X17" i="38"/>
  <c r="CM16" i="38"/>
  <c r="AX16" i="38"/>
  <c r="AW16" i="38"/>
  <c r="AV16" i="38"/>
  <c r="AR16" i="38"/>
  <c r="AQ16" i="38"/>
  <c r="AP16" i="38"/>
  <c r="AO16" i="38"/>
  <c r="AN16" i="38"/>
  <c r="AM16" i="38"/>
  <c r="AL16" i="38"/>
  <c r="AK16" i="38"/>
  <c r="AJ16" i="38"/>
  <c r="AI16" i="38"/>
  <c r="AH16" i="38"/>
  <c r="AG16" i="38"/>
  <c r="AF16" i="38"/>
  <c r="AE16" i="38"/>
  <c r="AD16" i="38"/>
  <c r="AC16" i="38"/>
  <c r="AB16" i="38"/>
  <c r="AA16" i="38"/>
  <c r="W16" i="38"/>
  <c r="X16" i="38"/>
  <c r="CM15" i="38"/>
  <c r="BK15" i="38"/>
  <c r="BJ15" i="38"/>
  <c r="BI15" i="38"/>
  <c r="BH15" i="38"/>
  <c r="BG15" i="38"/>
  <c r="BF15" i="38"/>
  <c r="BE15" i="38"/>
  <c r="BD15" i="38"/>
  <c r="AU15" i="38"/>
  <c r="AT15" i="38"/>
  <c r="AR15" i="38"/>
  <c r="AQ15" i="38"/>
  <c r="AP15" i="38"/>
  <c r="AO15" i="38"/>
  <c r="AN15" i="38"/>
  <c r="AM15" i="38"/>
  <c r="AL15" i="38"/>
  <c r="AK15" i="38"/>
  <c r="AJ15" i="38"/>
  <c r="AI15" i="38"/>
  <c r="AH15" i="38"/>
  <c r="AG15" i="38"/>
  <c r="AF15" i="38"/>
  <c r="AE15" i="38"/>
  <c r="AD15" i="38"/>
  <c r="AC15" i="38"/>
  <c r="AB15" i="38"/>
  <c r="AA15" i="38"/>
  <c r="X15" i="38"/>
  <c r="CM14" i="38"/>
  <c r="AU14" i="38"/>
  <c r="AT14" i="38"/>
  <c r="AR14" i="38"/>
  <c r="AQ14" i="38"/>
  <c r="AP14" i="38"/>
  <c r="AO14" i="38"/>
  <c r="AN14" i="38"/>
  <c r="AM14" i="38"/>
  <c r="AL14" i="38"/>
  <c r="AK14" i="38"/>
  <c r="AJ14" i="38"/>
  <c r="AI14" i="38"/>
  <c r="AH14" i="38"/>
  <c r="AG14" i="38"/>
  <c r="AF14" i="38"/>
  <c r="AE14" i="38"/>
  <c r="AD14" i="38"/>
  <c r="AC14" i="38"/>
  <c r="AB14" i="38"/>
  <c r="AA14" i="38"/>
  <c r="W14" i="38"/>
  <c r="X14" i="38"/>
  <c r="B1" i="38"/>
  <c r="BP57" i="36"/>
  <c r="BO57" i="36"/>
  <c r="BN57" i="36"/>
  <c r="BM57" i="36"/>
  <c r="BL57" i="36"/>
  <c r="BK57" i="36"/>
  <c r="BJ57" i="36"/>
  <c r="BI57" i="36"/>
  <c r="BP56" i="36"/>
  <c r="BO56" i="36"/>
  <c r="BP55" i="36"/>
  <c r="BO55" i="36"/>
  <c r="BP54" i="36"/>
  <c r="BO54" i="36"/>
  <c r="BP53" i="36"/>
  <c r="BO53" i="36"/>
  <c r="BP52" i="36"/>
  <c r="BO52" i="36"/>
  <c r="BP51" i="36"/>
  <c r="BO51" i="36"/>
  <c r="BP50" i="36"/>
  <c r="BO50" i="36"/>
  <c r="BP49" i="36"/>
  <c r="BN49" i="36"/>
  <c r="BL49" i="36"/>
  <c r="BJ49" i="36"/>
  <c r="BP48" i="36"/>
  <c r="BN48" i="36"/>
  <c r="BL48" i="36"/>
  <c r="BJ48" i="36"/>
  <c r="BP47" i="36"/>
  <c r="BN47" i="36"/>
  <c r="BL47" i="36"/>
  <c r="BJ47" i="36"/>
  <c r="BP46" i="36"/>
  <c r="BN46" i="36"/>
  <c r="BL46" i="36"/>
  <c r="BJ46" i="36"/>
  <c r="BP45" i="36"/>
  <c r="BN45" i="36"/>
  <c r="BL45" i="36"/>
  <c r="BJ45" i="36"/>
  <c r="BP44" i="36"/>
  <c r="BN44" i="36"/>
  <c r="BL44" i="36"/>
  <c r="BJ44" i="36"/>
  <c r="BP43" i="36"/>
  <c r="BN43" i="36"/>
  <c r="BL43" i="36"/>
  <c r="BJ43" i="36"/>
  <c r="BP42" i="36"/>
  <c r="BN42" i="36"/>
  <c r="BL42" i="36"/>
  <c r="BJ42" i="36"/>
  <c r="BN41" i="36"/>
  <c r="BM41" i="36"/>
  <c r="BN40" i="36"/>
  <c r="BM40" i="36"/>
  <c r="BN39" i="36"/>
  <c r="BM39" i="36"/>
  <c r="BN38" i="36"/>
  <c r="BM38" i="36"/>
  <c r="BN37" i="36"/>
  <c r="BM37" i="36"/>
  <c r="BL36" i="36"/>
  <c r="BK36" i="36"/>
  <c r="BL35" i="36"/>
  <c r="BK35" i="36"/>
  <c r="BL34" i="36"/>
  <c r="BK34" i="36"/>
  <c r="BI33" i="36"/>
  <c r="BJ32" i="36"/>
  <c r="BI32" i="36"/>
  <c r="BP30" i="36"/>
  <c r="BO30" i="36"/>
  <c r="BN30" i="36"/>
  <c r="BM30" i="36"/>
  <c r="BL30" i="36"/>
  <c r="BK30" i="36"/>
  <c r="BJ30" i="36"/>
  <c r="BI30" i="36"/>
  <c r="BP29" i="36"/>
  <c r="BO29" i="36"/>
  <c r="BN29" i="36"/>
  <c r="BM29" i="36"/>
  <c r="BL29" i="36"/>
  <c r="BK29" i="36"/>
  <c r="BJ29" i="36"/>
  <c r="BI29" i="36"/>
  <c r="BP28" i="36"/>
  <c r="BO28" i="36"/>
  <c r="BN28" i="36"/>
  <c r="BM28" i="36"/>
  <c r="BL28" i="36"/>
  <c r="BK28" i="36"/>
  <c r="BJ28" i="36"/>
  <c r="BI28" i="36"/>
  <c r="BP27" i="36"/>
  <c r="BO27" i="36"/>
  <c r="BN27" i="36"/>
  <c r="BM27" i="36"/>
  <c r="BL27" i="36"/>
  <c r="BK27" i="36"/>
  <c r="BJ27" i="36"/>
  <c r="BI27" i="36"/>
  <c r="BP26" i="36"/>
  <c r="BO26" i="36"/>
  <c r="BN26" i="36"/>
  <c r="BM26" i="36"/>
  <c r="BL26" i="36"/>
  <c r="BK26" i="36"/>
  <c r="BJ26" i="36"/>
  <c r="BI26" i="36"/>
  <c r="BP25" i="36"/>
  <c r="BO25" i="36"/>
  <c r="BN25" i="36"/>
  <c r="BM25" i="36"/>
  <c r="BL25" i="36"/>
  <c r="BK25" i="36"/>
  <c r="BJ25" i="36"/>
  <c r="BI25" i="36"/>
  <c r="BP24" i="36"/>
  <c r="BO24" i="36"/>
  <c r="BN24" i="36"/>
  <c r="BM24" i="36"/>
  <c r="BL24" i="36"/>
  <c r="BK24" i="36"/>
  <c r="BJ24" i="36"/>
  <c r="BI24" i="36"/>
  <c r="BP23" i="36"/>
  <c r="BO23" i="36"/>
  <c r="BN23" i="36"/>
  <c r="BM23" i="36"/>
  <c r="BL23" i="36"/>
  <c r="BK23" i="36"/>
  <c r="BJ23" i="36"/>
  <c r="BI23" i="36"/>
  <c r="BP22" i="36"/>
  <c r="BO22" i="36"/>
  <c r="BN22" i="36"/>
  <c r="BM22" i="36"/>
  <c r="BL22" i="36"/>
  <c r="BK22" i="36"/>
  <c r="BJ22" i="36"/>
  <c r="BI22" i="36"/>
  <c r="BP21" i="36"/>
  <c r="BO21" i="36"/>
  <c r="BN21" i="36"/>
  <c r="BM21" i="36"/>
  <c r="BL21" i="36"/>
  <c r="BK21" i="36"/>
  <c r="BJ21" i="36"/>
  <c r="BI21" i="36"/>
  <c r="BP20" i="36"/>
  <c r="BO20" i="36"/>
  <c r="BN20" i="36"/>
  <c r="BM20" i="36"/>
  <c r="BL20" i="36"/>
  <c r="BK20" i="36"/>
  <c r="BJ20" i="36"/>
  <c r="BI20" i="36"/>
  <c r="BP19" i="36"/>
  <c r="BO19" i="36"/>
  <c r="BN19" i="36"/>
  <c r="BM19" i="36"/>
  <c r="BL19" i="36"/>
  <c r="BK19" i="36"/>
  <c r="BJ19" i="36"/>
  <c r="BI19" i="36"/>
  <c r="BP18" i="36"/>
  <c r="BO18" i="36"/>
  <c r="BN18" i="36"/>
  <c r="BM18" i="36"/>
  <c r="BL18" i="36"/>
  <c r="BK18" i="36"/>
  <c r="BJ18" i="36"/>
  <c r="BI18" i="36"/>
  <c r="BP17" i="36"/>
  <c r="BO17" i="36"/>
  <c r="BN17" i="36"/>
  <c r="BM17" i="36"/>
  <c r="BL17" i="36"/>
  <c r="BK17" i="36"/>
  <c r="BJ17" i="36"/>
  <c r="BI17" i="36"/>
  <c r="BP16" i="36"/>
  <c r="BO16" i="36"/>
  <c r="BN16" i="36"/>
  <c r="BM16" i="36"/>
  <c r="BL16" i="36"/>
  <c r="BK16" i="36"/>
  <c r="BJ16" i="36"/>
  <c r="BI16" i="36"/>
  <c r="BP15" i="36"/>
  <c r="BO15" i="36"/>
  <c r="BN15" i="36"/>
  <c r="BM15" i="36"/>
  <c r="BL15" i="36"/>
  <c r="BK15" i="36"/>
  <c r="BJ15" i="36"/>
  <c r="BI15" i="36"/>
  <c r="BP14" i="36"/>
  <c r="BO14" i="36"/>
  <c r="BN14" i="36"/>
  <c r="BM14" i="36"/>
  <c r="BL14" i="36"/>
  <c r="BK14" i="36"/>
  <c r="BJ14" i="36"/>
  <c r="BI14" i="36"/>
  <c r="BP13" i="36"/>
  <c r="BO13" i="36"/>
  <c r="BN13" i="36"/>
  <c r="BM13" i="36"/>
  <c r="BL13" i="36"/>
  <c r="BK13" i="36"/>
  <c r="BJ13" i="36"/>
  <c r="BI13" i="36"/>
  <c r="BP10" i="36"/>
  <c r="BO10" i="36"/>
  <c r="BN10" i="36"/>
  <c r="BM10" i="36"/>
  <c r="BL10" i="36"/>
  <c r="BK10" i="36"/>
  <c r="BJ10" i="36"/>
  <c r="BI10" i="36"/>
  <c r="BP9" i="36"/>
  <c r="BO9" i="36"/>
  <c r="BN9" i="36"/>
  <c r="BM9" i="36"/>
  <c r="BL9" i="36"/>
  <c r="BK9" i="36"/>
  <c r="BJ9" i="36"/>
  <c r="BI9" i="36"/>
  <c r="BP8" i="36"/>
  <c r="BO8" i="36"/>
  <c r="BN8" i="36"/>
  <c r="BM8" i="36"/>
  <c r="BL8" i="36"/>
  <c r="BK8" i="36"/>
  <c r="BJ8" i="36"/>
  <c r="BI8" i="36"/>
  <c r="BP7" i="36"/>
  <c r="BO7" i="36"/>
  <c r="BN7" i="36"/>
  <c r="BM7" i="36"/>
  <c r="BL7" i="36"/>
  <c r="BK7" i="36"/>
  <c r="BJ7" i="36"/>
  <c r="BI7" i="36"/>
  <c r="BA16" i="36"/>
  <c r="BA14" i="36"/>
  <c r="BA12" i="36"/>
  <c r="AZ16" i="36"/>
  <c r="AY16" i="36"/>
  <c r="AX16" i="36"/>
  <c r="AW16" i="36"/>
  <c r="AV16" i="36"/>
  <c r="AU16" i="36"/>
  <c r="AT16" i="36"/>
  <c r="AS16" i="36"/>
  <c r="AR16" i="36"/>
  <c r="AQ16" i="36"/>
  <c r="AP16" i="36"/>
  <c r="AO16" i="36"/>
  <c r="AN16" i="36"/>
  <c r="AM16" i="36"/>
  <c r="AL16" i="36"/>
  <c r="BA15" i="36"/>
  <c r="AZ15" i="36"/>
  <c r="AY15" i="36"/>
  <c r="AX15" i="36"/>
  <c r="AW15" i="36"/>
  <c r="AV15" i="36"/>
  <c r="AU15" i="36"/>
  <c r="AT15" i="36"/>
  <c r="AS14" i="36"/>
  <c r="AR14" i="36"/>
  <c r="AQ14" i="36"/>
  <c r="AP14" i="36"/>
  <c r="AO14" i="36"/>
  <c r="AN14" i="36"/>
  <c r="AM14" i="36"/>
  <c r="AL14" i="36"/>
  <c r="AK14" i="36"/>
  <c r="AJ14" i="36"/>
  <c r="AI14" i="36"/>
  <c r="AH14" i="36"/>
  <c r="AG14" i="36"/>
  <c r="BA13" i="36"/>
  <c r="AK13" i="36"/>
  <c r="AJ13" i="36"/>
  <c r="AI13" i="36"/>
  <c r="AH13" i="36"/>
  <c r="AG13" i="36"/>
  <c r="AS12" i="36"/>
  <c r="AR12" i="36"/>
  <c r="AQ12" i="36"/>
  <c r="AP12" i="36"/>
  <c r="AO12" i="36"/>
  <c r="AN12" i="36"/>
  <c r="AM12" i="36"/>
  <c r="AL12" i="36"/>
  <c r="AF12" i="36"/>
  <c r="AE12" i="36"/>
  <c r="AD12" i="36"/>
  <c r="Z12" i="36"/>
  <c r="Z11" i="36"/>
  <c r="BA11" i="36"/>
  <c r="Z16" i="36"/>
  <c r="Z15" i="36"/>
  <c r="Z14" i="36"/>
  <c r="Z13" i="36"/>
  <c r="AF11" i="36"/>
  <c r="AE11" i="36"/>
  <c r="AD11" i="36"/>
  <c r="Y16" i="36"/>
  <c r="X16" i="36"/>
  <c r="W16" i="36"/>
  <c r="V16" i="36"/>
  <c r="U16" i="36"/>
  <c r="T16" i="36"/>
  <c r="S16" i="36"/>
  <c r="R16" i="36"/>
  <c r="Q16" i="36"/>
  <c r="P16" i="36"/>
  <c r="O16" i="36"/>
  <c r="N16" i="36"/>
  <c r="M16" i="36"/>
  <c r="L16" i="36"/>
  <c r="K16" i="36"/>
  <c r="J16" i="36"/>
  <c r="I16" i="36"/>
  <c r="G16" i="36"/>
  <c r="F16" i="36"/>
  <c r="E16" i="36"/>
  <c r="D16" i="36"/>
  <c r="C16" i="36"/>
  <c r="Y15" i="36"/>
  <c r="X15" i="36"/>
  <c r="W15" i="36"/>
  <c r="V15" i="36"/>
  <c r="U15" i="36"/>
  <c r="T15" i="36"/>
  <c r="S15" i="36"/>
  <c r="R15" i="36"/>
  <c r="Q15" i="36"/>
  <c r="P15" i="36"/>
  <c r="O15" i="36"/>
  <c r="N15" i="36"/>
  <c r="M15" i="36"/>
  <c r="L15" i="36"/>
  <c r="K15" i="36"/>
  <c r="J15" i="36"/>
  <c r="I15" i="36"/>
  <c r="G15" i="36"/>
  <c r="F15" i="36"/>
  <c r="E15" i="36"/>
  <c r="D15" i="36"/>
  <c r="C15" i="36"/>
  <c r="Y14" i="36"/>
  <c r="X14" i="36"/>
  <c r="W14" i="36"/>
  <c r="V14" i="36"/>
  <c r="U14" i="36"/>
  <c r="T14" i="36"/>
  <c r="S14" i="36"/>
  <c r="R14" i="36"/>
  <c r="Q14" i="36"/>
  <c r="P14" i="36"/>
  <c r="O14" i="36"/>
  <c r="N14" i="36"/>
  <c r="M14" i="36"/>
  <c r="L14" i="36"/>
  <c r="K14" i="36"/>
  <c r="J14" i="36"/>
  <c r="I14" i="36"/>
  <c r="G14" i="36"/>
  <c r="F14" i="36"/>
  <c r="E14" i="36"/>
  <c r="D14" i="36"/>
  <c r="C14" i="36"/>
  <c r="Y13" i="36"/>
  <c r="X13" i="36"/>
  <c r="W13" i="36"/>
  <c r="V13" i="36"/>
  <c r="U13" i="36"/>
  <c r="T13" i="36"/>
  <c r="S13" i="36"/>
  <c r="R13" i="36"/>
  <c r="Q13" i="36"/>
  <c r="P13" i="36"/>
  <c r="O13" i="36"/>
  <c r="N13" i="36"/>
  <c r="M13" i="36"/>
  <c r="L13" i="36"/>
  <c r="K13" i="36"/>
  <c r="J13" i="36"/>
  <c r="I13" i="36"/>
  <c r="G13" i="36"/>
  <c r="F13" i="36"/>
  <c r="E13" i="36"/>
  <c r="D13" i="36"/>
  <c r="C13" i="36"/>
  <c r="Y12" i="36"/>
  <c r="X12" i="36"/>
  <c r="W12" i="36"/>
  <c r="V12" i="36"/>
  <c r="U12" i="36"/>
  <c r="T12" i="36"/>
  <c r="S12" i="36"/>
  <c r="R12" i="36"/>
  <c r="Q12" i="36"/>
  <c r="P12" i="36"/>
  <c r="O12" i="36"/>
  <c r="N12" i="36"/>
  <c r="M12" i="36"/>
  <c r="L12" i="36"/>
  <c r="K12" i="36"/>
  <c r="J12" i="36"/>
  <c r="I12" i="36"/>
  <c r="G12" i="36"/>
  <c r="F12" i="36"/>
  <c r="E12" i="36"/>
  <c r="D12" i="36"/>
  <c r="C12" i="36"/>
  <c r="Y11" i="36"/>
  <c r="X11" i="36"/>
  <c r="W11" i="36"/>
  <c r="V11" i="36"/>
  <c r="U11" i="36"/>
  <c r="T11" i="36"/>
  <c r="S11" i="36"/>
  <c r="R11" i="36"/>
  <c r="Q11" i="36"/>
  <c r="P11" i="36"/>
  <c r="O11" i="36"/>
  <c r="N11" i="36"/>
  <c r="M11" i="36"/>
  <c r="L11" i="36"/>
  <c r="K11" i="36"/>
  <c r="J11" i="36"/>
  <c r="I11" i="36"/>
  <c r="G11" i="36"/>
  <c r="F11" i="36"/>
  <c r="E11" i="36"/>
  <c r="D11" i="36"/>
  <c r="C11" i="36"/>
  <c r="BA10" i="36"/>
  <c r="AS10" i="36"/>
  <c r="AR10" i="36"/>
  <c r="AQ10" i="36"/>
  <c r="AP10" i="36"/>
  <c r="AO10" i="36"/>
  <c r="AN10" i="36"/>
  <c r="AM10" i="36"/>
  <c r="AL10" i="36"/>
  <c r="AB10" i="36"/>
  <c r="Z10" i="36"/>
  <c r="Y10" i="36"/>
  <c r="X10" i="36"/>
  <c r="W10" i="36"/>
  <c r="V10" i="36"/>
  <c r="U10" i="36"/>
  <c r="T10" i="36"/>
  <c r="S10" i="36"/>
  <c r="R10" i="36"/>
  <c r="Q10" i="36"/>
  <c r="P10" i="36"/>
  <c r="O10" i="36"/>
  <c r="N10" i="36"/>
  <c r="M10" i="36"/>
  <c r="L10" i="36"/>
  <c r="K10" i="36"/>
  <c r="J10" i="36"/>
  <c r="I10" i="36"/>
  <c r="G10" i="36"/>
  <c r="F10" i="36"/>
  <c r="E10" i="36"/>
  <c r="D10" i="36"/>
  <c r="C10" i="36"/>
  <c r="P266" i="34"/>
  <c r="P267" i="34"/>
  <c r="P268" i="34"/>
  <c r="P269" i="34"/>
  <c r="P270" i="34"/>
  <c r="P271" i="34"/>
  <c r="P272" i="34"/>
  <c r="P273" i="34"/>
  <c r="P274" i="34"/>
  <c r="P275" i="34"/>
  <c r="P276" i="34"/>
  <c r="P277" i="34"/>
  <c r="P278" i="34"/>
  <c r="P279" i="34"/>
  <c r="P280" i="34"/>
  <c r="P281" i="34"/>
  <c r="P282" i="34"/>
  <c r="P283" i="34"/>
  <c r="P284" i="34"/>
  <c r="P285" i="34"/>
  <c r="P286" i="34"/>
  <c r="P287" i="34"/>
  <c r="P288" i="34"/>
  <c r="P289" i="34"/>
  <c r="P290" i="34"/>
  <c r="P291" i="34"/>
  <c r="P292" i="34"/>
  <c r="P293" i="34"/>
  <c r="P294" i="34"/>
  <c r="P295" i="34"/>
  <c r="P296" i="34"/>
  <c r="P297" i="34"/>
  <c r="P298" i="34"/>
  <c r="P299" i="34"/>
  <c r="P300" i="34"/>
  <c r="P301" i="34"/>
  <c r="P302" i="34"/>
  <c r="P303" i="34"/>
  <c r="P304" i="34"/>
  <c r="P305" i="34"/>
  <c r="P306" i="34"/>
  <c r="P265" i="34"/>
  <c r="P233" i="34"/>
  <c r="P234" i="34"/>
  <c r="P235" i="34"/>
  <c r="P236" i="34"/>
  <c r="P237" i="34"/>
  <c r="P238" i="34"/>
  <c r="P239" i="34"/>
  <c r="P240" i="34"/>
  <c r="P241" i="34"/>
  <c r="P242" i="34"/>
  <c r="P243" i="34"/>
  <c r="P244" i="34"/>
  <c r="P245" i="34"/>
  <c r="P246" i="34"/>
  <c r="P247" i="34"/>
  <c r="P248" i="34"/>
  <c r="P249" i="34"/>
  <c r="P250" i="34"/>
  <c r="P251" i="34"/>
  <c r="P252" i="34"/>
  <c r="P253" i="34"/>
  <c r="P254" i="34"/>
  <c r="P255" i="34"/>
  <c r="P256" i="34"/>
  <c r="P257" i="34"/>
  <c r="P258" i="34"/>
  <c r="P259" i="34"/>
  <c r="P260" i="34"/>
  <c r="P261" i="34"/>
  <c r="P262" i="34"/>
  <c r="P263" i="34"/>
  <c r="P264" i="34"/>
  <c r="P232" i="34"/>
  <c r="P193" i="34"/>
  <c r="P194" i="34"/>
  <c r="P195" i="34"/>
  <c r="P196" i="34"/>
  <c r="P197" i="34"/>
  <c r="P198" i="34"/>
  <c r="P199" i="34"/>
  <c r="P200" i="34"/>
  <c r="P201" i="34"/>
  <c r="P202" i="34"/>
  <c r="P203" i="34"/>
  <c r="P204" i="34"/>
  <c r="P205" i="34"/>
  <c r="P206" i="34"/>
  <c r="P207" i="34"/>
  <c r="P208" i="34"/>
  <c r="P209" i="34"/>
  <c r="P210" i="34"/>
  <c r="P211" i="34"/>
  <c r="P212" i="34"/>
  <c r="P213" i="34"/>
  <c r="P214" i="34"/>
  <c r="P215" i="34"/>
  <c r="P216" i="34"/>
  <c r="P217" i="34"/>
  <c r="P218" i="34"/>
  <c r="P219" i="34"/>
  <c r="P220" i="34"/>
  <c r="P221" i="34"/>
  <c r="P222" i="34"/>
  <c r="P223" i="34"/>
  <c r="P224" i="34"/>
  <c r="P225" i="34"/>
  <c r="P226" i="34"/>
  <c r="P227" i="34"/>
  <c r="P228" i="34"/>
  <c r="P229" i="34"/>
  <c r="P230" i="34"/>
  <c r="P231" i="34"/>
  <c r="P192" i="34"/>
  <c r="P162" i="34"/>
  <c r="P163" i="34"/>
  <c r="P164" i="34"/>
  <c r="P165" i="34"/>
  <c r="P166" i="34"/>
  <c r="P167" i="34"/>
  <c r="P168" i="34"/>
  <c r="P169" i="34"/>
  <c r="P170" i="34"/>
  <c r="P171" i="34"/>
  <c r="P172" i="34"/>
  <c r="P173" i="34"/>
  <c r="P174" i="34"/>
  <c r="P175" i="34"/>
  <c r="P176" i="34"/>
  <c r="P177" i="34"/>
  <c r="P178" i="34"/>
  <c r="P179" i="34"/>
  <c r="P180" i="34"/>
  <c r="P181" i="34"/>
  <c r="P182" i="34"/>
  <c r="P183" i="34"/>
  <c r="P184" i="34"/>
  <c r="P185" i="34"/>
  <c r="P186" i="34"/>
  <c r="P187" i="34"/>
  <c r="P188" i="34"/>
  <c r="P189" i="34"/>
  <c r="P190" i="34"/>
  <c r="P191" i="34"/>
  <c r="P161" i="34"/>
  <c r="P124" i="34"/>
  <c r="P125" i="34"/>
  <c r="P126" i="34"/>
  <c r="P127" i="34"/>
  <c r="P128" i="34"/>
  <c r="P129" i="34"/>
  <c r="P130" i="34"/>
  <c r="P131" i="34"/>
  <c r="P132" i="34"/>
  <c r="P133" i="34"/>
  <c r="P134" i="34"/>
  <c r="P135" i="34"/>
  <c r="P136" i="34"/>
  <c r="P137" i="34"/>
  <c r="P138" i="34"/>
  <c r="P139" i="34"/>
  <c r="P140" i="34"/>
  <c r="P141" i="34"/>
  <c r="P142" i="34"/>
  <c r="P143" i="34"/>
  <c r="P144" i="34"/>
  <c r="P145" i="34"/>
  <c r="P146" i="34"/>
  <c r="P147" i="34"/>
  <c r="P148" i="34"/>
  <c r="P149" i="34"/>
  <c r="P150" i="34"/>
  <c r="P151" i="34"/>
  <c r="P152" i="34"/>
  <c r="P153" i="34"/>
  <c r="P154" i="34"/>
  <c r="P155" i="34"/>
  <c r="P156" i="34"/>
  <c r="P157" i="34"/>
  <c r="P158" i="34"/>
  <c r="P159" i="34"/>
  <c r="P160" i="34"/>
  <c r="P123" i="34"/>
  <c r="P95" i="34"/>
  <c r="P96" i="34"/>
  <c r="P97" i="34"/>
  <c r="P98" i="34"/>
  <c r="P99" i="34"/>
  <c r="P100" i="34"/>
  <c r="P101" i="34"/>
  <c r="P102" i="34"/>
  <c r="P103" i="34"/>
  <c r="P104" i="34"/>
  <c r="P105" i="34"/>
  <c r="P106" i="34"/>
  <c r="P107" i="34"/>
  <c r="P108" i="34"/>
  <c r="P109" i="34"/>
  <c r="P110" i="34"/>
  <c r="P111" i="34"/>
  <c r="P112" i="34"/>
  <c r="P113" i="34"/>
  <c r="P114" i="34"/>
  <c r="P115" i="34"/>
  <c r="P116" i="34"/>
  <c r="P117" i="34"/>
  <c r="P118" i="34"/>
  <c r="P119" i="34"/>
  <c r="P120" i="34"/>
  <c r="P121" i="34"/>
  <c r="P122" i="34"/>
  <c r="P94" i="34"/>
  <c r="P58" i="34"/>
  <c r="P59" i="34"/>
  <c r="P60" i="34"/>
  <c r="P61" i="34"/>
  <c r="P62" i="34"/>
  <c r="P63" i="34"/>
  <c r="P64" i="34"/>
  <c r="P65" i="34"/>
  <c r="P66" i="34"/>
  <c r="P67" i="34"/>
  <c r="P68" i="34"/>
  <c r="P69" i="34"/>
  <c r="P70" i="34"/>
  <c r="P71" i="34"/>
  <c r="P72" i="34"/>
  <c r="P73" i="34"/>
  <c r="P74" i="34"/>
  <c r="P75" i="34"/>
  <c r="P76" i="34"/>
  <c r="P77" i="34"/>
  <c r="P78" i="34"/>
  <c r="P79" i="34"/>
  <c r="P80" i="34"/>
  <c r="P81" i="34"/>
  <c r="P82" i="34"/>
  <c r="P83" i="34"/>
  <c r="P84" i="34"/>
  <c r="P85" i="34"/>
  <c r="P86" i="34"/>
  <c r="P87" i="34"/>
  <c r="P88" i="34"/>
  <c r="P89" i="34"/>
  <c r="P90" i="34"/>
  <c r="P91" i="34"/>
  <c r="P92" i="34"/>
  <c r="P93" i="34"/>
  <c r="P57" i="34"/>
  <c r="P30" i="34"/>
  <c r="P31" i="34"/>
  <c r="P32" i="34"/>
  <c r="P33" i="34"/>
  <c r="P34" i="34"/>
  <c r="P35" i="34"/>
  <c r="P36" i="34"/>
  <c r="P37" i="34"/>
  <c r="P38" i="34"/>
  <c r="P39" i="34"/>
  <c r="P40" i="34"/>
  <c r="P41" i="34"/>
  <c r="P42" i="34"/>
  <c r="P43" i="34"/>
  <c r="P44" i="34"/>
  <c r="P45" i="34"/>
  <c r="P46" i="34"/>
  <c r="P47" i="34"/>
  <c r="P48" i="34"/>
  <c r="P49" i="34"/>
  <c r="P50" i="34"/>
  <c r="P51" i="34"/>
  <c r="P52" i="34"/>
  <c r="P53" i="34"/>
  <c r="P54" i="34"/>
  <c r="P55" i="34"/>
  <c r="P56" i="34"/>
  <c r="P29" i="34"/>
  <c r="AE266" i="34"/>
  <c r="AE267" i="34"/>
  <c r="AE268" i="34"/>
  <c r="AE269" i="34"/>
  <c r="AE270" i="34"/>
  <c r="AE271" i="34"/>
  <c r="AE272" i="34"/>
  <c r="AE273" i="34"/>
  <c r="AE274" i="34"/>
  <c r="AE275" i="34"/>
  <c r="AE276" i="34"/>
  <c r="AE277" i="34"/>
  <c r="AE278" i="34"/>
  <c r="AE279" i="34"/>
  <c r="AE280" i="34"/>
  <c r="AE281" i="34"/>
  <c r="AE282" i="34"/>
  <c r="AE283" i="34"/>
  <c r="AE284" i="34"/>
  <c r="AE285" i="34"/>
  <c r="AE286" i="34"/>
  <c r="AE287" i="34"/>
  <c r="AE288" i="34"/>
  <c r="AE289" i="34"/>
  <c r="AE290" i="34"/>
  <c r="AE291" i="34"/>
  <c r="AE292" i="34"/>
  <c r="AE293" i="34"/>
  <c r="AE294" i="34"/>
  <c r="AE295" i="34"/>
  <c r="AE296" i="34"/>
  <c r="AE297" i="34"/>
  <c r="AE298" i="34"/>
  <c r="AE299" i="34"/>
  <c r="AE300" i="34"/>
  <c r="AE301" i="34"/>
  <c r="AE302" i="34"/>
  <c r="AE303" i="34"/>
  <c r="AE304" i="34"/>
  <c r="AE305" i="34"/>
  <c r="AE306" i="34"/>
  <c r="AE265" i="34"/>
  <c r="AE233" i="34"/>
  <c r="AE234" i="34"/>
  <c r="AE235" i="34"/>
  <c r="AE236" i="34"/>
  <c r="AE237" i="34"/>
  <c r="AE238" i="34"/>
  <c r="AE239" i="34"/>
  <c r="AE240" i="34"/>
  <c r="AE241" i="34"/>
  <c r="AE242" i="34"/>
  <c r="AE243" i="34"/>
  <c r="AE244" i="34"/>
  <c r="AE245" i="34"/>
  <c r="AE246" i="34"/>
  <c r="AE247" i="34"/>
  <c r="AE248" i="34"/>
  <c r="AE249" i="34"/>
  <c r="AE250" i="34"/>
  <c r="AE251" i="34"/>
  <c r="AE252" i="34"/>
  <c r="AE253" i="34"/>
  <c r="AE254" i="34"/>
  <c r="AE255" i="34"/>
  <c r="AE256" i="34"/>
  <c r="AE257" i="34"/>
  <c r="AE258" i="34"/>
  <c r="AE259" i="34"/>
  <c r="AE260" i="34"/>
  <c r="AE261" i="34"/>
  <c r="AE262" i="34"/>
  <c r="AE263" i="34"/>
  <c r="AE264" i="34"/>
  <c r="AE232" i="34"/>
  <c r="AE193" i="34"/>
  <c r="AE194" i="34"/>
  <c r="AE195" i="34"/>
  <c r="AE196" i="34"/>
  <c r="AE197" i="34"/>
  <c r="AE198" i="34"/>
  <c r="AE199" i="34"/>
  <c r="AE200" i="34"/>
  <c r="AE201" i="34"/>
  <c r="AE202" i="34"/>
  <c r="AE203" i="34"/>
  <c r="AE204" i="34"/>
  <c r="AE205" i="34"/>
  <c r="AE206" i="34"/>
  <c r="AE207" i="34"/>
  <c r="AE208" i="34"/>
  <c r="AE209" i="34"/>
  <c r="AE210" i="34"/>
  <c r="AE211" i="34"/>
  <c r="AE212" i="34"/>
  <c r="AE213" i="34"/>
  <c r="AE214" i="34"/>
  <c r="AE215" i="34"/>
  <c r="AE216" i="34"/>
  <c r="AE217" i="34"/>
  <c r="AE218" i="34"/>
  <c r="AE219" i="34"/>
  <c r="AE220" i="34"/>
  <c r="AE221" i="34"/>
  <c r="AE222" i="34"/>
  <c r="AE223" i="34"/>
  <c r="AE224" i="34"/>
  <c r="AE225" i="34"/>
  <c r="AE226" i="34"/>
  <c r="AE227" i="34"/>
  <c r="AE228" i="34"/>
  <c r="AE229" i="34"/>
  <c r="AE230" i="34"/>
  <c r="AE231" i="34"/>
  <c r="AE192" i="34"/>
  <c r="AE162" i="34"/>
  <c r="AE163" i="34"/>
  <c r="AE164" i="34"/>
  <c r="AE165" i="34"/>
  <c r="AE166" i="34"/>
  <c r="AE167" i="34"/>
  <c r="AE168" i="34"/>
  <c r="AE169" i="34"/>
  <c r="AE170" i="34"/>
  <c r="AE171" i="34"/>
  <c r="AE172" i="34"/>
  <c r="AE173" i="34"/>
  <c r="AE174" i="34"/>
  <c r="AE175" i="34"/>
  <c r="AE176" i="34"/>
  <c r="AE177" i="34"/>
  <c r="AE178" i="34"/>
  <c r="AE179" i="34"/>
  <c r="AE180" i="34"/>
  <c r="AE181" i="34"/>
  <c r="AE182" i="34"/>
  <c r="AE183" i="34"/>
  <c r="AE184" i="34"/>
  <c r="AE185" i="34"/>
  <c r="AE186" i="34"/>
  <c r="AE187" i="34"/>
  <c r="AE188" i="34"/>
  <c r="AE189" i="34"/>
  <c r="AE190" i="34"/>
  <c r="AE191" i="34"/>
  <c r="AE161" i="34"/>
  <c r="AD161" i="34"/>
  <c r="AE124" i="34"/>
  <c r="AE125" i="34"/>
  <c r="AE126" i="34"/>
  <c r="AE127" i="34"/>
  <c r="AE128" i="34"/>
  <c r="AE129" i="34"/>
  <c r="AE130" i="34"/>
  <c r="AE131" i="34"/>
  <c r="AE132" i="34"/>
  <c r="AE133" i="34"/>
  <c r="AE134" i="34"/>
  <c r="AE135" i="34"/>
  <c r="AE136" i="34"/>
  <c r="AE137" i="34"/>
  <c r="AE138" i="34"/>
  <c r="AE139" i="34"/>
  <c r="AE140" i="34"/>
  <c r="AE141" i="34"/>
  <c r="AE142" i="34"/>
  <c r="AE143" i="34"/>
  <c r="AE144" i="34"/>
  <c r="AE145" i="34"/>
  <c r="AE146" i="34"/>
  <c r="AE147" i="34"/>
  <c r="AE148" i="34"/>
  <c r="AE149" i="34"/>
  <c r="AE150" i="34"/>
  <c r="AE151" i="34"/>
  <c r="AE152" i="34"/>
  <c r="AE153" i="34"/>
  <c r="AE154" i="34"/>
  <c r="AE155" i="34"/>
  <c r="AE156" i="34"/>
  <c r="AE157" i="34"/>
  <c r="AE158" i="34"/>
  <c r="AE159" i="34"/>
  <c r="AE160" i="34"/>
  <c r="AE123" i="34"/>
  <c r="AE95" i="34"/>
  <c r="AE96" i="34"/>
  <c r="AE97" i="34"/>
  <c r="AE98" i="34"/>
  <c r="AE99" i="34"/>
  <c r="AE100" i="34"/>
  <c r="AE101" i="34"/>
  <c r="AE102" i="34"/>
  <c r="AE103" i="34"/>
  <c r="AE104" i="34"/>
  <c r="AE105" i="34"/>
  <c r="AE106" i="34"/>
  <c r="AE107" i="34"/>
  <c r="AE108" i="34"/>
  <c r="AE109" i="34"/>
  <c r="AE110" i="34"/>
  <c r="AE111" i="34"/>
  <c r="AE112" i="34"/>
  <c r="AE113" i="34"/>
  <c r="AE114" i="34"/>
  <c r="AE115" i="34"/>
  <c r="AE116" i="34"/>
  <c r="AE117" i="34"/>
  <c r="AE118" i="34"/>
  <c r="AE119" i="34"/>
  <c r="AE120" i="34"/>
  <c r="AE121" i="34"/>
  <c r="AE122" i="34"/>
  <c r="AE94" i="34"/>
  <c r="AE58" i="34"/>
  <c r="AE59" i="34"/>
  <c r="AE60" i="34"/>
  <c r="AE61" i="34"/>
  <c r="AE62" i="34"/>
  <c r="AE63" i="34"/>
  <c r="AE64" i="34"/>
  <c r="AE65" i="34"/>
  <c r="AE66" i="34"/>
  <c r="AE67" i="34"/>
  <c r="AE68" i="34"/>
  <c r="AE69" i="34"/>
  <c r="AE70" i="34"/>
  <c r="AE71" i="34"/>
  <c r="AE72" i="34"/>
  <c r="AE73" i="34"/>
  <c r="AE74" i="34"/>
  <c r="AE75" i="34"/>
  <c r="AE76" i="34"/>
  <c r="AE77" i="34"/>
  <c r="AE78" i="34"/>
  <c r="AE79" i="34"/>
  <c r="AE80" i="34"/>
  <c r="AE81" i="34"/>
  <c r="AE82" i="34"/>
  <c r="AE83" i="34"/>
  <c r="AE84" i="34"/>
  <c r="AE85" i="34"/>
  <c r="AE86" i="34"/>
  <c r="AE87" i="34"/>
  <c r="AE88" i="34"/>
  <c r="AE89" i="34"/>
  <c r="AE90" i="34"/>
  <c r="AE91" i="34"/>
  <c r="AE92" i="34"/>
  <c r="AE93" i="34"/>
  <c r="AE57" i="34"/>
  <c r="AE30" i="34"/>
  <c r="AE31" i="34"/>
  <c r="AE32" i="34"/>
  <c r="AE33" i="34"/>
  <c r="AE34" i="34"/>
  <c r="AE35" i="34"/>
  <c r="AE36" i="34"/>
  <c r="AE37" i="34"/>
  <c r="AE38" i="34"/>
  <c r="AE39" i="34"/>
  <c r="AE40" i="34"/>
  <c r="AE41" i="34"/>
  <c r="AE42" i="34"/>
  <c r="AE43" i="34"/>
  <c r="AE44" i="34"/>
  <c r="AE45" i="34"/>
  <c r="AE46" i="34"/>
  <c r="AE47" i="34"/>
  <c r="AE48" i="34"/>
  <c r="AE49" i="34"/>
  <c r="AE50" i="34"/>
  <c r="AE51" i="34"/>
  <c r="AE52" i="34"/>
  <c r="AE53" i="34"/>
  <c r="AE54" i="34"/>
  <c r="AE55" i="34"/>
  <c r="AE56" i="34"/>
  <c r="AE29" i="34"/>
  <c r="AD29" i="34"/>
  <c r="E11" i="2"/>
  <c r="E11" i="18"/>
  <c r="E11" i="20"/>
  <c r="E11" i="21"/>
  <c r="E11" i="27"/>
  <c r="E11" i="28"/>
  <c r="E11" i="30"/>
  <c r="E11" i="23"/>
  <c r="E11" i="22"/>
  <c r="AC9" i="36"/>
  <c r="BA9" i="36"/>
  <c r="AB9" i="36"/>
  <c r="G9" i="36"/>
  <c r="F9" i="36"/>
  <c r="E9" i="36"/>
  <c r="D9" i="36"/>
  <c r="C9" i="36"/>
  <c r="Z9" i="36"/>
  <c r="Y9" i="36"/>
  <c r="X9" i="36"/>
  <c r="W9" i="36"/>
  <c r="V9" i="36"/>
  <c r="U9" i="36"/>
  <c r="T9" i="36"/>
  <c r="S9" i="36"/>
  <c r="R9" i="36"/>
  <c r="Q9" i="36"/>
  <c r="P9" i="36"/>
  <c r="O9" i="36"/>
  <c r="N9" i="36"/>
  <c r="M9" i="36"/>
  <c r="L9" i="36"/>
  <c r="K9" i="36"/>
  <c r="J9" i="36"/>
  <c r="I9" i="36"/>
  <c r="BI58" i="36" l="1"/>
  <c r="BJ58" i="36"/>
  <c r="BB11" i="36"/>
  <c r="BN58" i="36"/>
  <c r="BO58" i="36"/>
  <c r="BB15" i="36"/>
  <c r="BB9" i="36"/>
  <c r="BB10" i="36"/>
  <c r="BB12" i="36"/>
  <c r="BB16" i="36"/>
  <c r="BL58" i="36"/>
  <c r="BM58" i="36"/>
  <c r="BB14" i="36"/>
  <c r="BP58" i="36"/>
  <c r="BB13" i="36"/>
  <c r="BK58" i="36"/>
  <c r="B1" i="36"/>
  <c r="AD57" i="34" l="1"/>
  <c r="AC57" i="34"/>
  <c r="AB57" i="34"/>
  <c r="AA57" i="34"/>
  <c r="Z57" i="34"/>
  <c r="Y57" i="34"/>
  <c r="X57" i="34"/>
  <c r="W57" i="34"/>
  <c r="V57" i="34"/>
  <c r="B57" i="34"/>
  <c r="AQ57" i="34"/>
  <c r="AP57" i="34"/>
  <c r="AD94" i="34"/>
  <c r="AC94" i="34"/>
  <c r="AB94" i="34"/>
  <c r="AA94" i="34"/>
  <c r="Z94" i="34"/>
  <c r="Y94" i="34"/>
  <c r="X94" i="34"/>
  <c r="W94" i="34"/>
  <c r="V94" i="34"/>
  <c r="B94" i="34"/>
  <c r="AQ94" i="34"/>
  <c r="AP94" i="34"/>
  <c r="AD123" i="34"/>
  <c r="AC123" i="34"/>
  <c r="AB123" i="34"/>
  <c r="AA123" i="34"/>
  <c r="Z123" i="34"/>
  <c r="Y123" i="34"/>
  <c r="X123" i="34"/>
  <c r="W123" i="34"/>
  <c r="V123" i="34"/>
  <c r="B123" i="34"/>
  <c r="AQ123" i="34"/>
  <c r="AP123" i="34"/>
  <c r="AC161" i="34"/>
  <c r="AB161" i="34"/>
  <c r="AA161" i="34"/>
  <c r="Z161" i="34"/>
  <c r="Y161" i="34"/>
  <c r="X161" i="34"/>
  <c r="W161" i="34"/>
  <c r="V161" i="34"/>
  <c r="B161" i="34"/>
  <c r="AQ161" i="34"/>
  <c r="AP161" i="34"/>
  <c r="AD232" i="34"/>
  <c r="AC232" i="34"/>
  <c r="AB232" i="34"/>
  <c r="AA232" i="34"/>
  <c r="Z232" i="34"/>
  <c r="Y232" i="34"/>
  <c r="X232" i="34"/>
  <c r="W232" i="34"/>
  <c r="V232" i="34"/>
  <c r="B232" i="34"/>
  <c r="AQ232" i="34"/>
  <c r="AP232" i="34"/>
  <c r="AD265" i="34"/>
  <c r="AC265" i="34"/>
  <c r="AB265" i="34"/>
  <c r="AA265" i="34"/>
  <c r="Z265" i="34"/>
  <c r="Y265" i="34"/>
  <c r="X265" i="34"/>
  <c r="W265" i="34"/>
  <c r="V265" i="34"/>
  <c r="B265" i="34"/>
  <c r="AQ265" i="34"/>
  <c r="AP265" i="34"/>
  <c r="AQ192" i="34"/>
  <c r="AP192" i="34"/>
  <c r="AQ193" i="34"/>
  <c r="AP193" i="34"/>
  <c r="AD192" i="34"/>
  <c r="AC192" i="34"/>
  <c r="AB192" i="34"/>
  <c r="AA192" i="34"/>
  <c r="Z192" i="34"/>
  <c r="Y192" i="34"/>
  <c r="X192" i="34"/>
  <c r="W192" i="34"/>
  <c r="V192" i="34"/>
  <c r="B192" i="34"/>
  <c r="AQ29" i="34"/>
  <c r="AP29" i="34"/>
  <c r="AC29" i="34"/>
  <c r="AB29" i="34"/>
  <c r="AA29" i="34"/>
  <c r="Z29" i="34"/>
  <c r="Y29" i="34"/>
  <c r="X29" i="34"/>
  <c r="W29" i="34"/>
  <c r="V29" i="34"/>
  <c r="B29" i="34"/>
  <c r="CU14" i="38" s="1"/>
  <c r="CV14" i="38" s="1"/>
  <c r="F9" i="30"/>
  <c r="CN19" i="38" s="1"/>
  <c r="D9" i="30"/>
  <c r="CO19" i="38" s="1"/>
  <c r="AP194" i="34"/>
  <c r="AQ194" i="34"/>
  <c r="AP195" i="34"/>
  <c r="AQ195" i="34"/>
  <c r="AP196" i="34"/>
  <c r="AQ196" i="34"/>
  <c r="AP197" i="34"/>
  <c r="AQ197" i="34"/>
  <c r="AP198" i="34"/>
  <c r="AQ198" i="34"/>
  <c r="AP199" i="34"/>
  <c r="AQ199" i="34"/>
  <c r="AP200" i="34"/>
  <c r="AQ200" i="34"/>
  <c r="AP201" i="34"/>
  <c r="AQ201" i="34"/>
  <c r="AP202" i="34"/>
  <c r="AQ202" i="34"/>
  <c r="AP213" i="34"/>
  <c r="AQ213" i="34"/>
  <c r="AP214" i="34"/>
  <c r="AQ214" i="34"/>
  <c r="AP215" i="34"/>
  <c r="AQ215" i="34"/>
  <c r="AP216" i="34"/>
  <c r="AQ216" i="34"/>
  <c r="AP217" i="34"/>
  <c r="AQ217" i="34"/>
  <c r="AP218" i="34"/>
  <c r="AQ218" i="34"/>
  <c r="AP219" i="34"/>
  <c r="AQ219" i="34"/>
  <c r="AP220" i="34"/>
  <c r="AQ220" i="34"/>
  <c r="AP221" i="34"/>
  <c r="AQ221" i="34"/>
  <c r="AP222" i="34"/>
  <c r="AQ222" i="34"/>
  <c r="AP223" i="34"/>
  <c r="AQ223" i="34"/>
  <c r="AP224" i="34"/>
  <c r="AQ224" i="34"/>
  <c r="AP225" i="34"/>
  <c r="AQ225" i="34"/>
  <c r="AP226" i="34"/>
  <c r="AQ226" i="34"/>
  <c r="AP227" i="34"/>
  <c r="AQ227" i="34"/>
  <c r="AP203" i="34"/>
  <c r="AQ203" i="34"/>
  <c r="AP204" i="34"/>
  <c r="AQ204" i="34"/>
  <c r="AP205" i="34"/>
  <c r="AQ205" i="34"/>
  <c r="AP206" i="34"/>
  <c r="AQ206" i="34"/>
  <c r="AP207" i="34"/>
  <c r="AQ207" i="34"/>
  <c r="AP208" i="34"/>
  <c r="AQ208" i="34"/>
  <c r="AP209" i="34"/>
  <c r="AQ209" i="34"/>
  <c r="AP210" i="34"/>
  <c r="AQ210" i="34"/>
  <c r="AP211" i="34"/>
  <c r="AQ211" i="34"/>
  <c r="AP212" i="34"/>
  <c r="AQ212" i="34"/>
  <c r="AP228" i="34"/>
  <c r="AQ228" i="34"/>
  <c r="AP229" i="34"/>
  <c r="AQ229" i="34"/>
  <c r="AP230" i="34"/>
  <c r="AQ230" i="34"/>
  <c r="AP231" i="34"/>
  <c r="AQ231" i="34"/>
  <c r="AP267" i="34"/>
  <c r="AQ267" i="34"/>
  <c r="AP268" i="34"/>
  <c r="AQ268" i="34"/>
  <c r="AP269" i="34"/>
  <c r="AQ269" i="34"/>
  <c r="AP270" i="34"/>
  <c r="AQ270" i="34"/>
  <c r="AP271" i="34"/>
  <c r="AQ271" i="34"/>
  <c r="AP272" i="34"/>
  <c r="AQ272" i="34"/>
  <c r="AP273" i="34"/>
  <c r="AQ273" i="34"/>
  <c r="AP274" i="34"/>
  <c r="AQ274" i="34"/>
  <c r="AP275" i="34"/>
  <c r="AQ275" i="34"/>
  <c r="AP295" i="34"/>
  <c r="AQ295" i="34"/>
  <c r="AP296" i="34"/>
  <c r="AQ296" i="34"/>
  <c r="AP297" i="34"/>
  <c r="AQ297" i="34"/>
  <c r="AP298" i="34"/>
  <c r="AQ298" i="34"/>
  <c r="AP299" i="34"/>
  <c r="AQ299" i="34"/>
  <c r="AP300" i="34"/>
  <c r="AQ300" i="34"/>
  <c r="AP301" i="34"/>
  <c r="AQ301" i="34"/>
  <c r="AP302" i="34"/>
  <c r="AQ302" i="34"/>
  <c r="AP286" i="34"/>
  <c r="AQ286" i="34"/>
  <c r="AP287" i="34"/>
  <c r="AQ287" i="34"/>
  <c r="AP288" i="34"/>
  <c r="AQ288" i="34"/>
  <c r="AP289" i="34"/>
  <c r="AQ289" i="34"/>
  <c r="AP290" i="34"/>
  <c r="AQ290" i="34"/>
  <c r="AP291" i="34"/>
  <c r="AQ291" i="34"/>
  <c r="AP292" i="34"/>
  <c r="AQ292" i="34"/>
  <c r="AP293" i="34"/>
  <c r="AQ293" i="34"/>
  <c r="AP294" i="34"/>
  <c r="AQ294" i="34"/>
  <c r="AP276" i="34"/>
  <c r="AQ276" i="34"/>
  <c r="AP277" i="34"/>
  <c r="AQ277" i="34"/>
  <c r="AP278" i="34"/>
  <c r="AQ278" i="34"/>
  <c r="AP279" i="34"/>
  <c r="AQ279" i="34"/>
  <c r="AP280" i="34"/>
  <c r="AQ280" i="34"/>
  <c r="AP281" i="34"/>
  <c r="AQ281" i="34"/>
  <c r="AP282" i="34"/>
  <c r="AQ282" i="34"/>
  <c r="AP283" i="34"/>
  <c r="AQ283" i="34"/>
  <c r="AP284" i="34"/>
  <c r="AQ284" i="34"/>
  <c r="AP285" i="34"/>
  <c r="AQ285" i="34"/>
  <c r="AP303" i="34"/>
  <c r="AQ303" i="34"/>
  <c r="AP304" i="34"/>
  <c r="AQ304" i="34"/>
  <c r="AP305" i="34"/>
  <c r="AQ305" i="34"/>
  <c r="AP306" i="34"/>
  <c r="AQ306" i="34"/>
  <c r="AQ266" i="34"/>
  <c r="AP266" i="34"/>
  <c r="AP234" i="34"/>
  <c r="AQ234" i="34"/>
  <c r="AP235" i="34"/>
  <c r="AQ235" i="34"/>
  <c r="AP236" i="34"/>
  <c r="AQ236" i="34"/>
  <c r="AP237" i="34"/>
  <c r="AQ237" i="34"/>
  <c r="AP238" i="34"/>
  <c r="AQ238" i="34"/>
  <c r="AP239" i="34"/>
  <c r="AQ239" i="34"/>
  <c r="AP240" i="34"/>
  <c r="AQ240" i="34"/>
  <c r="AP241" i="34"/>
  <c r="AQ241" i="34"/>
  <c r="AP242" i="34"/>
  <c r="AQ242" i="34"/>
  <c r="AP253" i="34"/>
  <c r="AQ253" i="34"/>
  <c r="AP254" i="34"/>
  <c r="AQ254" i="34"/>
  <c r="AP255" i="34"/>
  <c r="AQ255" i="34"/>
  <c r="AP256" i="34"/>
  <c r="AQ256" i="34"/>
  <c r="AP257" i="34"/>
  <c r="AQ257" i="34"/>
  <c r="AP258" i="34"/>
  <c r="AQ258" i="34"/>
  <c r="AP259" i="34"/>
  <c r="AQ259" i="34"/>
  <c r="AP260" i="34"/>
  <c r="AQ260" i="34"/>
  <c r="AP243" i="34"/>
  <c r="AQ243" i="34"/>
  <c r="AP244" i="34"/>
  <c r="AQ244" i="34"/>
  <c r="AP245" i="34"/>
  <c r="AQ245" i="34"/>
  <c r="AP246" i="34"/>
  <c r="AQ246" i="34"/>
  <c r="AP247" i="34"/>
  <c r="AQ247" i="34"/>
  <c r="AP248" i="34"/>
  <c r="AQ248" i="34"/>
  <c r="AP249" i="34"/>
  <c r="AQ249" i="34"/>
  <c r="AP250" i="34"/>
  <c r="AQ250" i="34"/>
  <c r="AP251" i="34"/>
  <c r="AQ251" i="34"/>
  <c r="AP252" i="34"/>
  <c r="AQ252" i="34"/>
  <c r="AP261" i="34"/>
  <c r="AQ261" i="34"/>
  <c r="AP262" i="34"/>
  <c r="AQ262" i="34"/>
  <c r="AP263" i="34"/>
  <c r="AQ263" i="34"/>
  <c r="AP264" i="34"/>
  <c r="AQ264" i="34"/>
  <c r="AQ233" i="34"/>
  <c r="AP233" i="34"/>
  <c r="AP163" i="34"/>
  <c r="AQ163" i="34"/>
  <c r="AP164" i="34"/>
  <c r="AQ164" i="34"/>
  <c r="AP165" i="34"/>
  <c r="AQ165" i="34"/>
  <c r="AP166" i="34"/>
  <c r="AQ166" i="34"/>
  <c r="AP167" i="34"/>
  <c r="AQ167" i="34"/>
  <c r="AP168" i="34"/>
  <c r="AQ168" i="34"/>
  <c r="AP169" i="34"/>
  <c r="AQ169" i="34"/>
  <c r="AP170" i="34"/>
  <c r="AQ170" i="34"/>
  <c r="AP171" i="34"/>
  <c r="AQ171" i="34"/>
  <c r="AP182" i="34"/>
  <c r="AQ182" i="34"/>
  <c r="AP183" i="34"/>
  <c r="AQ183" i="34"/>
  <c r="AP184" i="34"/>
  <c r="AQ184" i="34"/>
  <c r="AP185" i="34"/>
  <c r="AQ185" i="34"/>
  <c r="AP186" i="34"/>
  <c r="AQ186" i="34"/>
  <c r="AP187" i="34"/>
  <c r="AQ187" i="34"/>
  <c r="AP172" i="34"/>
  <c r="AQ172" i="34"/>
  <c r="AP173" i="34"/>
  <c r="AQ173" i="34"/>
  <c r="AP174" i="34"/>
  <c r="AQ174" i="34"/>
  <c r="AP175" i="34"/>
  <c r="AQ175" i="34"/>
  <c r="AP176" i="34"/>
  <c r="AQ176" i="34"/>
  <c r="AP177" i="34"/>
  <c r="AQ177" i="34"/>
  <c r="AP178" i="34"/>
  <c r="AQ178" i="34"/>
  <c r="AP179" i="34"/>
  <c r="AQ179" i="34"/>
  <c r="AP180" i="34"/>
  <c r="AQ180" i="34"/>
  <c r="AP181" i="34"/>
  <c r="AQ181" i="34"/>
  <c r="AP188" i="34"/>
  <c r="AQ188" i="34"/>
  <c r="AP189" i="34"/>
  <c r="AQ189" i="34"/>
  <c r="AP190" i="34"/>
  <c r="AQ190" i="34"/>
  <c r="AP191" i="34"/>
  <c r="AQ191" i="34"/>
  <c r="AQ162" i="34"/>
  <c r="AP162" i="34"/>
  <c r="AP160" i="34"/>
  <c r="AQ160" i="34"/>
  <c r="AP125" i="34"/>
  <c r="AQ125" i="34"/>
  <c r="AP126" i="34"/>
  <c r="AQ126" i="34"/>
  <c r="AP127" i="34"/>
  <c r="AQ127" i="34"/>
  <c r="AP128" i="34"/>
  <c r="AQ128" i="34"/>
  <c r="AP129" i="34"/>
  <c r="AQ129" i="34"/>
  <c r="AP130" i="34"/>
  <c r="AQ130" i="34"/>
  <c r="AP131" i="34"/>
  <c r="AQ131" i="34"/>
  <c r="AP132" i="34"/>
  <c r="AQ132" i="34"/>
  <c r="AP133" i="34"/>
  <c r="AQ133" i="34"/>
  <c r="AP144" i="34"/>
  <c r="AQ144" i="34"/>
  <c r="AP145" i="34"/>
  <c r="AQ145" i="34"/>
  <c r="AP146" i="34"/>
  <c r="AQ146" i="34"/>
  <c r="AP147" i="34"/>
  <c r="AQ147" i="34"/>
  <c r="AP148" i="34"/>
  <c r="AQ148" i="34"/>
  <c r="AP149" i="34"/>
  <c r="AQ149" i="34"/>
  <c r="AP150" i="34"/>
  <c r="AQ150" i="34"/>
  <c r="AP151" i="34"/>
  <c r="AQ151" i="34"/>
  <c r="AP152" i="34"/>
  <c r="AQ152" i="34"/>
  <c r="AP153" i="34"/>
  <c r="AQ153" i="34"/>
  <c r="AP154" i="34"/>
  <c r="AQ154" i="34"/>
  <c r="AP155" i="34"/>
  <c r="AQ155" i="34"/>
  <c r="AP156" i="34"/>
  <c r="AQ156" i="34"/>
  <c r="AP134" i="34"/>
  <c r="AQ134" i="34"/>
  <c r="AP135" i="34"/>
  <c r="AQ135" i="34"/>
  <c r="AP136" i="34"/>
  <c r="AQ136" i="34"/>
  <c r="AP137" i="34"/>
  <c r="AQ137" i="34"/>
  <c r="AP138" i="34"/>
  <c r="AQ138" i="34"/>
  <c r="AP139" i="34"/>
  <c r="AQ139" i="34"/>
  <c r="AP140" i="34"/>
  <c r="AQ140" i="34"/>
  <c r="AP141" i="34"/>
  <c r="AQ141" i="34"/>
  <c r="AP142" i="34"/>
  <c r="AQ142" i="34"/>
  <c r="AP143" i="34"/>
  <c r="AQ143" i="34"/>
  <c r="AP157" i="34"/>
  <c r="AQ157" i="34"/>
  <c r="AP158" i="34"/>
  <c r="AQ158" i="34"/>
  <c r="AP159" i="34"/>
  <c r="AQ159" i="34"/>
  <c r="AQ124" i="34"/>
  <c r="AP124" i="34"/>
  <c r="AP96" i="34"/>
  <c r="AQ96" i="34"/>
  <c r="AP97" i="34"/>
  <c r="AQ97" i="34"/>
  <c r="AP98" i="34"/>
  <c r="AQ98" i="34"/>
  <c r="AP99" i="34"/>
  <c r="AQ99" i="34"/>
  <c r="AP100" i="34"/>
  <c r="AQ100" i="34"/>
  <c r="AP101" i="34"/>
  <c r="AQ101" i="34"/>
  <c r="AP102" i="34"/>
  <c r="AQ102" i="34"/>
  <c r="AP103" i="34"/>
  <c r="AQ103" i="34"/>
  <c r="AP104" i="34"/>
  <c r="AQ104" i="34"/>
  <c r="AP115" i="34"/>
  <c r="AQ115" i="34"/>
  <c r="AP116" i="34"/>
  <c r="AQ116" i="34"/>
  <c r="AP117" i="34"/>
  <c r="AQ117" i="34"/>
  <c r="AP118" i="34"/>
  <c r="AQ118" i="34"/>
  <c r="AP105" i="34"/>
  <c r="AQ105" i="34"/>
  <c r="AP106" i="34"/>
  <c r="AQ106" i="34"/>
  <c r="AP107" i="34"/>
  <c r="AQ107" i="34"/>
  <c r="AP108" i="34"/>
  <c r="AQ108" i="34"/>
  <c r="AP109" i="34"/>
  <c r="AQ109" i="34"/>
  <c r="AP110" i="34"/>
  <c r="AQ110" i="34"/>
  <c r="AP111" i="34"/>
  <c r="AQ111" i="34"/>
  <c r="AP112" i="34"/>
  <c r="AQ112" i="34"/>
  <c r="AP113" i="34"/>
  <c r="AQ113" i="34"/>
  <c r="AP114" i="34"/>
  <c r="AQ114" i="34"/>
  <c r="AP119" i="34"/>
  <c r="AQ119" i="34"/>
  <c r="AP120" i="34"/>
  <c r="AQ120" i="34"/>
  <c r="AP121" i="34"/>
  <c r="AQ121" i="34"/>
  <c r="AP122" i="34"/>
  <c r="AQ122" i="34"/>
  <c r="AQ95" i="34"/>
  <c r="AP95" i="34"/>
  <c r="AP59" i="34"/>
  <c r="AQ59" i="34"/>
  <c r="AP60" i="34"/>
  <c r="AQ60" i="34"/>
  <c r="AP61" i="34"/>
  <c r="AQ61" i="34"/>
  <c r="AP62" i="34"/>
  <c r="AQ62" i="34"/>
  <c r="AP63" i="34"/>
  <c r="AQ63" i="34"/>
  <c r="AP64" i="34"/>
  <c r="AQ64" i="34"/>
  <c r="AP65" i="34"/>
  <c r="AQ65" i="34"/>
  <c r="AP66" i="34"/>
  <c r="AQ66" i="34"/>
  <c r="AP67" i="34"/>
  <c r="AQ67" i="34"/>
  <c r="AP81" i="34"/>
  <c r="AQ81" i="34"/>
  <c r="AP82" i="34"/>
  <c r="AQ82" i="34"/>
  <c r="AP83" i="34"/>
  <c r="AQ83" i="34"/>
  <c r="AP84" i="34"/>
  <c r="AQ84" i="34"/>
  <c r="AP85" i="34"/>
  <c r="AQ85" i="34"/>
  <c r="AP86" i="34"/>
  <c r="AQ86" i="34"/>
  <c r="AP87" i="34"/>
  <c r="AQ87" i="34"/>
  <c r="AP88" i="34"/>
  <c r="AQ88" i="34"/>
  <c r="AP89" i="34"/>
  <c r="AQ89" i="34"/>
  <c r="AP68" i="34"/>
  <c r="AQ68" i="34"/>
  <c r="AP69" i="34"/>
  <c r="AQ69" i="34"/>
  <c r="AP70" i="34"/>
  <c r="AQ70" i="34"/>
  <c r="AP71" i="34"/>
  <c r="AQ71" i="34"/>
  <c r="AP72" i="34"/>
  <c r="AQ72" i="34"/>
  <c r="AP73" i="34"/>
  <c r="AQ73" i="34"/>
  <c r="AP74" i="34"/>
  <c r="AQ74" i="34"/>
  <c r="AP75" i="34"/>
  <c r="AQ75" i="34"/>
  <c r="AP76" i="34"/>
  <c r="AQ76" i="34"/>
  <c r="AP77" i="34"/>
  <c r="AQ77" i="34"/>
  <c r="AP78" i="34"/>
  <c r="AQ78" i="34"/>
  <c r="AP79" i="34"/>
  <c r="AQ79" i="34"/>
  <c r="AP80" i="34"/>
  <c r="AQ80" i="34"/>
  <c r="AP90" i="34"/>
  <c r="AQ90" i="34"/>
  <c r="AP91" i="34"/>
  <c r="AQ91" i="34"/>
  <c r="AP92" i="34"/>
  <c r="AQ92" i="34"/>
  <c r="AP93" i="34"/>
  <c r="AQ93" i="34"/>
  <c r="AQ58" i="34"/>
  <c r="AP58" i="34"/>
  <c r="AP32" i="34"/>
  <c r="AQ32" i="34"/>
  <c r="AP33" i="34"/>
  <c r="AQ33" i="34"/>
  <c r="AP34" i="34"/>
  <c r="AQ34" i="34"/>
  <c r="AP35" i="34"/>
  <c r="AQ35" i="34"/>
  <c r="AP36" i="34"/>
  <c r="AQ36" i="34"/>
  <c r="AP37" i="34"/>
  <c r="AQ37" i="34"/>
  <c r="AP38" i="34"/>
  <c r="AQ38" i="34"/>
  <c r="AP39" i="34"/>
  <c r="AQ39" i="34"/>
  <c r="AP40" i="34"/>
  <c r="AQ40" i="34"/>
  <c r="AP41" i="34"/>
  <c r="AQ41" i="34"/>
  <c r="AP42" i="34"/>
  <c r="AQ42" i="34"/>
  <c r="AP43" i="34"/>
  <c r="AQ43" i="34"/>
  <c r="AP44" i="34"/>
  <c r="AQ44" i="34"/>
  <c r="AP45" i="34"/>
  <c r="AQ45" i="34"/>
  <c r="AP46" i="34"/>
  <c r="AQ46" i="34"/>
  <c r="AP47" i="34"/>
  <c r="AQ47" i="34"/>
  <c r="AP48" i="34"/>
  <c r="AQ48" i="34"/>
  <c r="AP49" i="34"/>
  <c r="AQ49" i="34"/>
  <c r="AP50" i="34"/>
  <c r="AQ50" i="34"/>
  <c r="AP51" i="34"/>
  <c r="AQ51" i="34"/>
  <c r="AP52" i="34"/>
  <c r="AQ52" i="34"/>
  <c r="AP53" i="34"/>
  <c r="AQ53" i="34"/>
  <c r="AP54" i="34"/>
  <c r="AQ54" i="34"/>
  <c r="AP55" i="34"/>
  <c r="AQ55" i="34"/>
  <c r="AP56" i="34"/>
  <c r="AQ56" i="34"/>
  <c r="AQ31" i="34"/>
  <c r="AP31" i="34"/>
  <c r="FS192" i="34"/>
  <c r="AJ231" i="34"/>
  <c r="AD231" i="34"/>
  <c r="AC231" i="34"/>
  <c r="AB231" i="34"/>
  <c r="AA231" i="34"/>
  <c r="Z231" i="34"/>
  <c r="Y231" i="34"/>
  <c r="X231" i="34"/>
  <c r="W231" i="34"/>
  <c r="V231" i="34"/>
  <c r="B231" i="34"/>
  <c r="AK230" i="34"/>
  <c r="AJ230" i="34"/>
  <c r="AD230" i="34"/>
  <c r="AC230" i="34"/>
  <c r="AB230" i="34"/>
  <c r="AA230" i="34"/>
  <c r="Z230" i="34"/>
  <c r="Y230" i="34"/>
  <c r="X230" i="34"/>
  <c r="W230" i="34"/>
  <c r="V230" i="34"/>
  <c r="B230" i="34"/>
  <c r="FR192" i="34"/>
  <c r="FQ192" i="34"/>
  <c r="AM229" i="34"/>
  <c r="AL229" i="34"/>
  <c r="AK229" i="34"/>
  <c r="AJ229" i="34"/>
  <c r="AD229" i="34"/>
  <c r="AC229" i="34"/>
  <c r="AB229" i="34"/>
  <c r="AA229" i="34"/>
  <c r="Z229" i="34"/>
  <c r="Y229" i="34"/>
  <c r="X229" i="34"/>
  <c r="W229" i="34"/>
  <c r="V229" i="34"/>
  <c r="B229" i="34"/>
  <c r="AK228" i="34"/>
  <c r="AJ228" i="34"/>
  <c r="AD228" i="34"/>
  <c r="AC228" i="34"/>
  <c r="AB228" i="34"/>
  <c r="AA228" i="34"/>
  <c r="Z228" i="34"/>
  <c r="Y228" i="34"/>
  <c r="X228" i="34"/>
  <c r="W228" i="34"/>
  <c r="V228" i="34"/>
  <c r="B228" i="34"/>
  <c r="CB192" i="34"/>
  <c r="CA192" i="34"/>
  <c r="AM212" i="34"/>
  <c r="AL212" i="34"/>
  <c r="AK212" i="34"/>
  <c r="AJ212" i="34"/>
  <c r="AD212" i="34"/>
  <c r="AC212" i="34"/>
  <c r="AB212" i="34"/>
  <c r="AA212" i="34"/>
  <c r="Z212" i="34"/>
  <c r="Y212" i="34"/>
  <c r="X212" i="34"/>
  <c r="W212" i="34"/>
  <c r="V212" i="34"/>
  <c r="B212" i="34"/>
  <c r="BZ192" i="34"/>
  <c r="BY192" i="34"/>
  <c r="AM211" i="34"/>
  <c r="AL211" i="34"/>
  <c r="AK211" i="34"/>
  <c r="AJ211" i="34"/>
  <c r="AD211" i="34"/>
  <c r="AC211" i="34"/>
  <c r="AB211" i="34"/>
  <c r="AA211" i="34"/>
  <c r="Z211" i="34"/>
  <c r="Y211" i="34"/>
  <c r="X211" i="34"/>
  <c r="W211" i="34"/>
  <c r="V211" i="34"/>
  <c r="B211" i="34"/>
  <c r="BX192" i="34"/>
  <c r="BW192" i="34"/>
  <c r="AM210" i="34"/>
  <c r="AL210" i="34"/>
  <c r="AK210" i="34"/>
  <c r="AJ210" i="34"/>
  <c r="AD210" i="34"/>
  <c r="AC210" i="34"/>
  <c r="AB210" i="34"/>
  <c r="AA210" i="34"/>
  <c r="Z210" i="34"/>
  <c r="Y210" i="34"/>
  <c r="X210" i="34"/>
  <c r="W210" i="34"/>
  <c r="V210" i="34"/>
  <c r="B210" i="34"/>
  <c r="BV192" i="34"/>
  <c r="BU192" i="34"/>
  <c r="AM209" i="34"/>
  <c r="AL209" i="34"/>
  <c r="AK209" i="34"/>
  <c r="AJ209" i="34"/>
  <c r="AD209" i="34"/>
  <c r="AC209" i="34"/>
  <c r="AB209" i="34"/>
  <c r="AA209" i="34"/>
  <c r="Z209" i="34"/>
  <c r="Y209" i="34"/>
  <c r="X209" i="34"/>
  <c r="W209" i="34"/>
  <c r="V209" i="34"/>
  <c r="B209" i="34"/>
  <c r="BT192" i="34"/>
  <c r="BS192" i="34"/>
  <c r="AM208" i="34"/>
  <c r="AL208" i="34"/>
  <c r="AK208" i="34"/>
  <c r="AJ208" i="34"/>
  <c r="AD208" i="34"/>
  <c r="AC208" i="34"/>
  <c r="AB208" i="34"/>
  <c r="AA208" i="34"/>
  <c r="Z208" i="34"/>
  <c r="Y208" i="34"/>
  <c r="X208" i="34"/>
  <c r="W208" i="34"/>
  <c r="V208" i="34"/>
  <c r="B208" i="34"/>
  <c r="BR192" i="34"/>
  <c r="BQ192" i="34"/>
  <c r="AM207" i="34"/>
  <c r="AL207" i="34"/>
  <c r="AK207" i="34"/>
  <c r="AJ207" i="34"/>
  <c r="AD207" i="34"/>
  <c r="AC207" i="34"/>
  <c r="AB207" i="34"/>
  <c r="AA207" i="34"/>
  <c r="Z207" i="34"/>
  <c r="Y207" i="34"/>
  <c r="X207" i="34"/>
  <c r="W207" i="34"/>
  <c r="V207" i="34"/>
  <c r="B207" i="34"/>
  <c r="BP192" i="34"/>
  <c r="BO192" i="34"/>
  <c r="AM206" i="34"/>
  <c r="AL206" i="34"/>
  <c r="AK206" i="34"/>
  <c r="AJ206" i="34"/>
  <c r="AD206" i="34"/>
  <c r="AC206" i="34"/>
  <c r="AB206" i="34"/>
  <c r="AA206" i="34"/>
  <c r="Z206" i="34"/>
  <c r="Y206" i="34"/>
  <c r="X206" i="34"/>
  <c r="W206" i="34"/>
  <c r="V206" i="34"/>
  <c r="B206" i="34"/>
  <c r="BN192" i="34"/>
  <c r="BM192" i="34"/>
  <c r="AM205" i="34"/>
  <c r="AL205" i="34"/>
  <c r="AK205" i="34"/>
  <c r="AJ205" i="34"/>
  <c r="AD205" i="34"/>
  <c r="AC205" i="34"/>
  <c r="AB205" i="34"/>
  <c r="AA205" i="34"/>
  <c r="Z205" i="34"/>
  <c r="Y205" i="34"/>
  <c r="X205" i="34"/>
  <c r="W205" i="34"/>
  <c r="V205" i="34"/>
  <c r="B205" i="34"/>
  <c r="BL192" i="34"/>
  <c r="BK192" i="34"/>
  <c r="AM204" i="34"/>
  <c r="AL204" i="34"/>
  <c r="AK204" i="34"/>
  <c r="AJ204" i="34"/>
  <c r="AD204" i="34"/>
  <c r="AC204" i="34"/>
  <c r="AB204" i="34"/>
  <c r="AA204" i="34"/>
  <c r="Z204" i="34"/>
  <c r="Y204" i="34"/>
  <c r="X204" i="34"/>
  <c r="W204" i="34"/>
  <c r="V204" i="34"/>
  <c r="B204" i="34"/>
  <c r="AK203" i="34"/>
  <c r="AJ203" i="34"/>
  <c r="AD203" i="34"/>
  <c r="AC203" i="34"/>
  <c r="AB203" i="34"/>
  <c r="AA203" i="34"/>
  <c r="Z203" i="34"/>
  <c r="Y203" i="34"/>
  <c r="X203" i="34"/>
  <c r="W203" i="34"/>
  <c r="V203" i="34"/>
  <c r="B203" i="34"/>
  <c r="DN192" i="34"/>
  <c r="DM192" i="34"/>
  <c r="AM227" i="34"/>
  <c r="AL227" i="34"/>
  <c r="AK227" i="34"/>
  <c r="AJ227" i="34"/>
  <c r="AD227" i="34"/>
  <c r="AC227" i="34"/>
  <c r="AB227" i="34"/>
  <c r="AA227" i="34"/>
  <c r="Z227" i="34"/>
  <c r="Y227" i="34"/>
  <c r="X227" i="34"/>
  <c r="W227" i="34"/>
  <c r="V227" i="34"/>
  <c r="B227" i="34"/>
  <c r="DL192" i="34"/>
  <c r="DK192" i="34"/>
  <c r="AM226" i="34"/>
  <c r="AL226" i="34"/>
  <c r="AK226" i="34"/>
  <c r="AJ226" i="34"/>
  <c r="AD226" i="34"/>
  <c r="AC226" i="34"/>
  <c r="AB226" i="34"/>
  <c r="AA226" i="34"/>
  <c r="Z226" i="34"/>
  <c r="Y226" i="34"/>
  <c r="X226" i="34"/>
  <c r="W226" i="34"/>
  <c r="V226" i="34"/>
  <c r="B226" i="34"/>
  <c r="DJ192" i="34"/>
  <c r="DI192" i="34"/>
  <c r="AM225" i="34"/>
  <c r="AL225" i="34"/>
  <c r="AK225" i="34"/>
  <c r="AJ225" i="34"/>
  <c r="AD225" i="34"/>
  <c r="AC225" i="34"/>
  <c r="AB225" i="34"/>
  <c r="AA225" i="34"/>
  <c r="Z225" i="34"/>
  <c r="Y225" i="34"/>
  <c r="X225" i="34"/>
  <c r="W225" i="34"/>
  <c r="V225" i="34"/>
  <c r="B225" i="34"/>
  <c r="DH192" i="34"/>
  <c r="DG192" i="34"/>
  <c r="AM224" i="34"/>
  <c r="AL224" i="34"/>
  <c r="AK224" i="34"/>
  <c r="AJ224" i="34"/>
  <c r="AD224" i="34"/>
  <c r="AC224" i="34"/>
  <c r="AB224" i="34"/>
  <c r="AA224" i="34"/>
  <c r="Z224" i="34"/>
  <c r="Y224" i="34"/>
  <c r="X224" i="34"/>
  <c r="W224" i="34"/>
  <c r="V224" i="34"/>
  <c r="B224" i="34"/>
  <c r="DF192" i="34"/>
  <c r="DE192" i="34"/>
  <c r="AM223" i="34"/>
  <c r="AL223" i="34"/>
  <c r="AK223" i="34"/>
  <c r="AJ223" i="34"/>
  <c r="AD223" i="34"/>
  <c r="AC223" i="34"/>
  <c r="AB223" i="34"/>
  <c r="AA223" i="34"/>
  <c r="Z223" i="34"/>
  <c r="Y223" i="34"/>
  <c r="X223" i="34"/>
  <c r="W223" i="34"/>
  <c r="V223" i="34"/>
  <c r="B223" i="34"/>
  <c r="DD192" i="34"/>
  <c r="DC192" i="34"/>
  <c r="AM222" i="34"/>
  <c r="AL222" i="34"/>
  <c r="AK222" i="34"/>
  <c r="AJ222" i="34"/>
  <c r="AD222" i="34"/>
  <c r="AC222" i="34"/>
  <c r="AB222" i="34"/>
  <c r="AA222" i="34"/>
  <c r="Z222" i="34"/>
  <c r="Y222" i="34"/>
  <c r="X222" i="34"/>
  <c r="W222" i="34"/>
  <c r="V222" i="34"/>
  <c r="B222" i="34"/>
  <c r="DB192" i="34"/>
  <c r="DA192" i="34"/>
  <c r="AM221" i="34"/>
  <c r="AL221" i="34"/>
  <c r="AK221" i="34"/>
  <c r="AJ221" i="34"/>
  <c r="AD221" i="34"/>
  <c r="AC221" i="34"/>
  <c r="AB221" i="34"/>
  <c r="AA221" i="34"/>
  <c r="Z221" i="34"/>
  <c r="Y221" i="34"/>
  <c r="X221" i="34"/>
  <c r="W221" i="34"/>
  <c r="V221" i="34"/>
  <c r="B221" i="34"/>
  <c r="CZ192" i="34"/>
  <c r="CY192" i="34"/>
  <c r="AM220" i="34"/>
  <c r="AL220" i="34"/>
  <c r="AK220" i="34"/>
  <c r="AJ220" i="34"/>
  <c r="AD220" i="34"/>
  <c r="AC220" i="34"/>
  <c r="AB220" i="34"/>
  <c r="AA220" i="34"/>
  <c r="Z220" i="34"/>
  <c r="Y220" i="34"/>
  <c r="X220" i="34"/>
  <c r="W220" i="34"/>
  <c r="V220" i="34"/>
  <c r="B220" i="34"/>
  <c r="AK219" i="34"/>
  <c r="AJ219" i="34"/>
  <c r="AD219" i="34"/>
  <c r="AC219" i="34"/>
  <c r="AB219" i="34"/>
  <c r="AA219" i="34"/>
  <c r="Z219" i="34"/>
  <c r="Y219" i="34"/>
  <c r="X219" i="34"/>
  <c r="W219" i="34"/>
  <c r="V219" i="34"/>
  <c r="B219" i="34"/>
  <c r="CX192" i="34"/>
  <c r="CW192" i="34"/>
  <c r="AM218" i="34"/>
  <c r="AL218" i="34"/>
  <c r="AK218" i="34"/>
  <c r="AJ218" i="34"/>
  <c r="AD218" i="34"/>
  <c r="AC218" i="34"/>
  <c r="AB218" i="34"/>
  <c r="AA218" i="34"/>
  <c r="Z218" i="34"/>
  <c r="Y218" i="34"/>
  <c r="X218" i="34"/>
  <c r="W218" i="34"/>
  <c r="V218" i="34"/>
  <c r="B218" i="34"/>
  <c r="CV192" i="34"/>
  <c r="CU192" i="34"/>
  <c r="AM217" i="34"/>
  <c r="AL217" i="34"/>
  <c r="AK217" i="34"/>
  <c r="AJ217" i="34"/>
  <c r="AD217" i="34"/>
  <c r="AC217" i="34"/>
  <c r="AB217" i="34"/>
  <c r="AA217" i="34"/>
  <c r="Z217" i="34"/>
  <c r="Y217" i="34"/>
  <c r="X217" i="34"/>
  <c r="W217" i="34"/>
  <c r="V217" i="34"/>
  <c r="B217" i="34"/>
  <c r="CT192" i="34"/>
  <c r="CS192" i="34"/>
  <c r="AM216" i="34"/>
  <c r="AL216" i="34"/>
  <c r="AK216" i="34"/>
  <c r="AJ216" i="34"/>
  <c r="AD216" i="34"/>
  <c r="AC216" i="34"/>
  <c r="AB216" i="34"/>
  <c r="AA216" i="34"/>
  <c r="Z216" i="34"/>
  <c r="Y216" i="34"/>
  <c r="X216" i="34"/>
  <c r="W216" i="34"/>
  <c r="V216" i="34"/>
  <c r="B216" i="34"/>
  <c r="CR192" i="34"/>
  <c r="CQ192" i="34"/>
  <c r="AM215" i="34"/>
  <c r="AL215" i="34"/>
  <c r="AK215" i="34"/>
  <c r="AJ215" i="34"/>
  <c r="AD215" i="34"/>
  <c r="AC215" i="34"/>
  <c r="AB215" i="34"/>
  <c r="AA215" i="34"/>
  <c r="Z215" i="34"/>
  <c r="Y215" i="34"/>
  <c r="X215" i="34"/>
  <c r="W215" i="34"/>
  <c r="V215" i="34"/>
  <c r="B215" i="34"/>
  <c r="CP192" i="34"/>
  <c r="CO192" i="34"/>
  <c r="AM214" i="34"/>
  <c r="AL214" i="34"/>
  <c r="AK214" i="34"/>
  <c r="AJ214" i="34"/>
  <c r="AD214" i="34"/>
  <c r="AC214" i="34"/>
  <c r="AB214" i="34"/>
  <c r="AA214" i="34"/>
  <c r="Z214" i="34"/>
  <c r="Y214" i="34"/>
  <c r="X214" i="34"/>
  <c r="W214" i="34"/>
  <c r="V214" i="34"/>
  <c r="B214" i="34"/>
  <c r="AK213" i="34"/>
  <c r="AJ213" i="34"/>
  <c r="AD213" i="34"/>
  <c r="AC213" i="34"/>
  <c r="AB213" i="34"/>
  <c r="AA213" i="34"/>
  <c r="Z213" i="34"/>
  <c r="Y213" i="34"/>
  <c r="X213" i="34"/>
  <c r="W213" i="34"/>
  <c r="V213" i="34"/>
  <c r="B213" i="34"/>
  <c r="BJ192" i="34"/>
  <c r="BI192" i="34"/>
  <c r="AM202" i="34"/>
  <c r="AL202" i="34"/>
  <c r="AK202" i="34"/>
  <c r="AJ202" i="34"/>
  <c r="AD202" i="34"/>
  <c r="AC202" i="34"/>
  <c r="AB202" i="34"/>
  <c r="AA202" i="34"/>
  <c r="Z202" i="34"/>
  <c r="Y202" i="34"/>
  <c r="X202" i="34"/>
  <c r="W202" i="34"/>
  <c r="V202" i="34"/>
  <c r="B202" i="34"/>
  <c r="BH192" i="34"/>
  <c r="BG192" i="34"/>
  <c r="AM201" i="34"/>
  <c r="AL201" i="34"/>
  <c r="AK201" i="34"/>
  <c r="AJ201" i="34"/>
  <c r="AD201" i="34"/>
  <c r="AC201" i="34"/>
  <c r="AB201" i="34"/>
  <c r="AA201" i="34"/>
  <c r="Z201" i="34"/>
  <c r="Y201" i="34"/>
  <c r="X201" i="34"/>
  <c r="W201" i="34"/>
  <c r="V201" i="34"/>
  <c r="B201" i="34"/>
  <c r="BF192" i="34"/>
  <c r="BE192" i="34"/>
  <c r="AM200" i="34"/>
  <c r="AL200" i="34"/>
  <c r="AK200" i="34"/>
  <c r="AJ200" i="34"/>
  <c r="AD200" i="34"/>
  <c r="AC200" i="34"/>
  <c r="AB200" i="34"/>
  <c r="AA200" i="34"/>
  <c r="Z200" i="34"/>
  <c r="Y200" i="34"/>
  <c r="X200" i="34"/>
  <c r="W200" i="34"/>
  <c r="V200" i="34"/>
  <c r="B200" i="34"/>
  <c r="BD192" i="34"/>
  <c r="BC192" i="34"/>
  <c r="AM199" i="34"/>
  <c r="AL199" i="34"/>
  <c r="AK199" i="34"/>
  <c r="AJ199" i="34"/>
  <c r="AD199" i="34"/>
  <c r="AC199" i="34"/>
  <c r="AB199" i="34"/>
  <c r="AA199" i="34"/>
  <c r="Z199" i="34"/>
  <c r="Y199" i="34"/>
  <c r="X199" i="34"/>
  <c r="W199" i="34"/>
  <c r="V199" i="34"/>
  <c r="B199" i="34"/>
  <c r="BB192" i="34"/>
  <c r="BA192" i="34"/>
  <c r="AM198" i="34"/>
  <c r="AL198" i="34"/>
  <c r="AK198" i="34"/>
  <c r="AJ198" i="34"/>
  <c r="AD198" i="34"/>
  <c r="AC198" i="34"/>
  <c r="AB198" i="34"/>
  <c r="AA198" i="34"/>
  <c r="Z198" i="34"/>
  <c r="Y198" i="34"/>
  <c r="X198" i="34"/>
  <c r="W198" i="34"/>
  <c r="V198" i="34"/>
  <c r="B198" i="34"/>
  <c r="AZ192" i="34"/>
  <c r="AY192" i="34"/>
  <c r="AM197" i="34"/>
  <c r="AL197" i="34"/>
  <c r="AK197" i="34"/>
  <c r="AJ197" i="34"/>
  <c r="AD197" i="34"/>
  <c r="AC197" i="34"/>
  <c r="AB197" i="34"/>
  <c r="AA197" i="34"/>
  <c r="Z197" i="34"/>
  <c r="Y197" i="34"/>
  <c r="X197" i="34"/>
  <c r="W197" i="34"/>
  <c r="V197" i="34"/>
  <c r="B197" i="34"/>
  <c r="AX192" i="34"/>
  <c r="AW192" i="34"/>
  <c r="AM196" i="34"/>
  <c r="AL196" i="34"/>
  <c r="AK196" i="34"/>
  <c r="AJ196" i="34"/>
  <c r="AD196" i="34"/>
  <c r="AC196" i="34"/>
  <c r="AB196" i="34"/>
  <c r="AA196" i="34"/>
  <c r="Z196" i="34"/>
  <c r="Y196" i="34"/>
  <c r="X196" i="34"/>
  <c r="W196" i="34"/>
  <c r="V196" i="34"/>
  <c r="B196" i="34"/>
  <c r="AV192" i="34"/>
  <c r="AU192" i="34"/>
  <c r="AM195" i="34"/>
  <c r="AL195" i="34"/>
  <c r="AK195" i="34"/>
  <c r="AJ195" i="34"/>
  <c r="AD195" i="34"/>
  <c r="AC195" i="34"/>
  <c r="AB195" i="34"/>
  <c r="AA195" i="34"/>
  <c r="Z195" i="34"/>
  <c r="Y195" i="34"/>
  <c r="X195" i="34"/>
  <c r="W195" i="34"/>
  <c r="V195" i="34"/>
  <c r="B195" i="34"/>
  <c r="AT192" i="34"/>
  <c r="AS192" i="34"/>
  <c r="AM194" i="34"/>
  <c r="AL194" i="34"/>
  <c r="AK194" i="34"/>
  <c r="AJ194" i="34"/>
  <c r="AD194" i="34"/>
  <c r="AC194" i="34"/>
  <c r="AB194" i="34"/>
  <c r="AA194" i="34"/>
  <c r="Z194" i="34"/>
  <c r="Y194" i="34"/>
  <c r="X194" i="34"/>
  <c r="W194" i="34"/>
  <c r="V194" i="34"/>
  <c r="B194" i="34"/>
  <c r="AK193" i="34"/>
  <c r="AJ193" i="34"/>
  <c r="AD193" i="34"/>
  <c r="AC193" i="34"/>
  <c r="AB193" i="34"/>
  <c r="AA193" i="34"/>
  <c r="Z193" i="34"/>
  <c r="Y193" i="34"/>
  <c r="X193" i="34"/>
  <c r="W193" i="34"/>
  <c r="V193" i="34"/>
  <c r="B193" i="34"/>
  <c r="FS265" i="34"/>
  <c r="AJ306" i="34"/>
  <c r="AD306" i="34"/>
  <c r="AC306" i="34"/>
  <c r="AB306" i="34"/>
  <c r="AA306" i="34"/>
  <c r="Z306" i="34"/>
  <c r="Y306" i="34"/>
  <c r="X306" i="34"/>
  <c r="W306" i="34"/>
  <c r="V306" i="34"/>
  <c r="B306" i="34"/>
  <c r="AK305" i="34"/>
  <c r="AJ305" i="34"/>
  <c r="AD305" i="34"/>
  <c r="AC305" i="34"/>
  <c r="AB305" i="34"/>
  <c r="AA305" i="34"/>
  <c r="Z305" i="34"/>
  <c r="Y305" i="34"/>
  <c r="X305" i="34"/>
  <c r="W305" i="34"/>
  <c r="V305" i="34"/>
  <c r="B305" i="34"/>
  <c r="FR265" i="34"/>
  <c r="FQ265" i="34"/>
  <c r="AM304" i="34"/>
  <c r="AL304" i="34"/>
  <c r="AK304" i="34"/>
  <c r="AJ304" i="34"/>
  <c r="AD304" i="34"/>
  <c r="AC304" i="34"/>
  <c r="AB304" i="34"/>
  <c r="AA304" i="34"/>
  <c r="Z304" i="34"/>
  <c r="Y304" i="34"/>
  <c r="X304" i="34"/>
  <c r="W304" i="34"/>
  <c r="V304" i="34"/>
  <c r="B304" i="34"/>
  <c r="AK303" i="34"/>
  <c r="AJ303" i="34"/>
  <c r="AD303" i="34"/>
  <c r="AC303" i="34"/>
  <c r="AB303" i="34"/>
  <c r="AA303" i="34"/>
  <c r="Z303" i="34"/>
  <c r="Y303" i="34"/>
  <c r="X303" i="34"/>
  <c r="W303" i="34"/>
  <c r="V303" i="34"/>
  <c r="B303" i="34"/>
  <c r="CB265" i="34"/>
  <c r="CA265" i="34"/>
  <c r="AM285" i="34"/>
  <c r="AL285" i="34"/>
  <c r="AK285" i="34"/>
  <c r="AJ285" i="34"/>
  <c r="AD285" i="34"/>
  <c r="AC285" i="34"/>
  <c r="AB285" i="34"/>
  <c r="AA285" i="34"/>
  <c r="Z285" i="34"/>
  <c r="Y285" i="34"/>
  <c r="X285" i="34"/>
  <c r="W285" i="34"/>
  <c r="V285" i="34"/>
  <c r="B285" i="34"/>
  <c r="BZ265" i="34"/>
  <c r="BY265" i="34"/>
  <c r="AM284" i="34"/>
  <c r="AL284" i="34"/>
  <c r="AK284" i="34"/>
  <c r="AJ284" i="34"/>
  <c r="AD284" i="34"/>
  <c r="AC284" i="34"/>
  <c r="AB284" i="34"/>
  <c r="AA284" i="34"/>
  <c r="Z284" i="34"/>
  <c r="Y284" i="34"/>
  <c r="X284" i="34"/>
  <c r="W284" i="34"/>
  <c r="V284" i="34"/>
  <c r="B284" i="34"/>
  <c r="BX265" i="34"/>
  <c r="BW265" i="34"/>
  <c r="AM283" i="34"/>
  <c r="AL283" i="34"/>
  <c r="AK283" i="34"/>
  <c r="AJ283" i="34"/>
  <c r="AD283" i="34"/>
  <c r="AC283" i="34"/>
  <c r="AB283" i="34"/>
  <c r="AA283" i="34"/>
  <c r="Z283" i="34"/>
  <c r="Y283" i="34"/>
  <c r="X283" i="34"/>
  <c r="W283" i="34"/>
  <c r="V283" i="34"/>
  <c r="B283" i="34"/>
  <c r="BV265" i="34"/>
  <c r="BU265" i="34"/>
  <c r="AM282" i="34"/>
  <c r="AL282" i="34"/>
  <c r="AK282" i="34"/>
  <c r="AJ282" i="34"/>
  <c r="AD282" i="34"/>
  <c r="AC282" i="34"/>
  <c r="AB282" i="34"/>
  <c r="AA282" i="34"/>
  <c r="Z282" i="34"/>
  <c r="Y282" i="34"/>
  <c r="X282" i="34"/>
  <c r="W282" i="34"/>
  <c r="V282" i="34"/>
  <c r="B282" i="34"/>
  <c r="BT265" i="34"/>
  <c r="BS265" i="34"/>
  <c r="AM281" i="34"/>
  <c r="AL281" i="34"/>
  <c r="AK281" i="34"/>
  <c r="AJ281" i="34"/>
  <c r="AD281" i="34"/>
  <c r="AC281" i="34"/>
  <c r="AB281" i="34"/>
  <c r="AA281" i="34"/>
  <c r="Z281" i="34"/>
  <c r="Y281" i="34"/>
  <c r="X281" i="34"/>
  <c r="W281" i="34"/>
  <c r="V281" i="34"/>
  <c r="B281" i="34"/>
  <c r="BR265" i="34"/>
  <c r="BQ265" i="34"/>
  <c r="AM280" i="34"/>
  <c r="AL280" i="34"/>
  <c r="AK280" i="34"/>
  <c r="AJ280" i="34"/>
  <c r="AD280" i="34"/>
  <c r="AC280" i="34"/>
  <c r="AB280" i="34"/>
  <c r="AA280" i="34"/>
  <c r="Z280" i="34"/>
  <c r="Y280" i="34"/>
  <c r="X280" i="34"/>
  <c r="W280" i="34"/>
  <c r="V280" i="34"/>
  <c r="B280" i="34"/>
  <c r="BP265" i="34"/>
  <c r="BO265" i="34"/>
  <c r="AM279" i="34"/>
  <c r="AL279" i="34"/>
  <c r="AK279" i="34"/>
  <c r="AJ279" i="34"/>
  <c r="AD279" i="34"/>
  <c r="AC279" i="34"/>
  <c r="AB279" i="34"/>
  <c r="AA279" i="34"/>
  <c r="Z279" i="34"/>
  <c r="Y279" i="34"/>
  <c r="X279" i="34"/>
  <c r="W279" i="34"/>
  <c r="V279" i="34"/>
  <c r="B279" i="34"/>
  <c r="BN265" i="34"/>
  <c r="BM265" i="34"/>
  <c r="AM278" i="34"/>
  <c r="AL278" i="34"/>
  <c r="AK278" i="34"/>
  <c r="AJ278" i="34"/>
  <c r="AD278" i="34"/>
  <c r="AC278" i="34"/>
  <c r="AB278" i="34"/>
  <c r="AA278" i="34"/>
  <c r="Z278" i="34"/>
  <c r="Y278" i="34"/>
  <c r="X278" i="34"/>
  <c r="W278" i="34"/>
  <c r="V278" i="34"/>
  <c r="B278" i="34"/>
  <c r="BL265" i="34"/>
  <c r="BK265" i="34"/>
  <c r="AM277" i="34"/>
  <c r="AL277" i="34"/>
  <c r="AK277" i="34"/>
  <c r="AJ277" i="34"/>
  <c r="AD277" i="34"/>
  <c r="AC277" i="34"/>
  <c r="AB277" i="34"/>
  <c r="AA277" i="34"/>
  <c r="Z277" i="34"/>
  <c r="Y277" i="34"/>
  <c r="X277" i="34"/>
  <c r="W277" i="34"/>
  <c r="V277" i="34"/>
  <c r="B277" i="34"/>
  <c r="AK276" i="34"/>
  <c r="AJ276" i="34"/>
  <c r="AD276" i="34"/>
  <c r="AC276" i="34"/>
  <c r="AB276" i="34"/>
  <c r="AA276" i="34"/>
  <c r="Z276" i="34"/>
  <c r="Y276" i="34"/>
  <c r="X276" i="34"/>
  <c r="W276" i="34"/>
  <c r="V276" i="34"/>
  <c r="B276" i="34"/>
  <c r="DN265" i="34"/>
  <c r="DM265" i="34"/>
  <c r="AM294" i="34"/>
  <c r="AL294" i="34"/>
  <c r="AK294" i="34"/>
  <c r="AJ294" i="34"/>
  <c r="AD294" i="34"/>
  <c r="AC294" i="34"/>
  <c r="AB294" i="34"/>
  <c r="AA294" i="34"/>
  <c r="Z294" i="34"/>
  <c r="Y294" i="34"/>
  <c r="X294" i="34"/>
  <c r="W294" i="34"/>
  <c r="V294" i="34"/>
  <c r="B294" i="34"/>
  <c r="DL265" i="34"/>
  <c r="DK265" i="34"/>
  <c r="AM293" i="34"/>
  <c r="AL293" i="34"/>
  <c r="AK293" i="34"/>
  <c r="AJ293" i="34"/>
  <c r="AD293" i="34"/>
  <c r="AC293" i="34"/>
  <c r="AB293" i="34"/>
  <c r="AA293" i="34"/>
  <c r="Z293" i="34"/>
  <c r="Y293" i="34"/>
  <c r="X293" i="34"/>
  <c r="W293" i="34"/>
  <c r="V293" i="34"/>
  <c r="B293" i="34"/>
  <c r="DJ265" i="34"/>
  <c r="DI265" i="34"/>
  <c r="AM292" i="34"/>
  <c r="AL292" i="34"/>
  <c r="AK292" i="34"/>
  <c r="AJ292" i="34"/>
  <c r="AD292" i="34"/>
  <c r="AC292" i="34"/>
  <c r="AB292" i="34"/>
  <c r="AA292" i="34"/>
  <c r="Z292" i="34"/>
  <c r="Y292" i="34"/>
  <c r="X292" i="34"/>
  <c r="W292" i="34"/>
  <c r="V292" i="34"/>
  <c r="B292" i="34"/>
  <c r="DH265" i="34"/>
  <c r="DG265" i="34"/>
  <c r="AM291" i="34"/>
  <c r="AL291" i="34"/>
  <c r="AK291" i="34"/>
  <c r="AJ291" i="34"/>
  <c r="AD291" i="34"/>
  <c r="AC291" i="34"/>
  <c r="AB291" i="34"/>
  <c r="AA291" i="34"/>
  <c r="Z291" i="34"/>
  <c r="Y291" i="34"/>
  <c r="X291" i="34"/>
  <c r="W291" i="34"/>
  <c r="V291" i="34"/>
  <c r="B291" i="34"/>
  <c r="DF265" i="34"/>
  <c r="DE265" i="34"/>
  <c r="AM290" i="34"/>
  <c r="AL290" i="34"/>
  <c r="AK290" i="34"/>
  <c r="AJ290" i="34"/>
  <c r="AD290" i="34"/>
  <c r="AC290" i="34"/>
  <c r="AB290" i="34"/>
  <c r="AA290" i="34"/>
  <c r="Z290" i="34"/>
  <c r="Y290" i="34"/>
  <c r="X290" i="34"/>
  <c r="W290" i="34"/>
  <c r="V290" i="34"/>
  <c r="B290" i="34"/>
  <c r="DD265" i="34"/>
  <c r="DC265" i="34"/>
  <c r="AM289" i="34"/>
  <c r="AL289" i="34"/>
  <c r="AK289" i="34"/>
  <c r="AJ289" i="34"/>
  <c r="AD289" i="34"/>
  <c r="AC289" i="34"/>
  <c r="AB289" i="34"/>
  <c r="AA289" i="34"/>
  <c r="Z289" i="34"/>
  <c r="Y289" i="34"/>
  <c r="X289" i="34"/>
  <c r="W289" i="34"/>
  <c r="V289" i="34"/>
  <c r="B289" i="34"/>
  <c r="DB265" i="34"/>
  <c r="DA265" i="34"/>
  <c r="AM288" i="34"/>
  <c r="AL288" i="34"/>
  <c r="AK288" i="34"/>
  <c r="AJ288" i="34"/>
  <c r="AD288" i="34"/>
  <c r="AC288" i="34"/>
  <c r="AB288" i="34"/>
  <c r="AA288" i="34"/>
  <c r="Z288" i="34"/>
  <c r="Y288" i="34"/>
  <c r="X288" i="34"/>
  <c r="W288" i="34"/>
  <c r="V288" i="34"/>
  <c r="B288" i="34"/>
  <c r="CZ265" i="34"/>
  <c r="CY265" i="34"/>
  <c r="AM287" i="34"/>
  <c r="AL287" i="34"/>
  <c r="AK287" i="34"/>
  <c r="AJ287" i="34"/>
  <c r="AD287" i="34"/>
  <c r="AC287" i="34"/>
  <c r="AB287" i="34"/>
  <c r="AA287" i="34"/>
  <c r="Z287" i="34"/>
  <c r="Y287" i="34"/>
  <c r="X287" i="34"/>
  <c r="W287" i="34"/>
  <c r="V287" i="34"/>
  <c r="B287" i="34"/>
  <c r="AK286" i="34"/>
  <c r="AJ286" i="34"/>
  <c r="AD286" i="34"/>
  <c r="AC286" i="34"/>
  <c r="AB286" i="34"/>
  <c r="AA286" i="34"/>
  <c r="Z286" i="34"/>
  <c r="Y286" i="34"/>
  <c r="X286" i="34"/>
  <c r="W286" i="34"/>
  <c r="V286" i="34"/>
  <c r="B286" i="34"/>
  <c r="EB265" i="34"/>
  <c r="EA265" i="34"/>
  <c r="AM302" i="34"/>
  <c r="AL302" i="34"/>
  <c r="AK302" i="34"/>
  <c r="AJ302" i="34"/>
  <c r="AD302" i="34"/>
  <c r="AC302" i="34"/>
  <c r="AB302" i="34"/>
  <c r="AA302" i="34"/>
  <c r="Z302" i="34"/>
  <c r="Y302" i="34"/>
  <c r="X302" i="34"/>
  <c r="W302" i="34"/>
  <c r="V302" i="34"/>
  <c r="B302" i="34"/>
  <c r="DZ265" i="34"/>
  <c r="DY265" i="34"/>
  <c r="AM301" i="34"/>
  <c r="AL301" i="34"/>
  <c r="AK301" i="34"/>
  <c r="AJ301" i="34"/>
  <c r="AD301" i="34"/>
  <c r="AC301" i="34"/>
  <c r="AB301" i="34"/>
  <c r="AA301" i="34"/>
  <c r="Z301" i="34"/>
  <c r="Y301" i="34"/>
  <c r="X301" i="34"/>
  <c r="W301" i="34"/>
  <c r="V301" i="34"/>
  <c r="B301" i="34"/>
  <c r="DX265" i="34"/>
  <c r="DW265" i="34"/>
  <c r="AM300" i="34"/>
  <c r="AL300" i="34"/>
  <c r="AK300" i="34"/>
  <c r="AJ300" i="34"/>
  <c r="AD300" i="34"/>
  <c r="AC300" i="34"/>
  <c r="AB300" i="34"/>
  <c r="AA300" i="34"/>
  <c r="Z300" i="34"/>
  <c r="Y300" i="34"/>
  <c r="X300" i="34"/>
  <c r="W300" i="34"/>
  <c r="V300" i="34"/>
  <c r="B300" i="34"/>
  <c r="DV265" i="34"/>
  <c r="DU265" i="34"/>
  <c r="AM299" i="34"/>
  <c r="AL299" i="34"/>
  <c r="AK299" i="34"/>
  <c r="AJ299" i="34"/>
  <c r="AD299" i="34"/>
  <c r="AC299" i="34"/>
  <c r="AB299" i="34"/>
  <c r="AA299" i="34"/>
  <c r="Z299" i="34"/>
  <c r="Y299" i="34"/>
  <c r="X299" i="34"/>
  <c r="W299" i="34"/>
  <c r="V299" i="34"/>
  <c r="B299" i="34"/>
  <c r="DT265" i="34"/>
  <c r="DS265" i="34"/>
  <c r="AM298" i="34"/>
  <c r="AL298" i="34"/>
  <c r="AK298" i="34"/>
  <c r="AJ298" i="34"/>
  <c r="AD298" i="34"/>
  <c r="AC298" i="34"/>
  <c r="AB298" i="34"/>
  <c r="AA298" i="34"/>
  <c r="Z298" i="34"/>
  <c r="Y298" i="34"/>
  <c r="X298" i="34"/>
  <c r="W298" i="34"/>
  <c r="V298" i="34"/>
  <c r="B298" i="34"/>
  <c r="DR265" i="34"/>
  <c r="DQ265" i="34"/>
  <c r="AM297" i="34"/>
  <c r="AL297" i="34"/>
  <c r="AK297" i="34"/>
  <c r="AJ297" i="34"/>
  <c r="AD297" i="34"/>
  <c r="AC297" i="34"/>
  <c r="AB297" i="34"/>
  <c r="AA297" i="34"/>
  <c r="Z297" i="34"/>
  <c r="Y297" i="34"/>
  <c r="X297" i="34"/>
  <c r="W297" i="34"/>
  <c r="V297" i="34"/>
  <c r="B297" i="34"/>
  <c r="DP265" i="34"/>
  <c r="DO265" i="34"/>
  <c r="AM296" i="34"/>
  <c r="AL296" i="34"/>
  <c r="AK296" i="34"/>
  <c r="AJ296" i="34"/>
  <c r="AD296" i="34"/>
  <c r="AC296" i="34"/>
  <c r="AB296" i="34"/>
  <c r="AA296" i="34"/>
  <c r="Z296" i="34"/>
  <c r="Y296" i="34"/>
  <c r="X296" i="34"/>
  <c r="W296" i="34"/>
  <c r="V296" i="34"/>
  <c r="B296" i="34"/>
  <c r="AK295" i="34"/>
  <c r="AJ295" i="34"/>
  <c r="AD295" i="34"/>
  <c r="AC295" i="34"/>
  <c r="AB295" i="34"/>
  <c r="AA295" i="34"/>
  <c r="Z295" i="34"/>
  <c r="Y295" i="34"/>
  <c r="X295" i="34"/>
  <c r="W295" i="34"/>
  <c r="V295" i="34"/>
  <c r="B295" i="34"/>
  <c r="BJ265" i="34"/>
  <c r="BI265" i="34"/>
  <c r="AM275" i="34"/>
  <c r="AL275" i="34"/>
  <c r="AK275" i="34"/>
  <c r="AJ275" i="34"/>
  <c r="AD275" i="34"/>
  <c r="AC275" i="34"/>
  <c r="AB275" i="34"/>
  <c r="AA275" i="34"/>
  <c r="Z275" i="34"/>
  <c r="Y275" i="34"/>
  <c r="X275" i="34"/>
  <c r="W275" i="34"/>
  <c r="V275" i="34"/>
  <c r="B275" i="34"/>
  <c r="BH265" i="34"/>
  <c r="BG265" i="34"/>
  <c r="AM274" i="34"/>
  <c r="AL274" i="34"/>
  <c r="AK274" i="34"/>
  <c r="AJ274" i="34"/>
  <c r="AD274" i="34"/>
  <c r="AC274" i="34"/>
  <c r="AB274" i="34"/>
  <c r="AA274" i="34"/>
  <c r="Z274" i="34"/>
  <c r="Y274" i="34"/>
  <c r="X274" i="34"/>
  <c r="W274" i="34"/>
  <c r="V274" i="34"/>
  <c r="B274" i="34"/>
  <c r="BF265" i="34"/>
  <c r="BE265" i="34"/>
  <c r="AM273" i="34"/>
  <c r="AL273" i="34"/>
  <c r="AK273" i="34"/>
  <c r="AJ273" i="34"/>
  <c r="AD273" i="34"/>
  <c r="AC273" i="34"/>
  <c r="AB273" i="34"/>
  <c r="AA273" i="34"/>
  <c r="Z273" i="34"/>
  <c r="Y273" i="34"/>
  <c r="X273" i="34"/>
  <c r="W273" i="34"/>
  <c r="V273" i="34"/>
  <c r="B273" i="34"/>
  <c r="BD265" i="34"/>
  <c r="BC265" i="34"/>
  <c r="AM272" i="34"/>
  <c r="AL272" i="34"/>
  <c r="AK272" i="34"/>
  <c r="AJ272" i="34"/>
  <c r="AD272" i="34"/>
  <c r="AC272" i="34"/>
  <c r="AB272" i="34"/>
  <c r="AA272" i="34"/>
  <c r="Z272" i="34"/>
  <c r="Y272" i="34"/>
  <c r="X272" i="34"/>
  <c r="W272" i="34"/>
  <c r="V272" i="34"/>
  <c r="B272" i="34"/>
  <c r="BB265" i="34"/>
  <c r="BA265" i="34"/>
  <c r="AM271" i="34"/>
  <c r="AL271" i="34"/>
  <c r="AK271" i="34"/>
  <c r="AJ271" i="34"/>
  <c r="AD271" i="34"/>
  <c r="AC271" i="34"/>
  <c r="AB271" i="34"/>
  <c r="AA271" i="34"/>
  <c r="Z271" i="34"/>
  <c r="Y271" i="34"/>
  <c r="X271" i="34"/>
  <c r="W271" i="34"/>
  <c r="V271" i="34"/>
  <c r="B271" i="34"/>
  <c r="AZ265" i="34"/>
  <c r="AY265" i="34"/>
  <c r="AM270" i="34"/>
  <c r="AL270" i="34"/>
  <c r="AK270" i="34"/>
  <c r="AJ270" i="34"/>
  <c r="AD270" i="34"/>
  <c r="AC270" i="34"/>
  <c r="AB270" i="34"/>
  <c r="AA270" i="34"/>
  <c r="Z270" i="34"/>
  <c r="Y270" i="34"/>
  <c r="X270" i="34"/>
  <c r="W270" i="34"/>
  <c r="V270" i="34"/>
  <c r="B270" i="34"/>
  <c r="AX265" i="34"/>
  <c r="AW265" i="34"/>
  <c r="AM269" i="34"/>
  <c r="AL269" i="34"/>
  <c r="AK269" i="34"/>
  <c r="AJ269" i="34"/>
  <c r="AD269" i="34"/>
  <c r="AC269" i="34"/>
  <c r="AB269" i="34"/>
  <c r="AA269" i="34"/>
  <c r="Z269" i="34"/>
  <c r="Y269" i="34"/>
  <c r="X269" i="34"/>
  <c r="W269" i="34"/>
  <c r="V269" i="34"/>
  <c r="B269" i="34"/>
  <c r="AV265" i="34"/>
  <c r="AU265" i="34"/>
  <c r="AM268" i="34"/>
  <c r="AL268" i="34"/>
  <c r="AK268" i="34"/>
  <c r="AJ268" i="34"/>
  <c r="AD268" i="34"/>
  <c r="AC268" i="34"/>
  <c r="AB268" i="34"/>
  <c r="AA268" i="34"/>
  <c r="Z268" i="34"/>
  <c r="Y268" i="34"/>
  <c r="X268" i="34"/>
  <c r="W268" i="34"/>
  <c r="V268" i="34"/>
  <c r="B268" i="34"/>
  <c r="AT265" i="34"/>
  <c r="AS265" i="34"/>
  <c r="AM267" i="34"/>
  <c r="AL267" i="34"/>
  <c r="AK267" i="34"/>
  <c r="AJ267" i="34"/>
  <c r="AD267" i="34"/>
  <c r="AC267" i="34"/>
  <c r="AB267" i="34"/>
  <c r="AA267" i="34"/>
  <c r="Z267" i="34"/>
  <c r="Y267" i="34"/>
  <c r="X267" i="34"/>
  <c r="W267" i="34"/>
  <c r="V267" i="34"/>
  <c r="B267" i="34"/>
  <c r="AK266" i="34"/>
  <c r="AJ266" i="34"/>
  <c r="AD266" i="34"/>
  <c r="AC266" i="34"/>
  <c r="AB266" i="34"/>
  <c r="AA266" i="34"/>
  <c r="Z266" i="34"/>
  <c r="Y266" i="34"/>
  <c r="X266" i="34"/>
  <c r="W266" i="34"/>
  <c r="V266" i="34"/>
  <c r="B266" i="34"/>
  <c r="FS232" i="34"/>
  <c r="AJ264" i="34"/>
  <c r="AD264" i="34"/>
  <c r="AC264" i="34"/>
  <c r="AB264" i="34"/>
  <c r="AA264" i="34"/>
  <c r="Z264" i="34"/>
  <c r="Y264" i="34"/>
  <c r="X264" i="34"/>
  <c r="W264" i="34"/>
  <c r="V264" i="34"/>
  <c r="B264" i="34"/>
  <c r="AK263" i="34"/>
  <c r="AJ263" i="34"/>
  <c r="AD263" i="34"/>
  <c r="AC263" i="34"/>
  <c r="AB263" i="34"/>
  <c r="AA263" i="34"/>
  <c r="Z263" i="34"/>
  <c r="Y263" i="34"/>
  <c r="X263" i="34"/>
  <c r="W263" i="34"/>
  <c r="V263" i="34"/>
  <c r="B263" i="34"/>
  <c r="FR232" i="34"/>
  <c r="FQ232" i="34"/>
  <c r="AM262" i="34"/>
  <c r="AL262" i="34"/>
  <c r="AK262" i="34"/>
  <c r="AJ262" i="34"/>
  <c r="AD262" i="34"/>
  <c r="AC262" i="34"/>
  <c r="AB262" i="34"/>
  <c r="AA262" i="34"/>
  <c r="Z262" i="34"/>
  <c r="Y262" i="34"/>
  <c r="X262" i="34"/>
  <c r="W262" i="34"/>
  <c r="V262" i="34"/>
  <c r="B262" i="34"/>
  <c r="AK261" i="34"/>
  <c r="AJ261" i="34"/>
  <c r="AD261" i="34"/>
  <c r="AC261" i="34"/>
  <c r="AB261" i="34"/>
  <c r="AA261" i="34"/>
  <c r="Z261" i="34"/>
  <c r="Y261" i="34"/>
  <c r="X261" i="34"/>
  <c r="W261" i="34"/>
  <c r="V261" i="34"/>
  <c r="B261" i="34"/>
  <c r="CB232" i="34"/>
  <c r="CA232" i="34"/>
  <c r="AM252" i="34"/>
  <c r="AL252" i="34"/>
  <c r="AK252" i="34"/>
  <c r="AJ252" i="34"/>
  <c r="AD252" i="34"/>
  <c r="AC252" i="34"/>
  <c r="AB252" i="34"/>
  <c r="AA252" i="34"/>
  <c r="Z252" i="34"/>
  <c r="Y252" i="34"/>
  <c r="X252" i="34"/>
  <c r="W252" i="34"/>
  <c r="V252" i="34"/>
  <c r="B252" i="34"/>
  <c r="BZ232" i="34"/>
  <c r="BY232" i="34"/>
  <c r="AM251" i="34"/>
  <c r="AL251" i="34"/>
  <c r="AK251" i="34"/>
  <c r="AJ251" i="34"/>
  <c r="AD251" i="34"/>
  <c r="AC251" i="34"/>
  <c r="AB251" i="34"/>
  <c r="AA251" i="34"/>
  <c r="Z251" i="34"/>
  <c r="Y251" i="34"/>
  <c r="X251" i="34"/>
  <c r="W251" i="34"/>
  <c r="V251" i="34"/>
  <c r="B251" i="34"/>
  <c r="BX232" i="34"/>
  <c r="BW232" i="34"/>
  <c r="AM250" i="34"/>
  <c r="AL250" i="34"/>
  <c r="AK250" i="34"/>
  <c r="AJ250" i="34"/>
  <c r="AD250" i="34"/>
  <c r="AC250" i="34"/>
  <c r="AB250" i="34"/>
  <c r="AA250" i="34"/>
  <c r="Z250" i="34"/>
  <c r="Y250" i="34"/>
  <c r="X250" i="34"/>
  <c r="W250" i="34"/>
  <c r="V250" i="34"/>
  <c r="B250" i="34"/>
  <c r="BV232" i="34"/>
  <c r="BU232" i="34"/>
  <c r="AM249" i="34"/>
  <c r="AL249" i="34"/>
  <c r="AK249" i="34"/>
  <c r="AJ249" i="34"/>
  <c r="AD249" i="34"/>
  <c r="AC249" i="34"/>
  <c r="AB249" i="34"/>
  <c r="AA249" i="34"/>
  <c r="Z249" i="34"/>
  <c r="Y249" i="34"/>
  <c r="X249" i="34"/>
  <c r="W249" i="34"/>
  <c r="V249" i="34"/>
  <c r="B249" i="34"/>
  <c r="BT232" i="34"/>
  <c r="BS232" i="34"/>
  <c r="AM248" i="34"/>
  <c r="AL248" i="34"/>
  <c r="AK248" i="34"/>
  <c r="AJ248" i="34"/>
  <c r="AD248" i="34"/>
  <c r="AC248" i="34"/>
  <c r="AB248" i="34"/>
  <c r="AA248" i="34"/>
  <c r="Z248" i="34"/>
  <c r="Y248" i="34"/>
  <c r="X248" i="34"/>
  <c r="W248" i="34"/>
  <c r="V248" i="34"/>
  <c r="B248" i="34"/>
  <c r="BR232" i="34"/>
  <c r="BQ232" i="34"/>
  <c r="AM247" i="34"/>
  <c r="AL247" i="34"/>
  <c r="AK247" i="34"/>
  <c r="AJ247" i="34"/>
  <c r="AD247" i="34"/>
  <c r="AC247" i="34"/>
  <c r="AB247" i="34"/>
  <c r="AA247" i="34"/>
  <c r="Z247" i="34"/>
  <c r="Y247" i="34"/>
  <c r="X247" i="34"/>
  <c r="W247" i="34"/>
  <c r="V247" i="34"/>
  <c r="B247" i="34"/>
  <c r="BP232" i="34"/>
  <c r="BO232" i="34"/>
  <c r="AM246" i="34"/>
  <c r="AL246" i="34"/>
  <c r="AK246" i="34"/>
  <c r="AJ246" i="34"/>
  <c r="AD246" i="34"/>
  <c r="AC246" i="34"/>
  <c r="AB246" i="34"/>
  <c r="AA246" i="34"/>
  <c r="Z246" i="34"/>
  <c r="Y246" i="34"/>
  <c r="X246" i="34"/>
  <c r="W246" i="34"/>
  <c r="V246" i="34"/>
  <c r="B246" i="34"/>
  <c r="BN232" i="34"/>
  <c r="BM232" i="34"/>
  <c r="AM245" i="34"/>
  <c r="AL245" i="34"/>
  <c r="AK245" i="34"/>
  <c r="AJ245" i="34"/>
  <c r="AD245" i="34"/>
  <c r="AC245" i="34"/>
  <c r="AB245" i="34"/>
  <c r="AA245" i="34"/>
  <c r="Z245" i="34"/>
  <c r="Y245" i="34"/>
  <c r="X245" i="34"/>
  <c r="W245" i="34"/>
  <c r="V245" i="34"/>
  <c r="B245" i="34"/>
  <c r="BL232" i="34"/>
  <c r="BK232" i="34"/>
  <c r="AM244" i="34"/>
  <c r="AL244" i="34"/>
  <c r="AK244" i="34"/>
  <c r="AJ244" i="34"/>
  <c r="AD244" i="34"/>
  <c r="AC244" i="34"/>
  <c r="AB244" i="34"/>
  <c r="AA244" i="34"/>
  <c r="Z244" i="34"/>
  <c r="Y244" i="34"/>
  <c r="X244" i="34"/>
  <c r="W244" i="34"/>
  <c r="V244" i="34"/>
  <c r="B244" i="34"/>
  <c r="AK243" i="34"/>
  <c r="AJ243" i="34"/>
  <c r="AD243" i="34"/>
  <c r="AC243" i="34"/>
  <c r="AB243" i="34"/>
  <c r="AA243" i="34"/>
  <c r="Z243" i="34"/>
  <c r="Y243" i="34"/>
  <c r="X243" i="34"/>
  <c r="W243" i="34"/>
  <c r="V243" i="34"/>
  <c r="B243" i="34"/>
  <c r="EB232" i="34"/>
  <c r="EA232" i="34"/>
  <c r="AM260" i="34"/>
  <c r="AL260" i="34"/>
  <c r="AK260" i="34"/>
  <c r="AJ260" i="34"/>
  <c r="AD260" i="34"/>
  <c r="AC260" i="34"/>
  <c r="AB260" i="34"/>
  <c r="AA260" i="34"/>
  <c r="Z260" i="34"/>
  <c r="Y260" i="34"/>
  <c r="X260" i="34"/>
  <c r="W260" i="34"/>
  <c r="V260" i="34"/>
  <c r="B260" i="34"/>
  <c r="DZ232" i="34"/>
  <c r="DY232" i="34"/>
  <c r="AM259" i="34"/>
  <c r="AL259" i="34"/>
  <c r="AK259" i="34"/>
  <c r="AJ259" i="34"/>
  <c r="AD259" i="34"/>
  <c r="AC259" i="34"/>
  <c r="AB259" i="34"/>
  <c r="AA259" i="34"/>
  <c r="Z259" i="34"/>
  <c r="Y259" i="34"/>
  <c r="X259" i="34"/>
  <c r="W259" i="34"/>
  <c r="V259" i="34"/>
  <c r="B259" i="34"/>
  <c r="DX232" i="34"/>
  <c r="DW232" i="34"/>
  <c r="AM258" i="34"/>
  <c r="AL258" i="34"/>
  <c r="AK258" i="34"/>
  <c r="AJ258" i="34"/>
  <c r="AD258" i="34"/>
  <c r="AC258" i="34"/>
  <c r="AB258" i="34"/>
  <c r="AA258" i="34"/>
  <c r="Z258" i="34"/>
  <c r="Y258" i="34"/>
  <c r="X258" i="34"/>
  <c r="W258" i="34"/>
  <c r="V258" i="34"/>
  <c r="B258" i="34"/>
  <c r="DV232" i="34"/>
  <c r="DU232" i="34"/>
  <c r="AM257" i="34"/>
  <c r="AL257" i="34"/>
  <c r="AK257" i="34"/>
  <c r="AJ257" i="34"/>
  <c r="AD257" i="34"/>
  <c r="AC257" i="34"/>
  <c r="AB257" i="34"/>
  <c r="AA257" i="34"/>
  <c r="Z257" i="34"/>
  <c r="Y257" i="34"/>
  <c r="X257" i="34"/>
  <c r="W257" i="34"/>
  <c r="V257" i="34"/>
  <c r="B257" i="34"/>
  <c r="DT232" i="34"/>
  <c r="DS232" i="34"/>
  <c r="AM256" i="34"/>
  <c r="AL256" i="34"/>
  <c r="AK256" i="34"/>
  <c r="AJ256" i="34"/>
  <c r="AD256" i="34"/>
  <c r="AC256" i="34"/>
  <c r="AB256" i="34"/>
  <c r="AA256" i="34"/>
  <c r="Z256" i="34"/>
  <c r="Y256" i="34"/>
  <c r="X256" i="34"/>
  <c r="W256" i="34"/>
  <c r="V256" i="34"/>
  <c r="B256" i="34"/>
  <c r="DR232" i="34"/>
  <c r="DQ232" i="34"/>
  <c r="AM255" i="34"/>
  <c r="AL255" i="34"/>
  <c r="AK255" i="34"/>
  <c r="AJ255" i="34"/>
  <c r="AD255" i="34"/>
  <c r="AC255" i="34"/>
  <c r="AB255" i="34"/>
  <c r="AA255" i="34"/>
  <c r="Z255" i="34"/>
  <c r="Y255" i="34"/>
  <c r="X255" i="34"/>
  <c r="W255" i="34"/>
  <c r="V255" i="34"/>
  <c r="B255" i="34"/>
  <c r="DP232" i="34"/>
  <c r="DO232" i="34"/>
  <c r="AM254" i="34"/>
  <c r="AL254" i="34"/>
  <c r="AK254" i="34"/>
  <c r="AJ254" i="34"/>
  <c r="AD254" i="34"/>
  <c r="AC254" i="34"/>
  <c r="AB254" i="34"/>
  <c r="AA254" i="34"/>
  <c r="Z254" i="34"/>
  <c r="Y254" i="34"/>
  <c r="X254" i="34"/>
  <c r="W254" i="34"/>
  <c r="V254" i="34"/>
  <c r="B254" i="34"/>
  <c r="AK253" i="34"/>
  <c r="AJ253" i="34"/>
  <c r="AD253" i="34"/>
  <c r="AC253" i="34"/>
  <c r="AB253" i="34"/>
  <c r="AA253" i="34"/>
  <c r="Z253" i="34"/>
  <c r="Y253" i="34"/>
  <c r="X253" i="34"/>
  <c r="W253" i="34"/>
  <c r="V253" i="34"/>
  <c r="B253" i="34"/>
  <c r="BJ232" i="34"/>
  <c r="BI232" i="34"/>
  <c r="AM242" i="34"/>
  <c r="AL242" i="34"/>
  <c r="AK242" i="34"/>
  <c r="AJ242" i="34"/>
  <c r="AD242" i="34"/>
  <c r="AC242" i="34"/>
  <c r="AB242" i="34"/>
  <c r="AA242" i="34"/>
  <c r="Z242" i="34"/>
  <c r="Y242" i="34"/>
  <c r="X242" i="34"/>
  <c r="W242" i="34"/>
  <c r="V242" i="34"/>
  <c r="B242" i="34"/>
  <c r="BH232" i="34"/>
  <c r="BG232" i="34"/>
  <c r="AM241" i="34"/>
  <c r="AL241" i="34"/>
  <c r="AK241" i="34"/>
  <c r="AJ241" i="34"/>
  <c r="AD241" i="34"/>
  <c r="AC241" i="34"/>
  <c r="AB241" i="34"/>
  <c r="AA241" i="34"/>
  <c r="Z241" i="34"/>
  <c r="Y241" i="34"/>
  <c r="X241" i="34"/>
  <c r="W241" i="34"/>
  <c r="V241" i="34"/>
  <c r="B241" i="34"/>
  <c r="BF232" i="34"/>
  <c r="BE232" i="34"/>
  <c r="AM240" i="34"/>
  <c r="AL240" i="34"/>
  <c r="AK240" i="34"/>
  <c r="AJ240" i="34"/>
  <c r="AD240" i="34"/>
  <c r="AC240" i="34"/>
  <c r="AB240" i="34"/>
  <c r="AA240" i="34"/>
  <c r="Z240" i="34"/>
  <c r="Y240" i="34"/>
  <c r="X240" i="34"/>
  <c r="W240" i="34"/>
  <c r="V240" i="34"/>
  <c r="B240" i="34"/>
  <c r="BD232" i="34"/>
  <c r="BC232" i="34"/>
  <c r="AM239" i="34"/>
  <c r="AL239" i="34"/>
  <c r="AK239" i="34"/>
  <c r="AJ239" i="34"/>
  <c r="AD239" i="34"/>
  <c r="AC239" i="34"/>
  <c r="AB239" i="34"/>
  <c r="AA239" i="34"/>
  <c r="Z239" i="34"/>
  <c r="Y239" i="34"/>
  <c r="X239" i="34"/>
  <c r="W239" i="34"/>
  <c r="V239" i="34"/>
  <c r="B239" i="34"/>
  <c r="BB232" i="34"/>
  <c r="BA232" i="34"/>
  <c r="AM238" i="34"/>
  <c r="AL238" i="34"/>
  <c r="AK238" i="34"/>
  <c r="AJ238" i="34"/>
  <c r="AD238" i="34"/>
  <c r="AC238" i="34"/>
  <c r="AB238" i="34"/>
  <c r="AA238" i="34"/>
  <c r="Z238" i="34"/>
  <c r="Y238" i="34"/>
  <c r="X238" i="34"/>
  <c r="W238" i="34"/>
  <c r="V238" i="34"/>
  <c r="B238" i="34"/>
  <c r="AZ232" i="34"/>
  <c r="AY232" i="34"/>
  <c r="AM237" i="34"/>
  <c r="AL237" i="34"/>
  <c r="AK237" i="34"/>
  <c r="AJ237" i="34"/>
  <c r="AD237" i="34"/>
  <c r="AC237" i="34"/>
  <c r="AB237" i="34"/>
  <c r="AA237" i="34"/>
  <c r="Z237" i="34"/>
  <c r="Y237" i="34"/>
  <c r="X237" i="34"/>
  <c r="W237" i="34"/>
  <c r="V237" i="34"/>
  <c r="B237" i="34"/>
  <c r="AX232" i="34"/>
  <c r="AW232" i="34"/>
  <c r="AM236" i="34"/>
  <c r="AL236" i="34"/>
  <c r="AK236" i="34"/>
  <c r="AJ236" i="34"/>
  <c r="AD236" i="34"/>
  <c r="AC236" i="34"/>
  <c r="AB236" i="34"/>
  <c r="AA236" i="34"/>
  <c r="Z236" i="34"/>
  <c r="Y236" i="34"/>
  <c r="X236" i="34"/>
  <c r="W236" i="34"/>
  <c r="V236" i="34"/>
  <c r="B236" i="34"/>
  <c r="AV232" i="34"/>
  <c r="AU232" i="34"/>
  <c r="AM235" i="34"/>
  <c r="AL235" i="34"/>
  <c r="AK235" i="34"/>
  <c r="AJ235" i="34"/>
  <c r="AD235" i="34"/>
  <c r="AC235" i="34"/>
  <c r="AB235" i="34"/>
  <c r="AA235" i="34"/>
  <c r="Z235" i="34"/>
  <c r="Y235" i="34"/>
  <c r="X235" i="34"/>
  <c r="W235" i="34"/>
  <c r="V235" i="34"/>
  <c r="B235" i="34"/>
  <c r="AT232" i="34"/>
  <c r="AS232" i="34"/>
  <c r="AM234" i="34"/>
  <c r="AL234" i="34"/>
  <c r="AK234" i="34"/>
  <c r="AJ234" i="34"/>
  <c r="AD234" i="34"/>
  <c r="AC234" i="34"/>
  <c r="AB234" i="34"/>
  <c r="AA234" i="34"/>
  <c r="Z234" i="34"/>
  <c r="Y234" i="34"/>
  <c r="X234" i="34"/>
  <c r="W234" i="34"/>
  <c r="V234" i="34"/>
  <c r="B234" i="34"/>
  <c r="AK233" i="34"/>
  <c r="AJ233" i="34"/>
  <c r="AD233" i="34"/>
  <c r="AC233" i="34"/>
  <c r="AB233" i="34"/>
  <c r="AA233" i="34"/>
  <c r="Z233" i="34"/>
  <c r="Y233" i="34"/>
  <c r="X233" i="34"/>
  <c r="W233" i="34"/>
  <c r="V233" i="34"/>
  <c r="B233" i="34"/>
  <c r="FS161" i="34"/>
  <c r="AJ191" i="34"/>
  <c r="AD191" i="34"/>
  <c r="AC191" i="34"/>
  <c r="AB191" i="34"/>
  <c r="AA191" i="34"/>
  <c r="Z191" i="34"/>
  <c r="Y191" i="34"/>
  <c r="X191" i="34"/>
  <c r="W191" i="34"/>
  <c r="V191" i="34"/>
  <c r="B191" i="34"/>
  <c r="AK190" i="34"/>
  <c r="AJ190" i="34"/>
  <c r="AD190" i="34"/>
  <c r="AC190" i="34"/>
  <c r="AB190" i="34"/>
  <c r="AA190" i="34"/>
  <c r="Z190" i="34"/>
  <c r="Y190" i="34"/>
  <c r="X190" i="34"/>
  <c r="W190" i="34"/>
  <c r="V190" i="34"/>
  <c r="B190" i="34"/>
  <c r="FR161" i="34"/>
  <c r="FQ161" i="34"/>
  <c r="AM189" i="34"/>
  <c r="AL189" i="34"/>
  <c r="AK189" i="34"/>
  <c r="AJ189" i="34"/>
  <c r="AD189" i="34"/>
  <c r="AC189" i="34"/>
  <c r="AB189" i="34"/>
  <c r="AA189" i="34"/>
  <c r="Z189" i="34"/>
  <c r="Y189" i="34"/>
  <c r="X189" i="34"/>
  <c r="W189" i="34"/>
  <c r="V189" i="34"/>
  <c r="B189" i="34"/>
  <c r="AK188" i="34"/>
  <c r="AJ188" i="34"/>
  <c r="AD188" i="34"/>
  <c r="AC188" i="34"/>
  <c r="AB188" i="34"/>
  <c r="AA188" i="34"/>
  <c r="Z188" i="34"/>
  <c r="Y188" i="34"/>
  <c r="X188" i="34"/>
  <c r="W188" i="34"/>
  <c r="V188" i="34"/>
  <c r="B188" i="34"/>
  <c r="CB161" i="34"/>
  <c r="CA161" i="34"/>
  <c r="AM181" i="34"/>
  <c r="AL181" i="34"/>
  <c r="AK181" i="34"/>
  <c r="AJ181" i="34"/>
  <c r="AD181" i="34"/>
  <c r="AC181" i="34"/>
  <c r="AB181" i="34"/>
  <c r="AA181" i="34"/>
  <c r="Z181" i="34"/>
  <c r="Y181" i="34"/>
  <c r="X181" i="34"/>
  <c r="W181" i="34"/>
  <c r="V181" i="34"/>
  <c r="B181" i="34"/>
  <c r="BZ161" i="34"/>
  <c r="BY161" i="34"/>
  <c r="AM180" i="34"/>
  <c r="AL180" i="34"/>
  <c r="AK180" i="34"/>
  <c r="AJ180" i="34"/>
  <c r="AD180" i="34"/>
  <c r="AC180" i="34"/>
  <c r="AB180" i="34"/>
  <c r="AA180" i="34"/>
  <c r="Z180" i="34"/>
  <c r="Y180" i="34"/>
  <c r="X180" i="34"/>
  <c r="W180" i="34"/>
  <c r="V180" i="34"/>
  <c r="B180" i="34"/>
  <c r="BX161" i="34"/>
  <c r="BW161" i="34"/>
  <c r="AM179" i="34"/>
  <c r="AL179" i="34"/>
  <c r="AK179" i="34"/>
  <c r="AJ179" i="34"/>
  <c r="AD179" i="34"/>
  <c r="AC179" i="34"/>
  <c r="AB179" i="34"/>
  <c r="AA179" i="34"/>
  <c r="Z179" i="34"/>
  <c r="Y179" i="34"/>
  <c r="X179" i="34"/>
  <c r="W179" i="34"/>
  <c r="V179" i="34"/>
  <c r="B179" i="34"/>
  <c r="BV161" i="34"/>
  <c r="BU161" i="34"/>
  <c r="AM178" i="34"/>
  <c r="AL178" i="34"/>
  <c r="AK178" i="34"/>
  <c r="AJ178" i="34"/>
  <c r="AD178" i="34"/>
  <c r="AC178" i="34"/>
  <c r="AB178" i="34"/>
  <c r="AA178" i="34"/>
  <c r="Z178" i="34"/>
  <c r="Y178" i="34"/>
  <c r="X178" i="34"/>
  <c r="W178" i="34"/>
  <c r="V178" i="34"/>
  <c r="B178" i="34"/>
  <c r="BT161" i="34"/>
  <c r="BS161" i="34"/>
  <c r="AM177" i="34"/>
  <c r="AL177" i="34"/>
  <c r="AK177" i="34"/>
  <c r="AJ177" i="34"/>
  <c r="AD177" i="34"/>
  <c r="AC177" i="34"/>
  <c r="AB177" i="34"/>
  <c r="AA177" i="34"/>
  <c r="Z177" i="34"/>
  <c r="Y177" i="34"/>
  <c r="X177" i="34"/>
  <c r="W177" i="34"/>
  <c r="V177" i="34"/>
  <c r="B177" i="34"/>
  <c r="BR161" i="34"/>
  <c r="BQ161" i="34"/>
  <c r="AM176" i="34"/>
  <c r="AL176" i="34"/>
  <c r="AK176" i="34"/>
  <c r="AJ176" i="34"/>
  <c r="AD176" i="34"/>
  <c r="AC176" i="34"/>
  <c r="AB176" i="34"/>
  <c r="AA176" i="34"/>
  <c r="Z176" i="34"/>
  <c r="Y176" i="34"/>
  <c r="X176" i="34"/>
  <c r="W176" i="34"/>
  <c r="V176" i="34"/>
  <c r="B176" i="34"/>
  <c r="BP161" i="34"/>
  <c r="BO161" i="34"/>
  <c r="AM175" i="34"/>
  <c r="AL175" i="34"/>
  <c r="AK175" i="34"/>
  <c r="AJ175" i="34"/>
  <c r="AD175" i="34"/>
  <c r="AC175" i="34"/>
  <c r="AB175" i="34"/>
  <c r="AA175" i="34"/>
  <c r="Z175" i="34"/>
  <c r="Y175" i="34"/>
  <c r="X175" i="34"/>
  <c r="W175" i="34"/>
  <c r="V175" i="34"/>
  <c r="B175" i="34"/>
  <c r="BN161" i="34"/>
  <c r="BM161" i="34"/>
  <c r="AM174" i="34"/>
  <c r="AL174" i="34"/>
  <c r="AK174" i="34"/>
  <c r="AJ174" i="34"/>
  <c r="AD174" i="34"/>
  <c r="AC174" i="34"/>
  <c r="AB174" i="34"/>
  <c r="AA174" i="34"/>
  <c r="Z174" i="34"/>
  <c r="Y174" i="34"/>
  <c r="X174" i="34"/>
  <c r="W174" i="34"/>
  <c r="V174" i="34"/>
  <c r="B174" i="34"/>
  <c r="BL161" i="34"/>
  <c r="BK161" i="34"/>
  <c r="AM173" i="34"/>
  <c r="AL173" i="34"/>
  <c r="AK173" i="34"/>
  <c r="AJ173" i="34"/>
  <c r="AD173" i="34"/>
  <c r="AC173" i="34"/>
  <c r="AB173" i="34"/>
  <c r="AA173" i="34"/>
  <c r="Z173" i="34"/>
  <c r="Y173" i="34"/>
  <c r="X173" i="34"/>
  <c r="W173" i="34"/>
  <c r="V173" i="34"/>
  <c r="B173" i="34"/>
  <c r="AK172" i="34"/>
  <c r="AJ172" i="34"/>
  <c r="AD172" i="34"/>
  <c r="AC172" i="34"/>
  <c r="AB172" i="34"/>
  <c r="AA172" i="34"/>
  <c r="Z172" i="34"/>
  <c r="Y172" i="34"/>
  <c r="X172" i="34"/>
  <c r="W172" i="34"/>
  <c r="V172" i="34"/>
  <c r="B172" i="34"/>
  <c r="CX161" i="34"/>
  <c r="CW161" i="34"/>
  <c r="AM187" i="34"/>
  <c r="AL187" i="34"/>
  <c r="AK187" i="34"/>
  <c r="AJ187" i="34"/>
  <c r="AD187" i="34"/>
  <c r="AC187" i="34"/>
  <c r="AB187" i="34"/>
  <c r="AA187" i="34"/>
  <c r="Z187" i="34"/>
  <c r="Y187" i="34"/>
  <c r="X187" i="34"/>
  <c r="W187" i="34"/>
  <c r="V187" i="34"/>
  <c r="B187" i="34"/>
  <c r="CV161" i="34"/>
  <c r="CU161" i="34"/>
  <c r="AM186" i="34"/>
  <c r="AL186" i="34"/>
  <c r="AK186" i="34"/>
  <c r="AJ186" i="34"/>
  <c r="AD186" i="34"/>
  <c r="AC186" i="34"/>
  <c r="AB186" i="34"/>
  <c r="AA186" i="34"/>
  <c r="Z186" i="34"/>
  <c r="Y186" i="34"/>
  <c r="X186" i="34"/>
  <c r="W186" i="34"/>
  <c r="V186" i="34"/>
  <c r="B186" i="34"/>
  <c r="CT161" i="34"/>
  <c r="CS161" i="34"/>
  <c r="AM185" i="34"/>
  <c r="AL185" i="34"/>
  <c r="AK185" i="34"/>
  <c r="AJ185" i="34"/>
  <c r="AD185" i="34"/>
  <c r="AC185" i="34"/>
  <c r="AB185" i="34"/>
  <c r="AA185" i="34"/>
  <c r="Z185" i="34"/>
  <c r="Y185" i="34"/>
  <c r="X185" i="34"/>
  <c r="W185" i="34"/>
  <c r="V185" i="34"/>
  <c r="B185" i="34"/>
  <c r="CR161" i="34"/>
  <c r="CQ161" i="34"/>
  <c r="AM184" i="34"/>
  <c r="AL184" i="34"/>
  <c r="AK184" i="34"/>
  <c r="AJ184" i="34"/>
  <c r="AD184" i="34"/>
  <c r="AC184" i="34"/>
  <c r="AB184" i="34"/>
  <c r="AA184" i="34"/>
  <c r="Z184" i="34"/>
  <c r="Y184" i="34"/>
  <c r="X184" i="34"/>
  <c r="W184" i="34"/>
  <c r="V184" i="34"/>
  <c r="B184" i="34"/>
  <c r="CP161" i="34"/>
  <c r="CO161" i="34"/>
  <c r="AM183" i="34"/>
  <c r="AL183" i="34"/>
  <c r="AK183" i="34"/>
  <c r="AJ183" i="34"/>
  <c r="AD183" i="34"/>
  <c r="AC183" i="34"/>
  <c r="AB183" i="34"/>
  <c r="AA183" i="34"/>
  <c r="Z183" i="34"/>
  <c r="Y183" i="34"/>
  <c r="X183" i="34"/>
  <c r="W183" i="34"/>
  <c r="V183" i="34"/>
  <c r="B183" i="34"/>
  <c r="AK182" i="34"/>
  <c r="AJ182" i="34"/>
  <c r="AD182" i="34"/>
  <c r="AC182" i="34"/>
  <c r="AB182" i="34"/>
  <c r="AA182" i="34"/>
  <c r="Z182" i="34"/>
  <c r="Y182" i="34"/>
  <c r="X182" i="34"/>
  <c r="W182" i="34"/>
  <c r="V182" i="34"/>
  <c r="B182" i="34"/>
  <c r="BJ161" i="34"/>
  <c r="BI161" i="34"/>
  <c r="AM171" i="34"/>
  <c r="AL171" i="34"/>
  <c r="AK171" i="34"/>
  <c r="AJ171" i="34"/>
  <c r="AD171" i="34"/>
  <c r="AC171" i="34"/>
  <c r="AB171" i="34"/>
  <c r="AA171" i="34"/>
  <c r="Z171" i="34"/>
  <c r="Y171" i="34"/>
  <c r="X171" i="34"/>
  <c r="W171" i="34"/>
  <c r="V171" i="34"/>
  <c r="B171" i="34"/>
  <c r="BH161" i="34"/>
  <c r="BG161" i="34"/>
  <c r="AM170" i="34"/>
  <c r="AL170" i="34"/>
  <c r="AK170" i="34"/>
  <c r="AJ170" i="34"/>
  <c r="AD170" i="34"/>
  <c r="AC170" i="34"/>
  <c r="AB170" i="34"/>
  <c r="AA170" i="34"/>
  <c r="Z170" i="34"/>
  <c r="Y170" i="34"/>
  <c r="X170" i="34"/>
  <c r="W170" i="34"/>
  <c r="V170" i="34"/>
  <c r="B170" i="34"/>
  <c r="BF161" i="34"/>
  <c r="BE161" i="34"/>
  <c r="AM169" i="34"/>
  <c r="AL169" i="34"/>
  <c r="AK169" i="34"/>
  <c r="AJ169" i="34"/>
  <c r="AD169" i="34"/>
  <c r="AC169" i="34"/>
  <c r="AB169" i="34"/>
  <c r="AA169" i="34"/>
  <c r="Z169" i="34"/>
  <c r="Y169" i="34"/>
  <c r="X169" i="34"/>
  <c r="W169" i="34"/>
  <c r="V169" i="34"/>
  <c r="B169" i="34"/>
  <c r="BD161" i="34"/>
  <c r="BC161" i="34"/>
  <c r="AM168" i="34"/>
  <c r="AL168" i="34"/>
  <c r="AK168" i="34"/>
  <c r="AJ168" i="34"/>
  <c r="AD168" i="34"/>
  <c r="AC168" i="34"/>
  <c r="AB168" i="34"/>
  <c r="AA168" i="34"/>
  <c r="Z168" i="34"/>
  <c r="Y168" i="34"/>
  <c r="X168" i="34"/>
  <c r="W168" i="34"/>
  <c r="V168" i="34"/>
  <c r="B168" i="34"/>
  <c r="BB161" i="34"/>
  <c r="BA161" i="34"/>
  <c r="AM167" i="34"/>
  <c r="AL167" i="34"/>
  <c r="AK167" i="34"/>
  <c r="AJ167" i="34"/>
  <c r="AD167" i="34"/>
  <c r="AC167" i="34"/>
  <c r="AB167" i="34"/>
  <c r="AA167" i="34"/>
  <c r="Z167" i="34"/>
  <c r="Y167" i="34"/>
  <c r="X167" i="34"/>
  <c r="W167" i="34"/>
  <c r="V167" i="34"/>
  <c r="B167" i="34"/>
  <c r="AZ161" i="34"/>
  <c r="AY161" i="34"/>
  <c r="AM166" i="34"/>
  <c r="AL166" i="34"/>
  <c r="AK166" i="34"/>
  <c r="AJ166" i="34"/>
  <c r="AD166" i="34"/>
  <c r="AC166" i="34"/>
  <c r="AB166" i="34"/>
  <c r="AA166" i="34"/>
  <c r="Z166" i="34"/>
  <c r="Y166" i="34"/>
  <c r="X166" i="34"/>
  <c r="W166" i="34"/>
  <c r="V166" i="34"/>
  <c r="B166" i="34"/>
  <c r="AX161" i="34"/>
  <c r="AW161" i="34"/>
  <c r="AM165" i="34"/>
  <c r="AL165" i="34"/>
  <c r="AK165" i="34"/>
  <c r="AJ165" i="34"/>
  <c r="AD165" i="34"/>
  <c r="AC165" i="34"/>
  <c r="AB165" i="34"/>
  <c r="AA165" i="34"/>
  <c r="Z165" i="34"/>
  <c r="Y165" i="34"/>
  <c r="X165" i="34"/>
  <c r="W165" i="34"/>
  <c r="V165" i="34"/>
  <c r="B165" i="34"/>
  <c r="AV161" i="34"/>
  <c r="AU161" i="34"/>
  <c r="AM164" i="34"/>
  <c r="AL164" i="34"/>
  <c r="AK164" i="34"/>
  <c r="AJ164" i="34"/>
  <c r="AD164" i="34"/>
  <c r="AC164" i="34"/>
  <c r="AB164" i="34"/>
  <c r="AA164" i="34"/>
  <c r="Z164" i="34"/>
  <c r="Y164" i="34"/>
  <c r="X164" i="34"/>
  <c r="W164" i="34"/>
  <c r="V164" i="34"/>
  <c r="B164" i="34"/>
  <c r="AT161" i="34"/>
  <c r="AS161" i="34"/>
  <c r="AM163" i="34"/>
  <c r="AL163" i="34"/>
  <c r="AK163" i="34"/>
  <c r="AJ163" i="34"/>
  <c r="AD163" i="34"/>
  <c r="AC163" i="34"/>
  <c r="AB163" i="34"/>
  <c r="AA163" i="34"/>
  <c r="Z163" i="34"/>
  <c r="Y163" i="34"/>
  <c r="X163" i="34"/>
  <c r="W163" i="34"/>
  <c r="V163" i="34"/>
  <c r="B163" i="34"/>
  <c r="AK162" i="34"/>
  <c r="AJ162" i="34"/>
  <c r="AD162" i="34"/>
  <c r="AC162" i="34"/>
  <c r="AB162" i="34"/>
  <c r="AA162" i="34"/>
  <c r="Z162" i="34"/>
  <c r="Y162" i="34"/>
  <c r="X162" i="34"/>
  <c r="W162" i="34"/>
  <c r="V162" i="34"/>
  <c r="B162" i="34"/>
  <c r="FS123" i="34"/>
  <c r="AJ160" i="34"/>
  <c r="AD160" i="34"/>
  <c r="AC160" i="34"/>
  <c r="AB160" i="34"/>
  <c r="AA160" i="34"/>
  <c r="Z160" i="34"/>
  <c r="Y160" i="34"/>
  <c r="X160" i="34"/>
  <c r="W160" i="34"/>
  <c r="V160" i="34"/>
  <c r="B160" i="34"/>
  <c r="AK159" i="34"/>
  <c r="AJ159" i="34"/>
  <c r="AD159" i="34"/>
  <c r="AC159" i="34"/>
  <c r="AB159" i="34"/>
  <c r="AA159" i="34"/>
  <c r="Z159" i="34"/>
  <c r="Y159" i="34"/>
  <c r="X159" i="34"/>
  <c r="W159" i="34"/>
  <c r="V159" i="34"/>
  <c r="B159" i="34"/>
  <c r="FR123" i="34"/>
  <c r="FQ123" i="34"/>
  <c r="AM158" i="34"/>
  <c r="AL158" i="34"/>
  <c r="AK158" i="34"/>
  <c r="AJ158" i="34"/>
  <c r="AD158" i="34"/>
  <c r="AC158" i="34"/>
  <c r="AB158" i="34"/>
  <c r="AA158" i="34"/>
  <c r="Z158" i="34"/>
  <c r="Y158" i="34"/>
  <c r="X158" i="34"/>
  <c r="W158" i="34"/>
  <c r="V158" i="34"/>
  <c r="B158" i="34"/>
  <c r="AK157" i="34"/>
  <c r="AJ157" i="34"/>
  <c r="AD157" i="34"/>
  <c r="AC157" i="34"/>
  <c r="AB157" i="34"/>
  <c r="AA157" i="34"/>
  <c r="Z157" i="34"/>
  <c r="Y157" i="34"/>
  <c r="X157" i="34"/>
  <c r="W157" i="34"/>
  <c r="V157" i="34"/>
  <c r="B157" i="34"/>
  <c r="CB123" i="34"/>
  <c r="CA123" i="34"/>
  <c r="AM143" i="34"/>
  <c r="AL143" i="34"/>
  <c r="AK143" i="34"/>
  <c r="AJ143" i="34"/>
  <c r="AD143" i="34"/>
  <c r="AC143" i="34"/>
  <c r="AB143" i="34"/>
  <c r="AA143" i="34"/>
  <c r="Z143" i="34"/>
  <c r="Y143" i="34"/>
  <c r="X143" i="34"/>
  <c r="W143" i="34"/>
  <c r="V143" i="34"/>
  <c r="B143" i="34"/>
  <c r="BZ123" i="34"/>
  <c r="BY123" i="34"/>
  <c r="AM142" i="34"/>
  <c r="AL142" i="34"/>
  <c r="AK142" i="34"/>
  <c r="AJ142" i="34"/>
  <c r="AD142" i="34"/>
  <c r="AC142" i="34"/>
  <c r="AB142" i="34"/>
  <c r="AA142" i="34"/>
  <c r="Z142" i="34"/>
  <c r="Y142" i="34"/>
  <c r="X142" i="34"/>
  <c r="W142" i="34"/>
  <c r="V142" i="34"/>
  <c r="B142" i="34"/>
  <c r="BX123" i="34"/>
  <c r="BW123" i="34"/>
  <c r="AM141" i="34"/>
  <c r="AL141" i="34"/>
  <c r="AK141" i="34"/>
  <c r="AJ141" i="34"/>
  <c r="AD141" i="34"/>
  <c r="AC141" i="34"/>
  <c r="AB141" i="34"/>
  <c r="AA141" i="34"/>
  <c r="Z141" i="34"/>
  <c r="Y141" i="34"/>
  <c r="X141" i="34"/>
  <c r="W141" i="34"/>
  <c r="V141" i="34"/>
  <c r="B141" i="34"/>
  <c r="BV123" i="34"/>
  <c r="BU123" i="34"/>
  <c r="AM140" i="34"/>
  <c r="AL140" i="34"/>
  <c r="AK140" i="34"/>
  <c r="AJ140" i="34"/>
  <c r="AD140" i="34"/>
  <c r="AC140" i="34"/>
  <c r="AB140" i="34"/>
  <c r="AA140" i="34"/>
  <c r="Z140" i="34"/>
  <c r="Y140" i="34"/>
  <c r="X140" i="34"/>
  <c r="W140" i="34"/>
  <c r="V140" i="34"/>
  <c r="B140" i="34"/>
  <c r="BT123" i="34"/>
  <c r="BS123" i="34"/>
  <c r="AM139" i="34"/>
  <c r="AL139" i="34"/>
  <c r="AK139" i="34"/>
  <c r="AJ139" i="34"/>
  <c r="AD139" i="34"/>
  <c r="AC139" i="34"/>
  <c r="AB139" i="34"/>
  <c r="AA139" i="34"/>
  <c r="Z139" i="34"/>
  <c r="Y139" i="34"/>
  <c r="X139" i="34"/>
  <c r="W139" i="34"/>
  <c r="V139" i="34"/>
  <c r="B139" i="34"/>
  <c r="BR123" i="34"/>
  <c r="BQ123" i="34"/>
  <c r="AM138" i="34"/>
  <c r="AL138" i="34"/>
  <c r="AK138" i="34"/>
  <c r="AJ138" i="34"/>
  <c r="AD138" i="34"/>
  <c r="AC138" i="34"/>
  <c r="AB138" i="34"/>
  <c r="AA138" i="34"/>
  <c r="Z138" i="34"/>
  <c r="Y138" i="34"/>
  <c r="X138" i="34"/>
  <c r="W138" i="34"/>
  <c r="V138" i="34"/>
  <c r="B138" i="34"/>
  <c r="BP123" i="34"/>
  <c r="BO123" i="34"/>
  <c r="AM137" i="34"/>
  <c r="AL137" i="34"/>
  <c r="AK137" i="34"/>
  <c r="AJ137" i="34"/>
  <c r="AD137" i="34"/>
  <c r="AC137" i="34"/>
  <c r="AB137" i="34"/>
  <c r="AA137" i="34"/>
  <c r="Z137" i="34"/>
  <c r="Y137" i="34"/>
  <c r="X137" i="34"/>
  <c r="W137" i="34"/>
  <c r="V137" i="34"/>
  <c r="B137" i="34"/>
  <c r="BN123" i="34"/>
  <c r="BM123" i="34"/>
  <c r="AM136" i="34"/>
  <c r="AL136" i="34"/>
  <c r="AK136" i="34"/>
  <c r="AJ136" i="34"/>
  <c r="AD136" i="34"/>
  <c r="AC136" i="34"/>
  <c r="AB136" i="34"/>
  <c r="AA136" i="34"/>
  <c r="Z136" i="34"/>
  <c r="Y136" i="34"/>
  <c r="X136" i="34"/>
  <c r="W136" i="34"/>
  <c r="V136" i="34"/>
  <c r="B136" i="34"/>
  <c r="BL123" i="34"/>
  <c r="BK123" i="34"/>
  <c r="AM135" i="34"/>
  <c r="AL135" i="34"/>
  <c r="AK135" i="34"/>
  <c r="AJ135" i="34"/>
  <c r="AD135" i="34"/>
  <c r="AC135" i="34"/>
  <c r="AB135" i="34"/>
  <c r="AA135" i="34"/>
  <c r="Z135" i="34"/>
  <c r="Y135" i="34"/>
  <c r="X135" i="34"/>
  <c r="W135" i="34"/>
  <c r="V135" i="34"/>
  <c r="B135" i="34"/>
  <c r="AK134" i="34"/>
  <c r="AJ134" i="34"/>
  <c r="AD134" i="34"/>
  <c r="AC134" i="34"/>
  <c r="AB134" i="34"/>
  <c r="AA134" i="34"/>
  <c r="Z134" i="34"/>
  <c r="Y134" i="34"/>
  <c r="X134" i="34"/>
  <c r="W134" i="34"/>
  <c r="V134" i="34"/>
  <c r="B134" i="34"/>
  <c r="DN123" i="34"/>
  <c r="DM123" i="34"/>
  <c r="AM156" i="34"/>
  <c r="AL156" i="34"/>
  <c r="AK156" i="34"/>
  <c r="AJ156" i="34"/>
  <c r="AD156" i="34"/>
  <c r="AC156" i="34"/>
  <c r="AB156" i="34"/>
  <c r="AA156" i="34"/>
  <c r="Z156" i="34"/>
  <c r="Y156" i="34"/>
  <c r="X156" i="34"/>
  <c r="W156" i="34"/>
  <c r="V156" i="34"/>
  <c r="B156" i="34"/>
  <c r="DL123" i="34"/>
  <c r="DK123" i="34"/>
  <c r="AM155" i="34"/>
  <c r="AL155" i="34"/>
  <c r="AK155" i="34"/>
  <c r="AJ155" i="34"/>
  <c r="AD155" i="34"/>
  <c r="AC155" i="34"/>
  <c r="AB155" i="34"/>
  <c r="AA155" i="34"/>
  <c r="Z155" i="34"/>
  <c r="Y155" i="34"/>
  <c r="X155" i="34"/>
  <c r="W155" i="34"/>
  <c r="V155" i="34"/>
  <c r="B155" i="34"/>
  <c r="DJ123" i="34"/>
  <c r="DI123" i="34"/>
  <c r="AM154" i="34"/>
  <c r="AL154" i="34"/>
  <c r="AK154" i="34"/>
  <c r="AJ154" i="34"/>
  <c r="AD154" i="34"/>
  <c r="AC154" i="34"/>
  <c r="AB154" i="34"/>
  <c r="AA154" i="34"/>
  <c r="Z154" i="34"/>
  <c r="Y154" i="34"/>
  <c r="X154" i="34"/>
  <c r="W154" i="34"/>
  <c r="V154" i="34"/>
  <c r="B154" i="34"/>
  <c r="DH123" i="34"/>
  <c r="DG123" i="34"/>
  <c r="AM153" i="34"/>
  <c r="AL153" i="34"/>
  <c r="AK153" i="34"/>
  <c r="AJ153" i="34"/>
  <c r="AD153" i="34"/>
  <c r="AC153" i="34"/>
  <c r="AB153" i="34"/>
  <c r="AA153" i="34"/>
  <c r="Z153" i="34"/>
  <c r="Y153" i="34"/>
  <c r="X153" i="34"/>
  <c r="W153" i="34"/>
  <c r="V153" i="34"/>
  <c r="B153" i="34"/>
  <c r="DF123" i="34"/>
  <c r="DE123" i="34"/>
  <c r="AM152" i="34"/>
  <c r="AL152" i="34"/>
  <c r="AK152" i="34"/>
  <c r="AJ152" i="34"/>
  <c r="AD152" i="34"/>
  <c r="AC152" i="34"/>
  <c r="AB152" i="34"/>
  <c r="AA152" i="34"/>
  <c r="Z152" i="34"/>
  <c r="Y152" i="34"/>
  <c r="X152" i="34"/>
  <c r="W152" i="34"/>
  <c r="V152" i="34"/>
  <c r="B152" i="34"/>
  <c r="DD123" i="34"/>
  <c r="DC123" i="34"/>
  <c r="AM151" i="34"/>
  <c r="AL151" i="34"/>
  <c r="AK151" i="34"/>
  <c r="AJ151" i="34"/>
  <c r="AD151" i="34"/>
  <c r="AC151" i="34"/>
  <c r="AB151" i="34"/>
  <c r="AA151" i="34"/>
  <c r="Z151" i="34"/>
  <c r="Y151" i="34"/>
  <c r="X151" i="34"/>
  <c r="W151" i="34"/>
  <c r="V151" i="34"/>
  <c r="B151" i="34"/>
  <c r="DB123" i="34"/>
  <c r="DA123" i="34"/>
  <c r="AM150" i="34"/>
  <c r="AL150" i="34"/>
  <c r="AK150" i="34"/>
  <c r="AJ150" i="34"/>
  <c r="AD150" i="34"/>
  <c r="AC150" i="34"/>
  <c r="AB150" i="34"/>
  <c r="AA150" i="34"/>
  <c r="Z150" i="34"/>
  <c r="Y150" i="34"/>
  <c r="X150" i="34"/>
  <c r="W150" i="34"/>
  <c r="V150" i="34"/>
  <c r="B150" i="34"/>
  <c r="CZ123" i="34"/>
  <c r="CY123" i="34"/>
  <c r="AM149" i="34"/>
  <c r="AL149" i="34"/>
  <c r="AK149" i="34"/>
  <c r="AJ149" i="34"/>
  <c r="AD149" i="34"/>
  <c r="AC149" i="34"/>
  <c r="AB149" i="34"/>
  <c r="AA149" i="34"/>
  <c r="Z149" i="34"/>
  <c r="Y149" i="34"/>
  <c r="X149" i="34"/>
  <c r="W149" i="34"/>
  <c r="V149" i="34"/>
  <c r="B149" i="34"/>
  <c r="AK148" i="34"/>
  <c r="AJ148" i="34"/>
  <c r="AD148" i="34"/>
  <c r="AC148" i="34"/>
  <c r="AB148" i="34"/>
  <c r="AA148" i="34"/>
  <c r="Z148" i="34"/>
  <c r="Y148" i="34"/>
  <c r="X148" i="34"/>
  <c r="W148" i="34"/>
  <c r="V148" i="34"/>
  <c r="B148" i="34"/>
  <c r="CN123" i="34"/>
  <c r="CM123" i="34"/>
  <c r="AM147" i="34"/>
  <c r="AL147" i="34"/>
  <c r="AK147" i="34"/>
  <c r="AJ147" i="34"/>
  <c r="AD147" i="34"/>
  <c r="AC147" i="34"/>
  <c r="AB147" i="34"/>
  <c r="AA147" i="34"/>
  <c r="Z147" i="34"/>
  <c r="Y147" i="34"/>
  <c r="X147" i="34"/>
  <c r="W147" i="34"/>
  <c r="V147" i="34"/>
  <c r="B147" i="34"/>
  <c r="CL123" i="34"/>
  <c r="CK123" i="34"/>
  <c r="AM146" i="34"/>
  <c r="AL146" i="34"/>
  <c r="AK146" i="34"/>
  <c r="AJ146" i="34"/>
  <c r="AD146" i="34"/>
  <c r="AC146" i="34"/>
  <c r="AB146" i="34"/>
  <c r="AA146" i="34"/>
  <c r="Z146" i="34"/>
  <c r="Y146" i="34"/>
  <c r="X146" i="34"/>
  <c r="W146" i="34"/>
  <c r="V146" i="34"/>
  <c r="B146" i="34"/>
  <c r="CJ123" i="34"/>
  <c r="CI123" i="34"/>
  <c r="AM145" i="34"/>
  <c r="AL145" i="34"/>
  <c r="AK145" i="34"/>
  <c r="AJ145" i="34"/>
  <c r="AD145" i="34"/>
  <c r="AC145" i="34"/>
  <c r="AB145" i="34"/>
  <c r="AA145" i="34"/>
  <c r="Z145" i="34"/>
  <c r="Y145" i="34"/>
  <c r="X145" i="34"/>
  <c r="W145" i="34"/>
  <c r="V145" i="34"/>
  <c r="B145" i="34"/>
  <c r="AK144" i="34"/>
  <c r="AJ144" i="34"/>
  <c r="AD144" i="34"/>
  <c r="AC144" i="34"/>
  <c r="AB144" i="34"/>
  <c r="AA144" i="34"/>
  <c r="Z144" i="34"/>
  <c r="Y144" i="34"/>
  <c r="X144" i="34"/>
  <c r="W144" i="34"/>
  <c r="V144" i="34"/>
  <c r="B144" i="34"/>
  <c r="BJ123" i="34"/>
  <c r="BI123" i="34"/>
  <c r="AM133" i="34"/>
  <c r="AL133" i="34"/>
  <c r="AK133" i="34"/>
  <c r="AJ133" i="34"/>
  <c r="AD133" i="34"/>
  <c r="AC133" i="34"/>
  <c r="AB133" i="34"/>
  <c r="AA133" i="34"/>
  <c r="Z133" i="34"/>
  <c r="Y133" i="34"/>
  <c r="X133" i="34"/>
  <c r="W133" i="34"/>
  <c r="V133" i="34"/>
  <c r="B133" i="34"/>
  <c r="BH123" i="34"/>
  <c r="BG123" i="34"/>
  <c r="AM132" i="34"/>
  <c r="AL132" i="34"/>
  <c r="AK132" i="34"/>
  <c r="AJ132" i="34"/>
  <c r="AD132" i="34"/>
  <c r="AC132" i="34"/>
  <c r="AB132" i="34"/>
  <c r="AA132" i="34"/>
  <c r="Z132" i="34"/>
  <c r="Y132" i="34"/>
  <c r="X132" i="34"/>
  <c r="W132" i="34"/>
  <c r="V132" i="34"/>
  <c r="B132" i="34"/>
  <c r="BF123" i="34"/>
  <c r="BE123" i="34"/>
  <c r="AM131" i="34"/>
  <c r="AL131" i="34"/>
  <c r="AK131" i="34"/>
  <c r="AJ131" i="34"/>
  <c r="AD131" i="34"/>
  <c r="AC131" i="34"/>
  <c r="AB131" i="34"/>
  <c r="AA131" i="34"/>
  <c r="Z131" i="34"/>
  <c r="Y131" i="34"/>
  <c r="X131" i="34"/>
  <c r="W131" i="34"/>
  <c r="V131" i="34"/>
  <c r="B131" i="34"/>
  <c r="BD123" i="34"/>
  <c r="BC123" i="34"/>
  <c r="AM130" i="34"/>
  <c r="AL130" i="34"/>
  <c r="AK130" i="34"/>
  <c r="AJ130" i="34"/>
  <c r="AD130" i="34"/>
  <c r="AC130" i="34"/>
  <c r="AB130" i="34"/>
  <c r="AA130" i="34"/>
  <c r="Z130" i="34"/>
  <c r="Y130" i="34"/>
  <c r="X130" i="34"/>
  <c r="W130" i="34"/>
  <c r="V130" i="34"/>
  <c r="B130" i="34"/>
  <c r="BB123" i="34"/>
  <c r="BA123" i="34"/>
  <c r="AM129" i="34"/>
  <c r="AL129" i="34"/>
  <c r="AK129" i="34"/>
  <c r="AJ129" i="34"/>
  <c r="AD129" i="34"/>
  <c r="AC129" i="34"/>
  <c r="AB129" i="34"/>
  <c r="AA129" i="34"/>
  <c r="Z129" i="34"/>
  <c r="Y129" i="34"/>
  <c r="X129" i="34"/>
  <c r="W129" i="34"/>
  <c r="V129" i="34"/>
  <c r="B129" i="34"/>
  <c r="AZ123" i="34"/>
  <c r="AY123" i="34"/>
  <c r="AM128" i="34"/>
  <c r="AL128" i="34"/>
  <c r="AK128" i="34"/>
  <c r="AJ128" i="34"/>
  <c r="AD128" i="34"/>
  <c r="AC128" i="34"/>
  <c r="AB128" i="34"/>
  <c r="AA128" i="34"/>
  <c r="Z128" i="34"/>
  <c r="Y128" i="34"/>
  <c r="X128" i="34"/>
  <c r="W128" i="34"/>
  <c r="V128" i="34"/>
  <c r="B128" i="34"/>
  <c r="AX123" i="34"/>
  <c r="AW123" i="34"/>
  <c r="AM127" i="34"/>
  <c r="AL127" i="34"/>
  <c r="AK127" i="34"/>
  <c r="AJ127" i="34"/>
  <c r="AD127" i="34"/>
  <c r="AC127" i="34"/>
  <c r="AB127" i="34"/>
  <c r="AA127" i="34"/>
  <c r="Z127" i="34"/>
  <c r="Y127" i="34"/>
  <c r="X127" i="34"/>
  <c r="W127" i="34"/>
  <c r="V127" i="34"/>
  <c r="B127" i="34"/>
  <c r="AV123" i="34"/>
  <c r="AU123" i="34"/>
  <c r="AM126" i="34"/>
  <c r="AL126" i="34"/>
  <c r="AK126" i="34"/>
  <c r="AJ126" i="34"/>
  <c r="AD126" i="34"/>
  <c r="AC126" i="34"/>
  <c r="AB126" i="34"/>
  <c r="AA126" i="34"/>
  <c r="Z126" i="34"/>
  <c r="Y126" i="34"/>
  <c r="X126" i="34"/>
  <c r="W126" i="34"/>
  <c r="V126" i="34"/>
  <c r="B126" i="34"/>
  <c r="AT123" i="34"/>
  <c r="AS123" i="34"/>
  <c r="AM125" i="34"/>
  <c r="AL125" i="34"/>
  <c r="AK125" i="34"/>
  <c r="AJ125" i="34"/>
  <c r="AD125" i="34"/>
  <c r="AC125" i="34"/>
  <c r="AB125" i="34"/>
  <c r="AA125" i="34"/>
  <c r="Z125" i="34"/>
  <c r="Y125" i="34"/>
  <c r="X125" i="34"/>
  <c r="W125" i="34"/>
  <c r="V125" i="34"/>
  <c r="B125" i="34"/>
  <c r="AK124" i="34"/>
  <c r="AJ124" i="34"/>
  <c r="AD124" i="34"/>
  <c r="AC124" i="34"/>
  <c r="AB124" i="34"/>
  <c r="AA124" i="34"/>
  <c r="Z124" i="34"/>
  <c r="Y124" i="34"/>
  <c r="X124" i="34"/>
  <c r="W124" i="34"/>
  <c r="V124" i="34"/>
  <c r="B124" i="34"/>
  <c r="FS94" i="34"/>
  <c r="AJ122" i="34"/>
  <c r="AD122" i="34"/>
  <c r="AC122" i="34"/>
  <c r="AB122" i="34"/>
  <c r="AA122" i="34"/>
  <c r="Z122" i="34"/>
  <c r="Y122" i="34"/>
  <c r="X122" i="34"/>
  <c r="W122" i="34"/>
  <c r="V122" i="34"/>
  <c r="B122" i="34"/>
  <c r="AK121" i="34"/>
  <c r="AJ121" i="34"/>
  <c r="AD121" i="34"/>
  <c r="AC121" i="34"/>
  <c r="AB121" i="34"/>
  <c r="AA121" i="34"/>
  <c r="Z121" i="34"/>
  <c r="Y121" i="34"/>
  <c r="X121" i="34"/>
  <c r="W121" i="34"/>
  <c r="V121" i="34"/>
  <c r="B121" i="34"/>
  <c r="FR94" i="34"/>
  <c r="FQ94" i="34"/>
  <c r="AM120" i="34"/>
  <c r="AL120" i="34"/>
  <c r="AK120" i="34"/>
  <c r="AJ120" i="34"/>
  <c r="AD120" i="34"/>
  <c r="AC120" i="34"/>
  <c r="AB120" i="34"/>
  <c r="AA120" i="34"/>
  <c r="Z120" i="34"/>
  <c r="Y120" i="34"/>
  <c r="X120" i="34"/>
  <c r="W120" i="34"/>
  <c r="V120" i="34"/>
  <c r="B120" i="34"/>
  <c r="AK119" i="34"/>
  <c r="AJ119" i="34"/>
  <c r="AD119" i="34"/>
  <c r="AC119" i="34"/>
  <c r="AB119" i="34"/>
  <c r="AA119" i="34"/>
  <c r="Z119" i="34"/>
  <c r="Y119" i="34"/>
  <c r="X119" i="34"/>
  <c r="W119" i="34"/>
  <c r="V119" i="34"/>
  <c r="B119" i="34"/>
  <c r="CB94" i="34"/>
  <c r="CA94" i="34"/>
  <c r="AM114" i="34"/>
  <c r="AL114" i="34"/>
  <c r="AK114" i="34"/>
  <c r="AJ114" i="34"/>
  <c r="AD114" i="34"/>
  <c r="AC114" i="34"/>
  <c r="AB114" i="34"/>
  <c r="AA114" i="34"/>
  <c r="Z114" i="34"/>
  <c r="Y114" i="34"/>
  <c r="X114" i="34"/>
  <c r="W114" i="34"/>
  <c r="V114" i="34"/>
  <c r="B114" i="34"/>
  <c r="BZ94" i="34"/>
  <c r="BY94" i="34"/>
  <c r="AM113" i="34"/>
  <c r="AL113" i="34"/>
  <c r="AK113" i="34"/>
  <c r="AJ113" i="34"/>
  <c r="AD113" i="34"/>
  <c r="AC113" i="34"/>
  <c r="AB113" i="34"/>
  <c r="AA113" i="34"/>
  <c r="Z113" i="34"/>
  <c r="Y113" i="34"/>
  <c r="X113" i="34"/>
  <c r="W113" i="34"/>
  <c r="V113" i="34"/>
  <c r="B113" i="34"/>
  <c r="BX94" i="34"/>
  <c r="BW94" i="34"/>
  <c r="AM112" i="34"/>
  <c r="AL112" i="34"/>
  <c r="AK112" i="34"/>
  <c r="AJ112" i="34"/>
  <c r="AD112" i="34"/>
  <c r="AC112" i="34"/>
  <c r="AB112" i="34"/>
  <c r="AA112" i="34"/>
  <c r="Z112" i="34"/>
  <c r="Y112" i="34"/>
  <c r="X112" i="34"/>
  <c r="W112" i="34"/>
  <c r="V112" i="34"/>
  <c r="B112" i="34"/>
  <c r="BV94" i="34"/>
  <c r="BU94" i="34"/>
  <c r="AM111" i="34"/>
  <c r="AL111" i="34"/>
  <c r="AK111" i="34"/>
  <c r="AJ111" i="34"/>
  <c r="AD111" i="34"/>
  <c r="AC111" i="34"/>
  <c r="AB111" i="34"/>
  <c r="AA111" i="34"/>
  <c r="Z111" i="34"/>
  <c r="Y111" i="34"/>
  <c r="X111" i="34"/>
  <c r="W111" i="34"/>
  <c r="V111" i="34"/>
  <c r="B111" i="34"/>
  <c r="BT94" i="34"/>
  <c r="BS94" i="34"/>
  <c r="AM110" i="34"/>
  <c r="AL110" i="34"/>
  <c r="AK110" i="34"/>
  <c r="AJ110" i="34"/>
  <c r="AD110" i="34"/>
  <c r="AC110" i="34"/>
  <c r="AB110" i="34"/>
  <c r="AA110" i="34"/>
  <c r="Z110" i="34"/>
  <c r="Y110" i="34"/>
  <c r="X110" i="34"/>
  <c r="W110" i="34"/>
  <c r="V110" i="34"/>
  <c r="B110" i="34"/>
  <c r="BR94" i="34"/>
  <c r="BQ94" i="34"/>
  <c r="AM109" i="34"/>
  <c r="AL109" i="34"/>
  <c r="AK109" i="34"/>
  <c r="AJ109" i="34"/>
  <c r="AD109" i="34"/>
  <c r="AC109" i="34"/>
  <c r="AB109" i="34"/>
  <c r="AA109" i="34"/>
  <c r="Z109" i="34"/>
  <c r="Y109" i="34"/>
  <c r="X109" i="34"/>
  <c r="W109" i="34"/>
  <c r="V109" i="34"/>
  <c r="B109" i="34"/>
  <c r="BP94" i="34"/>
  <c r="BO94" i="34"/>
  <c r="AM108" i="34"/>
  <c r="AL108" i="34"/>
  <c r="AK108" i="34"/>
  <c r="AJ108" i="34"/>
  <c r="AD108" i="34"/>
  <c r="AC108" i="34"/>
  <c r="AB108" i="34"/>
  <c r="AA108" i="34"/>
  <c r="Z108" i="34"/>
  <c r="Y108" i="34"/>
  <c r="X108" i="34"/>
  <c r="W108" i="34"/>
  <c r="V108" i="34"/>
  <c r="B108" i="34"/>
  <c r="BN94" i="34"/>
  <c r="BM94" i="34"/>
  <c r="AM107" i="34"/>
  <c r="AL107" i="34"/>
  <c r="AK107" i="34"/>
  <c r="AJ107" i="34"/>
  <c r="AD107" i="34"/>
  <c r="AC107" i="34"/>
  <c r="AB107" i="34"/>
  <c r="AA107" i="34"/>
  <c r="Z107" i="34"/>
  <c r="Y107" i="34"/>
  <c r="X107" i="34"/>
  <c r="W107" i="34"/>
  <c r="V107" i="34"/>
  <c r="B107" i="34"/>
  <c r="BL94" i="34"/>
  <c r="BK94" i="34"/>
  <c r="AM106" i="34"/>
  <c r="AL106" i="34"/>
  <c r="AK106" i="34"/>
  <c r="AJ106" i="34"/>
  <c r="AD106" i="34"/>
  <c r="AC106" i="34"/>
  <c r="AB106" i="34"/>
  <c r="AA106" i="34"/>
  <c r="Z106" i="34"/>
  <c r="Y106" i="34"/>
  <c r="X106" i="34"/>
  <c r="W106" i="34"/>
  <c r="V106" i="34"/>
  <c r="B106" i="34"/>
  <c r="AK105" i="34"/>
  <c r="AJ105" i="34"/>
  <c r="AD105" i="34"/>
  <c r="AC105" i="34"/>
  <c r="AB105" i="34"/>
  <c r="AA105" i="34"/>
  <c r="Z105" i="34"/>
  <c r="Y105" i="34"/>
  <c r="X105" i="34"/>
  <c r="W105" i="34"/>
  <c r="V105" i="34"/>
  <c r="B105" i="34"/>
  <c r="CN94" i="34"/>
  <c r="CM94" i="34"/>
  <c r="AM118" i="34"/>
  <c r="AL118" i="34"/>
  <c r="AK118" i="34"/>
  <c r="AJ118" i="34"/>
  <c r="AD118" i="34"/>
  <c r="AC118" i="34"/>
  <c r="AB118" i="34"/>
  <c r="AA118" i="34"/>
  <c r="Z118" i="34"/>
  <c r="Y118" i="34"/>
  <c r="X118" i="34"/>
  <c r="W118" i="34"/>
  <c r="V118" i="34"/>
  <c r="B118" i="34"/>
  <c r="CL94" i="34"/>
  <c r="CK94" i="34"/>
  <c r="AM117" i="34"/>
  <c r="AL117" i="34"/>
  <c r="AK117" i="34"/>
  <c r="AJ117" i="34"/>
  <c r="AD117" i="34"/>
  <c r="AC117" i="34"/>
  <c r="AB117" i="34"/>
  <c r="AA117" i="34"/>
  <c r="Z117" i="34"/>
  <c r="Y117" i="34"/>
  <c r="X117" i="34"/>
  <c r="W117" i="34"/>
  <c r="V117" i="34"/>
  <c r="B117" i="34"/>
  <c r="CJ94" i="34"/>
  <c r="CI94" i="34"/>
  <c r="AM116" i="34"/>
  <c r="AL116" i="34"/>
  <c r="AK116" i="34"/>
  <c r="AJ116" i="34"/>
  <c r="AD116" i="34"/>
  <c r="AC116" i="34"/>
  <c r="AB116" i="34"/>
  <c r="AA116" i="34"/>
  <c r="Z116" i="34"/>
  <c r="Y116" i="34"/>
  <c r="X116" i="34"/>
  <c r="W116" i="34"/>
  <c r="V116" i="34"/>
  <c r="B116" i="34"/>
  <c r="AK115" i="34"/>
  <c r="AJ115" i="34"/>
  <c r="AD115" i="34"/>
  <c r="AC115" i="34"/>
  <c r="AB115" i="34"/>
  <c r="AA115" i="34"/>
  <c r="Z115" i="34"/>
  <c r="Y115" i="34"/>
  <c r="X115" i="34"/>
  <c r="W115" i="34"/>
  <c r="V115" i="34"/>
  <c r="B115" i="34"/>
  <c r="BJ94" i="34"/>
  <c r="BI94" i="34"/>
  <c r="AM104" i="34"/>
  <c r="AL104" i="34"/>
  <c r="AK104" i="34"/>
  <c r="AJ104" i="34"/>
  <c r="AD104" i="34"/>
  <c r="AC104" i="34"/>
  <c r="AB104" i="34"/>
  <c r="AA104" i="34"/>
  <c r="Z104" i="34"/>
  <c r="Y104" i="34"/>
  <c r="X104" i="34"/>
  <c r="W104" i="34"/>
  <c r="V104" i="34"/>
  <c r="B104" i="34"/>
  <c r="BH94" i="34"/>
  <c r="BG94" i="34"/>
  <c r="AM103" i="34"/>
  <c r="AL103" i="34"/>
  <c r="AK103" i="34"/>
  <c r="AJ103" i="34"/>
  <c r="AD103" i="34"/>
  <c r="AC103" i="34"/>
  <c r="AB103" i="34"/>
  <c r="AA103" i="34"/>
  <c r="Z103" i="34"/>
  <c r="Y103" i="34"/>
  <c r="X103" i="34"/>
  <c r="W103" i="34"/>
  <c r="V103" i="34"/>
  <c r="B103" i="34"/>
  <c r="BF94" i="34"/>
  <c r="BE94" i="34"/>
  <c r="AM102" i="34"/>
  <c r="AL102" i="34"/>
  <c r="AK102" i="34"/>
  <c r="AJ102" i="34"/>
  <c r="AD102" i="34"/>
  <c r="AC102" i="34"/>
  <c r="AB102" i="34"/>
  <c r="AA102" i="34"/>
  <c r="Z102" i="34"/>
  <c r="Y102" i="34"/>
  <c r="X102" i="34"/>
  <c r="W102" i="34"/>
  <c r="V102" i="34"/>
  <c r="B102" i="34"/>
  <c r="BD94" i="34"/>
  <c r="BC94" i="34"/>
  <c r="AM101" i="34"/>
  <c r="AL101" i="34"/>
  <c r="AK101" i="34"/>
  <c r="AJ101" i="34"/>
  <c r="AD101" i="34"/>
  <c r="AC101" i="34"/>
  <c r="AB101" i="34"/>
  <c r="AA101" i="34"/>
  <c r="Z101" i="34"/>
  <c r="Y101" i="34"/>
  <c r="X101" i="34"/>
  <c r="W101" i="34"/>
  <c r="V101" i="34"/>
  <c r="B101" i="34"/>
  <c r="BB94" i="34"/>
  <c r="BA94" i="34"/>
  <c r="AM100" i="34"/>
  <c r="AL100" i="34"/>
  <c r="AK100" i="34"/>
  <c r="AJ100" i="34"/>
  <c r="AD100" i="34"/>
  <c r="AC100" i="34"/>
  <c r="AB100" i="34"/>
  <c r="AA100" i="34"/>
  <c r="Z100" i="34"/>
  <c r="Y100" i="34"/>
  <c r="X100" i="34"/>
  <c r="W100" i="34"/>
  <c r="V100" i="34"/>
  <c r="B100" i="34"/>
  <c r="AZ94" i="34"/>
  <c r="AY94" i="34"/>
  <c r="AM99" i="34"/>
  <c r="AL99" i="34"/>
  <c r="AK99" i="34"/>
  <c r="AJ99" i="34"/>
  <c r="AD99" i="34"/>
  <c r="AC99" i="34"/>
  <c r="AB99" i="34"/>
  <c r="AA99" i="34"/>
  <c r="Z99" i="34"/>
  <c r="Y99" i="34"/>
  <c r="X99" i="34"/>
  <c r="W99" i="34"/>
  <c r="V99" i="34"/>
  <c r="B99" i="34"/>
  <c r="AX94" i="34"/>
  <c r="AW94" i="34"/>
  <c r="AM98" i="34"/>
  <c r="AL98" i="34"/>
  <c r="AK98" i="34"/>
  <c r="AJ98" i="34"/>
  <c r="AD98" i="34"/>
  <c r="AC98" i="34"/>
  <c r="AB98" i="34"/>
  <c r="AA98" i="34"/>
  <c r="Z98" i="34"/>
  <c r="Y98" i="34"/>
  <c r="X98" i="34"/>
  <c r="W98" i="34"/>
  <c r="V98" i="34"/>
  <c r="B98" i="34"/>
  <c r="AV94" i="34"/>
  <c r="AU94" i="34"/>
  <c r="AM97" i="34"/>
  <c r="AL97" i="34"/>
  <c r="AK97" i="34"/>
  <c r="AJ97" i="34"/>
  <c r="AD97" i="34"/>
  <c r="AC97" i="34"/>
  <c r="AB97" i="34"/>
  <c r="AA97" i="34"/>
  <c r="Z97" i="34"/>
  <c r="Y97" i="34"/>
  <c r="X97" i="34"/>
  <c r="W97" i="34"/>
  <c r="V97" i="34"/>
  <c r="B97" i="34"/>
  <c r="AT94" i="34"/>
  <c r="AS94" i="34"/>
  <c r="AM96" i="34"/>
  <c r="AL96" i="34"/>
  <c r="AK96" i="34"/>
  <c r="AJ96" i="34"/>
  <c r="AD96" i="34"/>
  <c r="AC96" i="34"/>
  <c r="AB96" i="34"/>
  <c r="AA96" i="34"/>
  <c r="Z96" i="34"/>
  <c r="Y96" i="34"/>
  <c r="X96" i="34"/>
  <c r="W96" i="34"/>
  <c r="V96" i="34"/>
  <c r="B96" i="34"/>
  <c r="AK95" i="34"/>
  <c r="AJ95" i="34"/>
  <c r="AD95" i="34"/>
  <c r="AC95" i="34"/>
  <c r="AB95" i="34"/>
  <c r="AA95" i="34"/>
  <c r="Z95" i="34"/>
  <c r="Y95" i="34"/>
  <c r="X95" i="34"/>
  <c r="W95" i="34"/>
  <c r="V95" i="34"/>
  <c r="B95" i="34"/>
  <c r="FS57" i="34"/>
  <c r="AJ93" i="34"/>
  <c r="AD93" i="34"/>
  <c r="AC93" i="34"/>
  <c r="AB93" i="34"/>
  <c r="AA93" i="34"/>
  <c r="Z93" i="34"/>
  <c r="Y93" i="34"/>
  <c r="X93" i="34"/>
  <c r="W93" i="34"/>
  <c r="V93" i="34"/>
  <c r="B93" i="34"/>
  <c r="AK92" i="34"/>
  <c r="AJ92" i="34"/>
  <c r="AD92" i="34"/>
  <c r="AC92" i="34"/>
  <c r="AB92" i="34"/>
  <c r="AA92" i="34"/>
  <c r="Z92" i="34"/>
  <c r="Y92" i="34"/>
  <c r="X92" i="34"/>
  <c r="W92" i="34"/>
  <c r="V92" i="34"/>
  <c r="B92" i="34"/>
  <c r="FR57" i="34"/>
  <c r="FQ57" i="34"/>
  <c r="AM91" i="34"/>
  <c r="AL91" i="34"/>
  <c r="AK91" i="34"/>
  <c r="AJ91" i="34"/>
  <c r="AD91" i="34"/>
  <c r="AC91" i="34"/>
  <c r="AB91" i="34"/>
  <c r="AA91" i="34"/>
  <c r="Z91" i="34"/>
  <c r="Y91" i="34"/>
  <c r="X91" i="34"/>
  <c r="W91" i="34"/>
  <c r="V91" i="34"/>
  <c r="B91" i="34"/>
  <c r="AK90" i="34"/>
  <c r="AJ90" i="34"/>
  <c r="AD90" i="34"/>
  <c r="AC90" i="34"/>
  <c r="AB90" i="34"/>
  <c r="AA90" i="34"/>
  <c r="Z90" i="34"/>
  <c r="Y90" i="34"/>
  <c r="X90" i="34"/>
  <c r="W90" i="34"/>
  <c r="V90" i="34"/>
  <c r="B90" i="34"/>
  <c r="CH57" i="34"/>
  <c r="CG57" i="34"/>
  <c r="AM80" i="34"/>
  <c r="AL80" i="34"/>
  <c r="AK80" i="34"/>
  <c r="AJ80" i="34"/>
  <c r="AD80" i="34"/>
  <c r="AC80" i="34"/>
  <c r="AB80" i="34"/>
  <c r="AA80" i="34"/>
  <c r="Z80" i="34"/>
  <c r="Y80" i="34"/>
  <c r="X80" i="34"/>
  <c r="W80" i="34"/>
  <c r="V80" i="34"/>
  <c r="B80" i="34"/>
  <c r="CF57" i="34"/>
  <c r="CE57" i="34"/>
  <c r="AM79" i="34"/>
  <c r="AL79" i="34"/>
  <c r="AK79" i="34"/>
  <c r="AJ79" i="34"/>
  <c r="AD79" i="34"/>
  <c r="AC79" i="34"/>
  <c r="AB79" i="34"/>
  <c r="AA79" i="34"/>
  <c r="Z79" i="34"/>
  <c r="Y79" i="34"/>
  <c r="X79" i="34"/>
  <c r="W79" i="34"/>
  <c r="V79" i="34"/>
  <c r="B79" i="34"/>
  <c r="AK78" i="34"/>
  <c r="AJ78" i="34"/>
  <c r="AD78" i="34"/>
  <c r="AC78" i="34"/>
  <c r="AB78" i="34"/>
  <c r="AA78" i="34"/>
  <c r="Z78" i="34"/>
  <c r="Y78" i="34"/>
  <c r="X78" i="34"/>
  <c r="W78" i="34"/>
  <c r="V78" i="34"/>
  <c r="B78" i="34"/>
  <c r="CB57" i="34"/>
  <c r="CA57" i="34"/>
  <c r="AM77" i="34"/>
  <c r="AL77" i="34"/>
  <c r="AK77" i="34"/>
  <c r="AJ77" i="34"/>
  <c r="AD77" i="34"/>
  <c r="AC77" i="34"/>
  <c r="AB77" i="34"/>
  <c r="AA77" i="34"/>
  <c r="Z77" i="34"/>
  <c r="Y77" i="34"/>
  <c r="X77" i="34"/>
  <c r="W77" i="34"/>
  <c r="V77" i="34"/>
  <c r="B77" i="34"/>
  <c r="BZ57" i="34"/>
  <c r="BY57" i="34"/>
  <c r="AM76" i="34"/>
  <c r="AL76" i="34"/>
  <c r="AK76" i="34"/>
  <c r="AJ76" i="34"/>
  <c r="AD76" i="34"/>
  <c r="AC76" i="34"/>
  <c r="AB76" i="34"/>
  <c r="AA76" i="34"/>
  <c r="Z76" i="34"/>
  <c r="Y76" i="34"/>
  <c r="X76" i="34"/>
  <c r="W76" i="34"/>
  <c r="V76" i="34"/>
  <c r="B76" i="34"/>
  <c r="BX57" i="34"/>
  <c r="BW57" i="34"/>
  <c r="AM75" i="34"/>
  <c r="AL75" i="34"/>
  <c r="AK75" i="34"/>
  <c r="AJ75" i="34"/>
  <c r="AD75" i="34"/>
  <c r="AC75" i="34"/>
  <c r="AB75" i="34"/>
  <c r="AA75" i="34"/>
  <c r="Z75" i="34"/>
  <c r="Y75" i="34"/>
  <c r="X75" i="34"/>
  <c r="W75" i="34"/>
  <c r="V75" i="34"/>
  <c r="B75" i="34"/>
  <c r="BV57" i="34"/>
  <c r="BU57" i="34"/>
  <c r="AM74" i="34"/>
  <c r="AL74" i="34"/>
  <c r="AK74" i="34"/>
  <c r="AJ74" i="34"/>
  <c r="AD74" i="34"/>
  <c r="AC74" i="34"/>
  <c r="AB74" i="34"/>
  <c r="AA74" i="34"/>
  <c r="Z74" i="34"/>
  <c r="Y74" i="34"/>
  <c r="X74" i="34"/>
  <c r="W74" i="34"/>
  <c r="V74" i="34"/>
  <c r="B74" i="34"/>
  <c r="BT57" i="34"/>
  <c r="BS57" i="34"/>
  <c r="AM73" i="34"/>
  <c r="AL73" i="34"/>
  <c r="AK73" i="34"/>
  <c r="AJ73" i="34"/>
  <c r="AD73" i="34"/>
  <c r="AC73" i="34"/>
  <c r="AB73" i="34"/>
  <c r="AA73" i="34"/>
  <c r="Z73" i="34"/>
  <c r="Y73" i="34"/>
  <c r="X73" i="34"/>
  <c r="W73" i="34"/>
  <c r="V73" i="34"/>
  <c r="B73" i="34"/>
  <c r="BR57" i="34"/>
  <c r="BQ57" i="34"/>
  <c r="AM72" i="34"/>
  <c r="AL72" i="34"/>
  <c r="AK72" i="34"/>
  <c r="AJ72" i="34"/>
  <c r="AD72" i="34"/>
  <c r="AC72" i="34"/>
  <c r="AB72" i="34"/>
  <c r="AA72" i="34"/>
  <c r="Z72" i="34"/>
  <c r="Y72" i="34"/>
  <c r="X72" i="34"/>
  <c r="W72" i="34"/>
  <c r="V72" i="34"/>
  <c r="B72" i="34"/>
  <c r="BP57" i="34"/>
  <c r="BO57" i="34"/>
  <c r="AM71" i="34"/>
  <c r="AL71" i="34"/>
  <c r="AK71" i="34"/>
  <c r="AJ71" i="34"/>
  <c r="AD71" i="34"/>
  <c r="AC71" i="34"/>
  <c r="AB71" i="34"/>
  <c r="AA71" i="34"/>
  <c r="Z71" i="34"/>
  <c r="Y71" i="34"/>
  <c r="X71" i="34"/>
  <c r="W71" i="34"/>
  <c r="V71" i="34"/>
  <c r="B71" i="34"/>
  <c r="BN57" i="34"/>
  <c r="BM57" i="34"/>
  <c r="AM70" i="34"/>
  <c r="AL70" i="34"/>
  <c r="AK70" i="34"/>
  <c r="AJ70" i="34"/>
  <c r="AD70" i="34"/>
  <c r="AC70" i="34"/>
  <c r="AB70" i="34"/>
  <c r="AA70" i="34"/>
  <c r="Z70" i="34"/>
  <c r="Y70" i="34"/>
  <c r="X70" i="34"/>
  <c r="W70" i="34"/>
  <c r="V70" i="34"/>
  <c r="B70" i="34"/>
  <c r="BL57" i="34"/>
  <c r="BK57" i="34"/>
  <c r="AM69" i="34"/>
  <c r="AL69" i="34"/>
  <c r="AK69" i="34"/>
  <c r="AJ69" i="34"/>
  <c r="AD69" i="34"/>
  <c r="AC69" i="34"/>
  <c r="AB69" i="34"/>
  <c r="AA69" i="34"/>
  <c r="Z69" i="34"/>
  <c r="Y69" i="34"/>
  <c r="X69" i="34"/>
  <c r="W69" i="34"/>
  <c r="V69" i="34"/>
  <c r="B69" i="34"/>
  <c r="AK68" i="34"/>
  <c r="AJ68" i="34"/>
  <c r="AD68" i="34"/>
  <c r="AC68" i="34"/>
  <c r="AB68" i="34"/>
  <c r="AA68" i="34"/>
  <c r="Z68" i="34"/>
  <c r="Y68" i="34"/>
  <c r="X68" i="34"/>
  <c r="W68" i="34"/>
  <c r="V68" i="34"/>
  <c r="B68" i="34"/>
  <c r="DN57" i="34"/>
  <c r="DM57" i="34"/>
  <c r="AM89" i="34"/>
  <c r="AL89" i="34"/>
  <c r="AK89" i="34"/>
  <c r="AJ89" i="34"/>
  <c r="AD89" i="34"/>
  <c r="AC89" i="34"/>
  <c r="AB89" i="34"/>
  <c r="AA89" i="34"/>
  <c r="Z89" i="34"/>
  <c r="Y89" i="34"/>
  <c r="X89" i="34"/>
  <c r="W89" i="34"/>
  <c r="V89" i="34"/>
  <c r="B89" i="34"/>
  <c r="DL57" i="34"/>
  <c r="DK57" i="34"/>
  <c r="AM88" i="34"/>
  <c r="AL88" i="34"/>
  <c r="AK88" i="34"/>
  <c r="AJ88" i="34"/>
  <c r="AD88" i="34"/>
  <c r="AC88" i="34"/>
  <c r="AB88" i="34"/>
  <c r="AA88" i="34"/>
  <c r="Z88" i="34"/>
  <c r="Y88" i="34"/>
  <c r="X88" i="34"/>
  <c r="W88" i="34"/>
  <c r="V88" i="34"/>
  <c r="B88" i="34"/>
  <c r="DJ57" i="34"/>
  <c r="DI57" i="34"/>
  <c r="AM87" i="34"/>
  <c r="AL87" i="34"/>
  <c r="AK87" i="34"/>
  <c r="AJ87" i="34"/>
  <c r="AD87" i="34"/>
  <c r="AC87" i="34"/>
  <c r="AB87" i="34"/>
  <c r="AA87" i="34"/>
  <c r="Z87" i="34"/>
  <c r="Y87" i="34"/>
  <c r="X87" i="34"/>
  <c r="W87" i="34"/>
  <c r="V87" i="34"/>
  <c r="B87" i="34"/>
  <c r="DH57" i="34"/>
  <c r="DG57" i="34"/>
  <c r="AM86" i="34"/>
  <c r="AL86" i="34"/>
  <c r="AK86" i="34"/>
  <c r="AJ86" i="34"/>
  <c r="AD86" i="34"/>
  <c r="AC86" i="34"/>
  <c r="AB86" i="34"/>
  <c r="AA86" i="34"/>
  <c r="Z86" i="34"/>
  <c r="Y86" i="34"/>
  <c r="X86" i="34"/>
  <c r="W86" i="34"/>
  <c r="V86" i="34"/>
  <c r="B86" i="34"/>
  <c r="DF57" i="34"/>
  <c r="DE57" i="34"/>
  <c r="AM85" i="34"/>
  <c r="AL85" i="34"/>
  <c r="AK85" i="34"/>
  <c r="AJ85" i="34"/>
  <c r="AD85" i="34"/>
  <c r="AC85" i="34"/>
  <c r="AB85" i="34"/>
  <c r="AA85" i="34"/>
  <c r="Z85" i="34"/>
  <c r="Y85" i="34"/>
  <c r="X85" i="34"/>
  <c r="W85" i="34"/>
  <c r="V85" i="34"/>
  <c r="B85" i="34"/>
  <c r="DD57" i="34"/>
  <c r="DC57" i="34"/>
  <c r="AM84" i="34"/>
  <c r="AL84" i="34"/>
  <c r="AK84" i="34"/>
  <c r="AJ84" i="34"/>
  <c r="AD84" i="34"/>
  <c r="AC84" i="34"/>
  <c r="AB84" i="34"/>
  <c r="AA84" i="34"/>
  <c r="Z84" i="34"/>
  <c r="Y84" i="34"/>
  <c r="X84" i="34"/>
  <c r="W84" i="34"/>
  <c r="V84" i="34"/>
  <c r="B84" i="34"/>
  <c r="DB57" i="34"/>
  <c r="DA57" i="34"/>
  <c r="AM83" i="34"/>
  <c r="AL83" i="34"/>
  <c r="AK83" i="34"/>
  <c r="AJ83" i="34"/>
  <c r="AD83" i="34"/>
  <c r="AC83" i="34"/>
  <c r="AB83" i="34"/>
  <c r="AA83" i="34"/>
  <c r="Z83" i="34"/>
  <c r="Y83" i="34"/>
  <c r="X83" i="34"/>
  <c r="W83" i="34"/>
  <c r="V83" i="34"/>
  <c r="B83" i="34"/>
  <c r="CZ57" i="34"/>
  <c r="CY57" i="34"/>
  <c r="AM82" i="34"/>
  <c r="AL82" i="34"/>
  <c r="AK82" i="34"/>
  <c r="AJ82" i="34"/>
  <c r="AD82" i="34"/>
  <c r="AC82" i="34"/>
  <c r="AB82" i="34"/>
  <c r="AA82" i="34"/>
  <c r="Z82" i="34"/>
  <c r="Y82" i="34"/>
  <c r="X82" i="34"/>
  <c r="W82" i="34"/>
  <c r="V82" i="34"/>
  <c r="B82" i="34"/>
  <c r="AK81" i="34"/>
  <c r="AJ81" i="34"/>
  <c r="AD81" i="34"/>
  <c r="AC81" i="34"/>
  <c r="AB81" i="34"/>
  <c r="AA81" i="34"/>
  <c r="Z81" i="34"/>
  <c r="Y81" i="34"/>
  <c r="X81" i="34"/>
  <c r="W81" i="34"/>
  <c r="V81" i="34"/>
  <c r="B81" i="34"/>
  <c r="BJ57" i="34"/>
  <c r="BI57" i="34"/>
  <c r="AM67" i="34"/>
  <c r="AL67" i="34"/>
  <c r="AK67" i="34"/>
  <c r="AJ67" i="34"/>
  <c r="AD67" i="34"/>
  <c r="AC67" i="34"/>
  <c r="AB67" i="34"/>
  <c r="AA67" i="34"/>
  <c r="Z67" i="34"/>
  <c r="Y67" i="34"/>
  <c r="X67" i="34"/>
  <c r="W67" i="34"/>
  <c r="V67" i="34"/>
  <c r="B67" i="34"/>
  <c r="BH57" i="34"/>
  <c r="BG57" i="34"/>
  <c r="AM66" i="34"/>
  <c r="AL66" i="34"/>
  <c r="AK66" i="34"/>
  <c r="AJ66" i="34"/>
  <c r="AD66" i="34"/>
  <c r="AC66" i="34"/>
  <c r="AB66" i="34"/>
  <c r="AA66" i="34"/>
  <c r="Z66" i="34"/>
  <c r="Y66" i="34"/>
  <c r="X66" i="34"/>
  <c r="W66" i="34"/>
  <c r="V66" i="34"/>
  <c r="B66" i="34"/>
  <c r="BF57" i="34"/>
  <c r="BE57" i="34"/>
  <c r="AM65" i="34"/>
  <c r="AL65" i="34"/>
  <c r="AK65" i="34"/>
  <c r="AJ65" i="34"/>
  <c r="AD65" i="34"/>
  <c r="AC65" i="34"/>
  <c r="AB65" i="34"/>
  <c r="AA65" i="34"/>
  <c r="Z65" i="34"/>
  <c r="Y65" i="34"/>
  <c r="X65" i="34"/>
  <c r="W65" i="34"/>
  <c r="V65" i="34"/>
  <c r="B65" i="34"/>
  <c r="BD57" i="34"/>
  <c r="BC57" i="34"/>
  <c r="AM64" i="34"/>
  <c r="AL64" i="34"/>
  <c r="AK64" i="34"/>
  <c r="AJ64" i="34"/>
  <c r="AD64" i="34"/>
  <c r="AC64" i="34"/>
  <c r="AB64" i="34"/>
  <c r="AA64" i="34"/>
  <c r="Z64" i="34"/>
  <c r="Y64" i="34"/>
  <c r="X64" i="34"/>
  <c r="W64" i="34"/>
  <c r="V64" i="34"/>
  <c r="B64" i="34"/>
  <c r="BB57" i="34"/>
  <c r="BA57" i="34"/>
  <c r="AM63" i="34"/>
  <c r="AL63" i="34"/>
  <c r="AK63" i="34"/>
  <c r="AJ63" i="34"/>
  <c r="AD63" i="34"/>
  <c r="AC63" i="34"/>
  <c r="AB63" i="34"/>
  <c r="AA63" i="34"/>
  <c r="Z63" i="34"/>
  <c r="Y63" i="34"/>
  <c r="X63" i="34"/>
  <c r="W63" i="34"/>
  <c r="V63" i="34"/>
  <c r="B63" i="34"/>
  <c r="AZ57" i="34"/>
  <c r="AY57" i="34"/>
  <c r="AM62" i="34"/>
  <c r="AL62" i="34"/>
  <c r="AK62" i="34"/>
  <c r="AJ62" i="34"/>
  <c r="AD62" i="34"/>
  <c r="AC62" i="34"/>
  <c r="AB62" i="34"/>
  <c r="AA62" i="34"/>
  <c r="Z62" i="34"/>
  <c r="Y62" i="34"/>
  <c r="X62" i="34"/>
  <c r="W62" i="34"/>
  <c r="V62" i="34"/>
  <c r="B62" i="34"/>
  <c r="AX57" i="34"/>
  <c r="AW57" i="34"/>
  <c r="AM61" i="34"/>
  <c r="AL61" i="34"/>
  <c r="AK61" i="34"/>
  <c r="AJ61" i="34"/>
  <c r="AD61" i="34"/>
  <c r="AC61" i="34"/>
  <c r="AB61" i="34"/>
  <c r="AA61" i="34"/>
  <c r="Z61" i="34"/>
  <c r="Y61" i="34"/>
  <c r="X61" i="34"/>
  <c r="W61" i="34"/>
  <c r="V61" i="34"/>
  <c r="B61" i="34"/>
  <c r="AV57" i="34"/>
  <c r="AU57" i="34"/>
  <c r="AM60" i="34"/>
  <c r="AL60" i="34"/>
  <c r="AK60" i="34"/>
  <c r="AJ60" i="34"/>
  <c r="AD60" i="34"/>
  <c r="AC60" i="34"/>
  <c r="AB60" i="34"/>
  <c r="AA60" i="34"/>
  <c r="Z60" i="34"/>
  <c r="Y60" i="34"/>
  <c r="X60" i="34"/>
  <c r="W60" i="34"/>
  <c r="V60" i="34"/>
  <c r="B60" i="34"/>
  <c r="AT57" i="34"/>
  <c r="AS57" i="34"/>
  <c r="AM59" i="34"/>
  <c r="AL59" i="34"/>
  <c r="AK59" i="34"/>
  <c r="AJ59" i="34"/>
  <c r="AD59" i="34"/>
  <c r="AC59" i="34"/>
  <c r="AB59" i="34"/>
  <c r="AA59" i="34"/>
  <c r="Z59" i="34"/>
  <c r="Y59" i="34"/>
  <c r="X59" i="34"/>
  <c r="W59" i="34"/>
  <c r="V59" i="34"/>
  <c r="B59" i="34"/>
  <c r="AK58" i="34"/>
  <c r="AJ58" i="34"/>
  <c r="AD58" i="34"/>
  <c r="AC58" i="34"/>
  <c r="AB58" i="34"/>
  <c r="AA58" i="34"/>
  <c r="Z58" i="34"/>
  <c r="Y58" i="34"/>
  <c r="X58" i="34"/>
  <c r="W58" i="34"/>
  <c r="V58" i="34"/>
  <c r="B58" i="34"/>
  <c r="FS29" i="34"/>
  <c r="AJ56" i="34"/>
  <c r="AD56" i="34"/>
  <c r="AC56" i="34"/>
  <c r="AB56" i="34"/>
  <c r="AA56" i="34"/>
  <c r="Z56" i="34"/>
  <c r="Y56" i="34"/>
  <c r="X56" i="34"/>
  <c r="W56" i="34"/>
  <c r="V56" i="34"/>
  <c r="B56" i="34"/>
  <c r="AK55" i="34"/>
  <c r="AJ55" i="34"/>
  <c r="AD55" i="34"/>
  <c r="AC55" i="34"/>
  <c r="AB55" i="34"/>
  <c r="AA55" i="34"/>
  <c r="Z55" i="34"/>
  <c r="Y55" i="34"/>
  <c r="X55" i="34"/>
  <c r="W55" i="34"/>
  <c r="V55" i="34"/>
  <c r="B55" i="34"/>
  <c r="FR29" i="34"/>
  <c r="FQ29" i="34"/>
  <c r="AM54" i="34"/>
  <c r="AL54" i="34"/>
  <c r="AK54" i="34"/>
  <c r="AJ54" i="34"/>
  <c r="AD54" i="34"/>
  <c r="AC54" i="34"/>
  <c r="AB54" i="34"/>
  <c r="AA54" i="34"/>
  <c r="Z54" i="34"/>
  <c r="Y54" i="34"/>
  <c r="X54" i="34"/>
  <c r="W54" i="34"/>
  <c r="V54" i="34"/>
  <c r="B54" i="34"/>
  <c r="AK53" i="34"/>
  <c r="AJ53" i="34"/>
  <c r="AD53" i="34"/>
  <c r="AC53" i="34"/>
  <c r="AB53" i="34"/>
  <c r="AA53" i="34"/>
  <c r="Z53" i="34"/>
  <c r="Y53" i="34"/>
  <c r="X53" i="34"/>
  <c r="W53" i="34"/>
  <c r="V53" i="34"/>
  <c r="B53" i="34"/>
  <c r="CH29" i="34"/>
  <c r="CG29" i="34"/>
  <c r="AM52" i="34"/>
  <c r="AL52" i="34"/>
  <c r="AK52" i="34"/>
  <c r="AJ52" i="34"/>
  <c r="AD52" i="34"/>
  <c r="AC52" i="34"/>
  <c r="AB52" i="34"/>
  <c r="AA52" i="34"/>
  <c r="Z52" i="34"/>
  <c r="Y52" i="34"/>
  <c r="X52" i="34"/>
  <c r="W52" i="34"/>
  <c r="V52" i="34"/>
  <c r="B52" i="34"/>
  <c r="CF29" i="34"/>
  <c r="CE29" i="34"/>
  <c r="AM51" i="34"/>
  <c r="AL51" i="34"/>
  <c r="AK51" i="34"/>
  <c r="AJ51" i="34"/>
  <c r="AD51" i="34"/>
  <c r="AC51" i="34"/>
  <c r="AB51" i="34"/>
  <c r="AA51" i="34"/>
  <c r="Z51" i="34"/>
  <c r="Y51" i="34"/>
  <c r="X51" i="34"/>
  <c r="W51" i="34"/>
  <c r="V51" i="34"/>
  <c r="B51" i="34"/>
  <c r="AK50" i="34"/>
  <c r="AJ50" i="34"/>
  <c r="AD50" i="34"/>
  <c r="AC50" i="34"/>
  <c r="AB50" i="34"/>
  <c r="AA50" i="34"/>
  <c r="Z50" i="34"/>
  <c r="Y50" i="34"/>
  <c r="X50" i="34"/>
  <c r="W50" i="34"/>
  <c r="V50" i="34"/>
  <c r="B50" i="34"/>
  <c r="CB29" i="34"/>
  <c r="CA29" i="34"/>
  <c r="AM49" i="34"/>
  <c r="AL49" i="34"/>
  <c r="AK49" i="34"/>
  <c r="AJ49" i="34"/>
  <c r="AD49" i="34"/>
  <c r="AC49" i="34"/>
  <c r="AB49" i="34"/>
  <c r="AA49" i="34"/>
  <c r="Z49" i="34"/>
  <c r="Y49" i="34"/>
  <c r="X49" i="34"/>
  <c r="W49" i="34"/>
  <c r="V49" i="34"/>
  <c r="B49" i="34"/>
  <c r="BZ29" i="34"/>
  <c r="BY29" i="34"/>
  <c r="AM48" i="34"/>
  <c r="AL48" i="34"/>
  <c r="AK48" i="34"/>
  <c r="AJ48" i="34"/>
  <c r="AD48" i="34"/>
  <c r="AC48" i="34"/>
  <c r="AB48" i="34"/>
  <c r="AA48" i="34"/>
  <c r="Z48" i="34"/>
  <c r="Y48" i="34"/>
  <c r="X48" i="34"/>
  <c r="W48" i="34"/>
  <c r="V48" i="34"/>
  <c r="B48" i="34"/>
  <c r="BX29" i="34"/>
  <c r="BW29" i="34"/>
  <c r="AM47" i="34"/>
  <c r="AL47" i="34"/>
  <c r="AK47" i="34"/>
  <c r="AJ47" i="34"/>
  <c r="AD47" i="34"/>
  <c r="AC47" i="34"/>
  <c r="AB47" i="34"/>
  <c r="AA47" i="34"/>
  <c r="Z47" i="34"/>
  <c r="Y47" i="34"/>
  <c r="X47" i="34"/>
  <c r="W47" i="34"/>
  <c r="V47" i="34"/>
  <c r="B47" i="34"/>
  <c r="BV29" i="34"/>
  <c r="BU29" i="34"/>
  <c r="AM46" i="34"/>
  <c r="AL46" i="34"/>
  <c r="AK46" i="34"/>
  <c r="AJ46" i="34"/>
  <c r="AD46" i="34"/>
  <c r="AC46" i="34"/>
  <c r="AB46" i="34"/>
  <c r="AA46" i="34"/>
  <c r="Z46" i="34"/>
  <c r="Y46" i="34"/>
  <c r="X46" i="34"/>
  <c r="W46" i="34"/>
  <c r="V46" i="34"/>
  <c r="B46" i="34"/>
  <c r="BT29" i="34"/>
  <c r="BS29" i="34"/>
  <c r="AM45" i="34"/>
  <c r="AL45" i="34"/>
  <c r="AK45" i="34"/>
  <c r="AJ45" i="34"/>
  <c r="AD45" i="34"/>
  <c r="AC45" i="34"/>
  <c r="AB45" i="34"/>
  <c r="AA45" i="34"/>
  <c r="Z45" i="34"/>
  <c r="Y45" i="34"/>
  <c r="X45" i="34"/>
  <c r="W45" i="34"/>
  <c r="V45" i="34"/>
  <c r="B45" i="34"/>
  <c r="BR29" i="34"/>
  <c r="BQ29" i="34"/>
  <c r="AM44" i="34"/>
  <c r="AL44" i="34"/>
  <c r="AK44" i="34"/>
  <c r="AJ44" i="34"/>
  <c r="AD44" i="34"/>
  <c r="AC44" i="34"/>
  <c r="AB44" i="34"/>
  <c r="AA44" i="34"/>
  <c r="Z44" i="34"/>
  <c r="Y44" i="34"/>
  <c r="X44" i="34"/>
  <c r="W44" i="34"/>
  <c r="V44" i="34"/>
  <c r="B44" i="34"/>
  <c r="BP29" i="34"/>
  <c r="BO29" i="34"/>
  <c r="AM43" i="34"/>
  <c r="AL43" i="34"/>
  <c r="AK43" i="34"/>
  <c r="AJ43" i="34"/>
  <c r="AD43" i="34"/>
  <c r="AC43" i="34"/>
  <c r="AB43" i="34"/>
  <c r="AA43" i="34"/>
  <c r="Z43" i="34"/>
  <c r="Y43" i="34"/>
  <c r="X43" i="34"/>
  <c r="W43" i="34"/>
  <c r="V43" i="34"/>
  <c r="B43" i="34"/>
  <c r="BN29" i="34"/>
  <c r="BM29" i="34"/>
  <c r="AM42" i="34"/>
  <c r="AL42" i="34"/>
  <c r="AK42" i="34"/>
  <c r="AJ42" i="34"/>
  <c r="AD42" i="34"/>
  <c r="AC42" i="34"/>
  <c r="AB42" i="34"/>
  <c r="AA42" i="34"/>
  <c r="Z42" i="34"/>
  <c r="Y42" i="34"/>
  <c r="X42" i="34"/>
  <c r="W42" i="34"/>
  <c r="V42" i="34"/>
  <c r="B42" i="34"/>
  <c r="BL29" i="34"/>
  <c r="BK29" i="34"/>
  <c r="AM41" i="34"/>
  <c r="AL41" i="34"/>
  <c r="AK41" i="34"/>
  <c r="AJ41" i="34"/>
  <c r="AD41" i="34"/>
  <c r="AC41" i="34"/>
  <c r="AB41" i="34"/>
  <c r="AA41" i="34"/>
  <c r="Z41" i="34"/>
  <c r="Y41" i="34"/>
  <c r="X41" i="34"/>
  <c r="W41" i="34"/>
  <c r="V41" i="34"/>
  <c r="B41" i="34"/>
  <c r="AK40" i="34"/>
  <c r="AJ40" i="34"/>
  <c r="AD40" i="34"/>
  <c r="AC40" i="34"/>
  <c r="AB40" i="34"/>
  <c r="AA40" i="34"/>
  <c r="Z40" i="34"/>
  <c r="Y40" i="34"/>
  <c r="X40" i="34"/>
  <c r="W40" i="34"/>
  <c r="V40" i="34"/>
  <c r="B40" i="34"/>
  <c r="BJ29" i="34"/>
  <c r="BI29" i="34"/>
  <c r="AM39" i="34"/>
  <c r="AL39" i="34"/>
  <c r="AK39" i="34"/>
  <c r="AJ39" i="34"/>
  <c r="AD39" i="34"/>
  <c r="AC39" i="34"/>
  <c r="AB39" i="34"/>
  <c r="AA39" i="34"/>
  <c r="Z39" i="34"/>
  <c r="Y39" i="34"/>
  <c r="X39" i="34"/>
  <c r="W39" i="34"/>
  <c r="V39" i="34"/>
  <c r="B39" i="34"/>
  <c r="BH29" i="34"/>
  <c r="BG29" i="34"/>
  <c r="AM38" i="34"/>
  <c r="AL38" i="34"/>
  <c r="AK38" i="34"/>
  <c r="AJ38" i="34"/>
  <c r="AD38" i="34"/>
  <c r="AC38" i="34"/>
  <c r="AB38" i="34"/>
  <c r="AA38" i="34"/>
  <c r="Z38" i="34"/>
  <c r="Y38" i="34"/>
  <c r="X38" i="34"/>
  <c r="W38" i="34"/>
  <c r="V38" i="34"/>
  <c r="B38" i="34"/>
  <c r="BF29" i="34"/>
  <c r="BE29" i="34"/>
  <c r="AM37" i="34"/>
  <c r="AL37" i="34"/>
  <c r="AK37" i="34"/>
  <c r="AJ37" i="34"/>
  <c r="AD37" i="34"/>
  <c r="AC37" i="34"/>
  <c r="AB37" i="34"/>
  <c r="AA37" i="34"/>
  <c r="Z37" i="34"/>
  <c r="Y37" i="34"/>
  <c r="X37" i="34"/>
  <c r="W37" i="34"/>
  <c r="V37" i="34"/>
  <c r="B37" i="34"/>
  <c r="BD29" i="34"/>
  <c r="BC29" i="34"/>
  <c r="AM36" i="34"/>
  <c r="AL36" i="34"/>
  <c r="AK36" i="34"/>
  <c r="AJ36" i="34"/>
  <c r="AD36" i="34"/>
  <c r="AC36" i="34"/>
  <c r="AB36" i="34"/>
  <c r="AA36" i="34"/>
  <c r="Z36" i="34"/>
  <c r="Y36" i="34"/>
  <c r="X36" i="34"/>
  <c r="W36" i="34"/>
  <c r="V36" i="34"/>
  <c r="B36" i="34"/>
  <c r="BB29" i="34"/>
  <c r="BA29" i="34"/>
  <c r="AM35" i="34"/>
  <c r="AL35" i="34"/>
  <c r="AK35" i="34"/>
  <c r="AJ35" i="34"/>
  <c r="AD35" i="34"/>
  <c r="AC35" i="34"/>
  <c r="AB35" i="34"/>
  <c r="AA35" i="34"/>
  <c r="Z35" i="34"/>
  <c r="Y35" i="34"/>
  <c r="X35" i="34"/>
  <c r="W35" i="34"/>
  <c r="V35" i="34"/>
  <c r="B35" i="34"/>
  <c r="AZ29" i="34"/>
  <c r="AY29" i="34"/>
  <c r="AM34" i="34"/>
  <c r="AL34" i="34"/>
  <c r="AK34" i="34"/>
  <c r="AJ34" i="34"/>
  <c r="AD34" i="34"/>
  <c r="AC34" i="34"/>
  <c r="AB34" i="34"/>
  <c r="AA34" i="34"/>
  <c r="Z34" i="34"/>
  <c r="Y34" i="34"/>
  <c r="X34" i="34"/>
  <c r="W34" i="34"/>
  <c r="V34" i="34"/>
  <c r="B34" i="34"/>
  <c r="AX29" i="34"/>
  <c r="AM33" i="34"/>
  <c r="AL33" i="34"/>
  <c r="AK33" i="34"/>
  <c r="AJ33" i="34"/>
  <c r="AD33" i="34"/>
  <c r="AC33" i="34"/>
  <c r="AB33" i="34"/>
  <c r="AA33" i="34"/>
  <c r="Z33" i="34"/>
  <c r="Y33" i="34"/>
  <c r="X33" i="34"/>
  <c r="W33" i="34"/>
  <c r="V33" i="34"/>
  <c r="B33" i="34"/>
  <c r="AV29" i="34"/>
  <c r="AU29" i="34"/>
  <c r="AM32" i="34"/>
  <c r="AL32" i="34"/>
  <c r="AK32" i="34"/>
  <c r="AJ32" i="34"/>
  <c r="AD32" i="34"/>
  <c r="AC32" i="34"/>
  <c r="AB32" i="34"/>
  <c r="AA32" i="34"/>
  <c r="Z32" i="34"/>
  <c r="Y32" i="34"/>
  <c r="X32" i="34"/>
  <c r="W32" i="34"/>
  <c r="V32" i="34"/>
  <c r="B32" i="34"/>
  <c r="AT29" i="34"/>
  <c r="AS29" i="34"/>
  <c r="AM31" i="34"/>
  <c r="AL31" i="34"/>
  <c r="AK31" i="34"/>
  <c r="AJ31" i="34"/>
  <c r="AD31" i="34"/>
  <c r="AC31" i="34"/>
  <c r="AB31" i="34"/>
  <c r="AA31" i="34"/>
  <c r="Z31" i="34"/>
  <c r="Y31" i="34"/>
  <c r="X31" i="34"/>
  <c r="W31" i="34"/>
  <c r="V31" i="34"/>
  <c r="B31" i="34"/>
  <c r="AQ30" i="34"/>
  <c r="AP30" i="34"/>
  <c r="AK30" i="34"/>
  <c r="AJ30" i="34"/>
  <c r="AD30" i="34"/>
  <c r="AC30" i="34"/>
  <c r="AB30" i="34"/>
  <c r="AA30" i="34"/>
  <c r="Z30" i="34"/>
  <c r="Y30" i="34"/>
  <c r="X30" i="34"/>
  <c r="W30" i="34"/>
  <c r="V30" i="34"/>
  <c r="B30" i="34"/>
  <c r="FS2" i="34"/>
  <c r="FR2" i="34"/>
  <c r="CD2" i="34"/>
  <c r="CC2" i="34"/>
  <c r="CB2" i="34"/>
  <c r="CA2" i="34"/>
  <c r="BZ2" i="34"/>
  <c r="BY2" i="34"/>
  <c r="BX2" i="34"/>
  <c r="BW2" i="34"/>
  <c r="BV2" i="34"/>
  <c r="BU2" i="34"/>
  <c r="BT2" i="34"/>
  <c r="BS2" i="34"/>
  <c r="BR2" i="34"/>
  <c r="BQ2" i="34"/>
  <c r="BP2" i="34"/>
  <c r="BO2" i="34"/>
  <c r="BN2" i="34"/>
  <c r="BM2" i="34"/>
  <c r="BL2" i="34"/>
  <c r="BK2" i="34"/>
  <c r="BJ2" i="34"/>
  <c r="BI2" i="34"/>
  <c r="BH2" i="34"/>
  <c r="BG2" i="34"/>
  <c r="BF2" i="34"/>
  <c r="BE2" i="34"/>
  <c r="BD2" i="34"/>
  <c r="BC2" i="34"/>
  <c r="BB2" i="34"/>
  <c r="BA2" i="34"/>
  <c r="AZ2" i="34"/>
  <c r="AY2" i="34"/>
  <c r="AX2" i="34"/>
  <c r="AW2" i="34"/>
  <c r="AV2" i="34"/>
  <c r="AU2" i="34"/>
  <c r="AT2" i="34"/>
  <c r="AS2" i="34"/>
  <c r="D9" i="22"/>
  <c r="CO21" i="38" s="1"/>
  <c r="F9" i="22"/>
  <c r="CN21" i="38" s="1"/>
  <c r="D9" i="23"/>
  <c r="F9" i="23"/>
  <c r="F9" i="28"/>
  <c r="D9" i="28"/>
  <c r="F9" i="27"/>
  <c r="CN17" i="38" s="1"/>
  <c r="D9" i="27"/>
  <c r="CO17" i="38" s="1"/>
  <c r="F9" i="21"/>
  <c r="D9" i="21"/>
  <c r="F9" i="20"/>
  <c r="CN15" i="38" s="1"/>
  <c r="D9" i="20"/>
  <c r="CO15" i="38" s="1"/>
  <c r="F9" i="18"/>
  <c r="D9" i="2"/>
  <c r="D9" i="18"/>
  <c r="F9" i="2"/>
  <c r="O266" i="34" l="1"/>
  <c r="A266" i="34"/>
  <c r="O270" i="34"/>
  <c r="A270" i="34"/>
  <c r="A299" i="34"/>
  <c r="O299" i="34"/>
  <c r="O302" i="34"/>
  <c r="A302" i="34"/>
  <c r="CU21" i="38"/>
  <c r="CV21" i="38" s="1"/>
  <c r="O265" i="34"/>
  <c r="B21" i="38" s="1"/>
  <c r="A265" i="34"/>
  <c r="O304" i="34"/>
  <c r="A304" i="34"/>
  <c r="O276" i="34"/>
  <c r="A276" i="34"/>
  <c r="O273" i="34"/>
  <c r="A273" i="34"/>
  <c r="O295" i="34"/>
  <c r="A295" i="34"/>
  <c r="A289" i="34"/>
  <c r="O289" i="34"/>
  <c r="A268" i="34"/>
  <c r="O268" i="34"/>
  <c r="A271" i="34"/>
  <c r="O271" i="34"/>
  <c r="A274" i="34"/>
  <c r="O274" i="34"/>
  <c r="O297" i="34"/>
  <c r="A297" i="34"/>
  <c r="O300" i="34"/>
  <c r="A300" i="34"/>
  <c r="A286" i="34"/>
  <c r="O286" i="34"/>
  <c r="A287" i="34"/>
  <c r="O287" i="34"/>
  <c r="A290" i="34"/>
  <c r="O290" i="34"/>
  <c r="O293" i="34"/>
  <c r="A293" i="34"/>
  <c r="A278" i="34"/>
  <c r="O278" i="34"/>
  <c r="A281" i="34"/>
  <c r="O281" i="34"/>
  <c r="O284" i="34"/>
  <c r="A284" i="34"/>
  <c r="O305" i="34"/>
  <c r="A305" i="34"/>
  <c r="O306" i="34"/>
  <c r="A306" i="34"/>
  <c r="A280" i="34"/>
  <c r="O280" i="34"/>
  <c r="O277" i="34"/>
  <c r="A277" i="34"/>
  <c r="O292" i="34"/>
  <c r="A292" i="34"/>
  <c r="O267" i="34"/>
  <c r="A267" i="34"/>
  <c r="A296" i="34"/>
  <c r="O296" i="34"/>
  <c r="O303" i="34"/>
  <c r="A303" i="34"/>
  <c r="O269" i="34"/>
  <c r="A269" i="34"/>
  <c r="O272" i="34"/>
  <c r="A272" i="34"/>
  <c r="A275" i="34"/>
  <c r="O275" i="34"/>
  <c r="O298" i="34"/>
  <c r="A298" i="34"/>
  <c r="A301" i="34"/>
  <c r="O301" i="34"/>
  <c r="O288" i="34"/>
  <c r="A288" i="34"/>
  <c r="O291" i="34"/>
  <c r="A291" i="34"/>
  <c r="O294" i="34"/>
  <c r="A294" i="34"/>
  <c r="O279" i="34"/>
  <c r="A279" i="34"/>
  <c r="O282" i="34"/>
  <c r="A282" i="34"/>
  <c r="O285" i="34"/>
  <c r="A285" i="34"/>
  <c r="O283" i="34"/>
  <c r="A283" i="34"/>
  <c r="O236" i="34"/>
  <c r="A236" i="34"/>
  <c r="A242" i="34"/>
  <c r="O242" i="34"/>
  <c r="O256" i="34"/>
  <c r="A256" i="34"/>
  <c r="A259" i="34"/>
  <c r="O259" i="34"/>
  <c r="O245" i="34"/>
  <c r="A245" i="34"/>
  <c r="O248" i="34"/>
  <c r="A248" i="34"/>
  <c r="O264" i="34"/>
  <c r="A264" i="34"/>
  <c r="CU20" i="38"/>
  <c r="CV20" i="38" s="1"/>
  <c r="O232" i="34"/>
  <c r="A232" i="34"/>
  <c r="A263" i="34"/>
  <c r="O263" i="34"/>
  <c r="O239" i="34"/>
  <c r="A239" i="34"/>
  <c r="O233" i="34"/>
  <c r="A233" i="34"/>
  <c r="O234" i="34"/>
  <c r="A234" i="34"/>
  <c r="A237" i="34"/>
  <c r="O237" i="34"/>
  <c r="O240" i="34"/>
  <c r="A240" i="34"/>
  <c r="O253" i="34"/>
  <c r="A253" i="34"/>
  <c r="O254" i="34"/>
  <c r="A254" i="34"/>
  <c r="O257" i="34"/>
  <c r="A257" i="34"/>
  <c r="A260" i="34"/>
  <c r="O260" i="34"/>
  <c r="O246" i="34"/>
  <c r="A246" i="34"/>
  <c r="A249" i="34"/>
  <c r="O249" i="34"/>
  <c r="A252" i="34"/>
  <c r="O252" i="34"/>
  <c r="O235" i="34"/>
  <c r="A235" i="34"/>
  <c r="O238" i="34"/>
  <c r="A238" i="34"/>
  <c r="O241" i="34"/>
  <c r="A241" i="34"/>
  <c r="O255" i="34"/>
  <c r="A255" i="34"/>
  <c r="O258" i="34"/>
  <c r="A258" i="34"/>
  <c r="A243" i="34"/>
  <c r="O243" i="34"/>
  <c r="O244" i="34"/>
  <c r="A244" i="34"/>
  <c r="O247" i="34"/>
  <c r="A247" i="34"/>
  <c r="A250" i="34"/>
  <c r="O250" i="34"/>
  <c r="A261" i="34"/>
  <c r="O261" i="34"/>
  <c r="O262" i="34"/>
  <c r="A262" i="34"/>
  <c r="A251" i="34"/>
  <c r="O251" i="34"/>
  <c r="O226" i="34"/>
  <c r="A226" i="34"/>
  <c r="A219" i="34"/>
  <c r="O219" i="34"/>
  <c r="O230" i="34"/>
  <c r="A230" i="34"/>
  <c r="O196" i="34"/>
  <c r="A196" i="34"/>
  <c r="O199" i="34"/>
  <c r="A199" i="34"/>
  <c r="O202" i="34"/>
  <c r="A202" i="34"/>
  <c r="O216" i="34"/>
  <c r="A216" i="34"/>
  <c r="O220" i="34"/>
  <c r="A220" i="34"/>
  <c r="A223" i="34"/>
  <c r="O223" i="34"/>
  <c r="A205" i="34"/>
  <c r="O205" i="34"/>
  <c r="O208" i="34"/>
  <c r="A208" i="34"/>
  <c r="O211" i="34"/>
  <c r="A211" i="34"/>
  <c r="A231" i="34"/>
  <c r="O231" i="34"/>
  <c r="O193" i="34"/>
  <c r="A193" i="34"/>
  <c r="A194" i="34"/>
  <c r="O194" i="34"/>
  <c r="O197" i="34"/>
  <c r="A197" i="34"/>
  <c r="A200" i="34"/>
  <c r="O200" i="34"/>
  <c r="A213" i="34"/>
  <c r="O213" i="34"/>
  <c r="O214" i="34"/>
  <c r="A214" i="34"/>
  <c r="A217" i="34"/>
  <c r="O217" i="34"/>
  <c r="O221" i="34"/>
  <c r="A221" i="34"/>
  <c r="O224" i="34"/>
  <c r="A224" i="34"/>
  <c r="O227" i="34"/>
  <c r="A227" i="34"/>
  <c r="A206" i="34"/>
  <c r="O206" i="34"/>
  <c r="O209" i="34"/>
  <c r="A209" i="34"/>
  <c r="O212" i="34"/>
  <c r="A212" i="34"/>
  <c r="A195" i="34"/>
  <c r="O195" i="34"/>
  <c r="O198" i="34"/>
  <c r="A198" i="34"/>
  <c r="A201" i="34"/>
  <c r="O201" i="34"/>
  <c r="O215" i="34"/>
  <c r="A215" i="34"/>
  <c r="O218" i="34"/>
  <c r="A218" i="34"/>
  <c r="O222" i="34"/>
  <c r="A222" i="34"/>
  <c r="A225" i="34"/>
  <c r="O225" i="34"/>
  <c r="O203" i="34"/>
  <c r="A203" i="34"/>
  <c r="O204" i="34"/>
  <c r="A204" i="34"/>
  <c r="O207" i="34"/>
  <c r="A207" i="34"/>
  <c r="O210" i="34"/>
  <c r="A210" i="34"/>
  <c r="O228" i="34"/>
  <c r="A228" i="34"/>
  <c r="A229" i="34"/>
  <c r="O229" i="34"/>
  <c r="CU19" i="38"/>
  <c r="CV19" i="38" s="1"/>
  <c r="O192" i="34"/>
  <c r="A192" i="34"/>
  <c r="O173" i="34"/>
  <c r="A173" i="34"/>
  <c r="O179" i="34"/>
  <c r="A179" i="34"/>
  <c r="CU18" i="38"/>
  <c r="CV18" i="38" s="1"/>
  <c r="O161" i="34"/>
  <c r="A161" i="34"/>
  <c r="O165" i="34"/>
  <c r="A165" i="34"/>
  <c r="O168" i="34"/>
  <c r="A168" i="34"/>
  <c r="O188" i="34"/>
  <c r="A188" i="34"/>
  <c r="O162" i="34"/>
  <c r="A162" i="34"/>
  <c r="O163" i="34"/>
  <c r="A163" i="34"/>
  <c r="O166" i="34"/>
  <c r="A166" i="34"/>
  <c r="A169" i="34"/>
  <c r="O169" i="34"/>
  <c r="A182" i="34"/>
  <c r="O182" i="34"/>
  <c r="O183" i="34"/>
  <c r="A183" i="34"/>
  <c r="O186" i="34"/>
  <c r="A186" i="34"/>
  <c r="O174" i="34"/>
  <c r="A174" i="34"/>
  <c r="O177" i="34"/>
  <c r="A177" i="34"/>
  <c r="O180" i="34"/>
  <c r="A180" i="34"/>
  <c r="O190" i="34"/>
  <c r="A190" i="34"/>
  <c r="O191" i="34"/>
  <c r="A191" i="34"/>
  <c r="O185" i="34"/>
  <c r="A185" i="34"/>
  <c r="O172" i="34"/>
  <c r="A172" i="34"/>
  <c r="A176" i="34"/>
  <c r="O176" i="34"/>
  <c r="O171" i="34"/>
  <c r="A171" i="34"/>
  <c r="A164" i="34"/>
  <c r="O164" i="34"/>
  <c r="O167" i="34"/>
  <c r="A167" i="34"/>
  <c r="A170" i="34"/>
  <c r="O170" i="34"/>
  <c r="O184" i="34"/>
  <c r="A184" i="34"/>
  <c r="A187" i="34"/>
  <c r="O187" i="34"/>
  <c r="O175" i="34"/>
  <c r="A175" i="34"/>
  <c r="O178" i="34"/>
  <c r="A178" i="34"/>
  <c r="O181" i="34"/>
  <c r="A181" i="34"/>
  <c r="O189" i="34"/>
  <c r="A189" i="34"/>
  <c r="O127" i="34"/>
  <c r="A127" i="34"/>
  <c r="A130" i="34"/>
  <c r="O130" i="34"/>
  <c r="O133" i="34"/>
  <c r="A133" i="34"/>
  <c r="O151" i="34"/>
  <c r="A151" i="34"/>
  <c r="O154" i="34"/>
  <c r="A154" i="34"/>
  <c r="A134" i="34"/>
  <c r="O134" i="34"/>
  <c r="O135" i="34"/>
  <c r="A135" i="34"/>
  <c r="O138" i="34"/>
  <c r="A138" i="34"/>
  <c r="O141" i="34"/>
  <c r="A141" i="34"/>
  <c r="O158" i="34"/>
  <c r="A158" i="34"/>
  <c r="O157" i="34"/>
  <c r="A157" i="34"/>
  <c r="CU17" i="38"/>
  <c r="CV17" i="38" s="1"/>
  <c r="O123" i="34"/>
  <c r="B17" i="38" s="1"/>
  <c r="A123" i="34"/>
  <c r="O124" i="34"/>
  <c r="A124" i="34"/>
  <c r="A125" i="34"/>
  <c r="O125" i="34"/>
  <c r="O128" i="34"/>
  <c r="A128" i="34"/>
  <c r="O131" i="34"/>
  <c r="A131" i="34"/>
  <c r="O144" i="34"/>
  <c r="A144" i="34"/>
  <c r="O145" i="34"/>
  <c r="A145" i="34"/>
  <c r="O149" i="34"/>
  <c r="A149" i="34"/>
  <c r="O152" i="34"/>
  <c r="A152" i="34"/>
  <c r="A155" i="34"/>
  <c r="O155" i="34"/>
  <c r="A136" i="34"/>
  <c r="O136" i="34"/>
  <c r="O139" i="34"/>
  <c r="A139" i="34"/>
  <c r="O142" i="34"/>
  <c r="A142" i="34"/>
  <c r="O159" i="34"/>
  <c r="A159" i="34"/>
  <c r="A160" i="34"/>
  <c r="O160" i="34"/>
  <c r="O148" i="34"/>
  <c r="A148" i="34"/>
  <c r="O147" i="34"/>
  <c r="A147" i="34"/>
  <c r="O126" i="34"/>
  <c r="A126" i="34"/>
  <c r="O129" i="34"/>
  <c r="A129" i="34"/>
  <c r="O132" i="34"/>
  <c r="A132" i="34"/>
  <c r="O150" i="34"/>
  <c r="A150" i="34"/>
  <c r="O153" i="34"/>
  <c r="A153" i="34"/>
  <c r="O156" i="34"/>
  <c r="A156" i="34"/>
  <c r="A137" i="34"/>
  <c r="O137" i="34"/>
  <c r="O140" i="34"/>
  <c r="A140" i="34"/>
  <c r="A143" i="34"/>
  <c r="O143" i="34"/>
  <c r="O146" i="34"/>
  <c r="A146" i="34"/>
  <c r="O102" i="34"/>
  <c r="A102" i="34"/>
  <c r="CU16" i="38"/>
  <c r="CV16" i="38" s="1"/>
  <c r="O94" i="34"/>
  <c r="A94" i="34"/>
  <c r="O105" i="34"/>
  <c r="A105" i="34"/>
  <c r="O96" i="34"/>
  <c r="A96" i="34"/>
  <c r="O95" i="34"/>
  <c r="A95" i="34"/>
  <c r="O109" i="34"/>
  <c r="A109" i="34"/>
  <c r="O112" i="34"/>
  <c r="A112" i="34"/>
  <c r="O120" i="34"/>
  <c r="A120" i="34"/>
  <c r="O97" i="34"/>
  <c r="A97" i="34"/>
  <c r="O100" i="34"/>
  <c r="A100" i="34"/>
  <c r="O103" i="34"/>
  <c r="A103" i="34"/>
  <c r="O117" i="34"/>
  <c r="A117" i="34"/>
  <c r="O107" i="34"/>
  <c r="A107" i="34"/>
  <c r="O110" i="34"/>
  <c r="A110" i="34"/>
  <c r="O113" i="34"/>
  <c r="A113" i="34"/>
  <c r="A121" i="34"/>
  <c r="O121" i="34"/>
  <c r="O122" i="34"/>
  <c r="A122" i="34"/>
  <c r="A115" i="34"/>
  <c r="O115" i="34"/>
  <c r="O119" i="34"/>
  <c r="A119" i="34"/>
  <c r="O99" i="34"/>
  <c r="A99" i="34"/>
  <c r="O106" i="34"/>
  <c r="A106" i="34"/>
  <c r="O98" i="34"/>
  <c r="A98" i="34"/>
  <c r="O101" i="34"/>
  <c r="A101" i="34"/>
  <c r="O104" i="34"/>
  <c r="A104" i="34"/>
  <c r="O118" i="34"/>
  <c r="A118" i="34"/>
  <c r="O108" i="34"/>
  <c r="A108" i="34"/>
  <c r="O111" i="34"/>
  <c r="A111" i="34"/>
  <c r="O114" i="34"/>
  <c r="A114" i="34"/>
  <c r="O116" i="34"/>
  <c r="A116" i="34"/>
  <c r="O63" i="34"/>
  <c r="A63" i="34"/>
  <c r="O61" i="34"/>
  <c r="A61" i="34"/>
  <c r="O64" i="34"/>
  <c r="A64" i="34"/>
  <c r="O67" i="34"/>
  <c r="A67" i="34"/>
  <c r="O84" i="34"/>
  <c r="A84" i="34"/>
  <c r="O87" i="34"/>
  <c r="A87" i="34"/>
  <c r="A68" i="34"/>
  <c r="O68" i="34"/>
  <c r="O69" i="34"/>
  <c r="A69" i="34"/>
  <c r="O72" i="34"/>
  <c r="A72" i="34"/>
  <c r="O75" i="34"/>
  <c r="A75" i="34"/>
  <c r="O78" i="34"/>
  <c r="A78" i="34"/>
  <c r="O79" i="34"/>
  <c r="A79" i="34"/>
  <c r="O93" i="34"/>
  <c r="A93" i="34"/>
  <c r="CU15" i="38"/>
  <c r="CV15" i="38" s="1"/>
  <c r="O57" i="34"/>
  <c r="A57" i="34"/>
  <c r="O92" i="34"/>
  <c r="A92" i="34"/>
  <c r="A62" i="34"/>
  <c r="O62" i="34"/>
  <c r="O88" i="34"/>
  <c r="A88" i="34"/>
  <c r="A80" i="34"/>
  <c r="O80" i="34"/>
  <c r="O58" i="34"/>
  <c r="A58" i="34"/>
  <c r="O82" i="34"/>
  <c r="A82" i="34"/>
  <c r="O70" i="34"/>
  <c r="A70" i="34"/>
  <c r="O59" i="34"/>
  <c r="A59" i="34"/>
  <c r="O65" i="34"/>
  <c r="A65" i="34"/>
  <c r="O85" i="34"/>
  <c r="A85" i="34"/>
  <c r="O73" i="34"/>
  <c r="A73" i="34"/>
  <c r="O81" i="34"/>
  <c r="A81" i="34"/>
  <c r="O76" i="34"/>
  <c r="A76" i="34"/>
  <c r="O83" i="34"/>
  <c r="A83" i="34"/>
  <c r="A86" i="34"/>
  <c r="O86" i="34"/>
  <c r="O89" i="34"/>
  <c r="A89" i="34"/>
  <c r="A71" i="34"/>
  <c r="O71" i="34"/>
  <c r="A74" i="34"/>
  <c r="O74" i="34"/>
  <c r="A77" i="34"/>
  <c r="O77" i="34"/>
  <c r="O91" i="34"/>
  <c r="A91" i="34"/>
  <c r="O60" i="34"/>
  <c r="A60" i="34"/>
  <c r="O66" i="34"/>
  <c r="A66" i="34"/>
  <c r="O90" i="34"/>
  <c r="A90" i="34"/>
  <c r="C21" i="38"/>
  <c r="C14" i="38"/>
  <c r="B14" i="38"/>
  <c r="C15" i="38"/>
  <c r="B15" i="38"/>
  <c r="C16" i="38"/>
  <c r="B16" i="38"/>
  <c r="C17" i="38"/>
  <c r="C18" i="38"/>
  <c r="B18" i="38"/>
  <c r="C19" i="38"/>
  <c r="B19" i="38"/>
  <c r="C20" i="38"/>
  <c r="B20" i="38"/>
  <c r="CP15" i="38"/>
  <c r="CP19" i="38"/>
  <c r="CP17" i="38"/>
  <c r="CP21" i="38"/>
  <c r="AG232" i="34"/>
  <c r="CN20" i="38"/>
  <c r="AF232" i="34"/>
  <c r="CO20" i="38"/>
  <c r="AF184" i="34"/>
  <c r="CO18" i="38"/>
  <c r="AG161" i="34"/>
  <c r="CN18" i="38"/>
  <c r="AG94" i="34"/>
  <c r="CN16" i="38"/>
  <c r="AF94" i="34"/>
  <c r="CO16" i="38"/>
  <c r="CO14" i="38"/>
  <c r="AG29" i="34"/>
  <c r="CN14" i="38"/>
  <c r="AG27" i="34"/>
  <c r="AG26" i="34"/>
  <c r="AG23" i="34"/>
  <c r="AG22" i="34"/>
  <c r="AG21" i="34"/>
  <c r="AG20" i="34"/>
  <c r="AG19" i="34"/>
  <c r="AG18" i="34"/>
  <c r="AG17" i="34"/>
  <c r="AG16" i="34"/>
  <c r="AG15" i="34"/>
  <c r="AG14" i="34"/>
  <c r="AG3" i="34"/>
  <c r="AG2" i="34"/>
  <c r="CN13" i="38"/>
  <c r="AG25" i="34"/>
  <c r="AG24" i="34"/>
  <c r="AG13" i="34"/>
  <c r="AG12" i="34"/>
  <c r="AG11" i="34"/>
  <c r="AG10" i="34"/>
  <c r="AG9" i="34"/>
  <c r="AG8" i="34"/>
  <c r="AG7" i="34"/>
  <c r="AG6" i="34"/>
  <c r="AG5" i="34"/>
  <c r="AG4" i="34"/>
  <c r="AG28" i="34"/>
  <c r="AF27" i="34"/>
  <c r="AF26" i="34"/>
  <c r="AF23" i="34"/>
  <c r="AF22" i="34"/>
  <c r="AF21" i="34"/>
  <c r="AF20" i="34"/>
  <c r="AF19" i="34"/>
  <c r="AF18" i="34"/>
  <c r="AF17" i="34"/>
  <c r="AF16" i="34"/>
  <c r="AF15" i="34"/>
  <c r="AF14" i="34"/>
  <c r="AF3" i="34"/>
  <c r="CO13" i="38"/>
  <c r="AF2" i="34"/>
  <c r="AF25" i="34"/>
  <c r="AF24" i="34"/>
  <c r="AF13" i="34"/>
  <c r="AF12" i="34"/>
  <c r="AF11" i="34"/>
  <c r="AF10" i="34"/>
  <c r="AF9" i="34"/>
  <c r="AF8" i="34"/>
  <c r="AF7" i="34"/>
  <c r="AF6" i="34"/>
  <c r="AF5" i="34"/>
  <c r="AF4" i="34"/>
  <c r="AF28" i="34"/>
  <c r="AF57" i="34"/>
  <c r="AG57" i="34"/>
  <c r="AF292" i="34"/>
  <c r="AG265" i="34"/>
  <c r="AF210" i="34"/>
  <c r="AG208" i="34"/>
  <c r="AF265" i="34"/>
  <c r="AG203" i="34"/>
  <c r="AG202" i="34"/>
  <c r="AF192" i="34"/>
  <c r="AG211" i="34"/>
  <c r="AG192" i="34"/>
  <c r="AF161" i="34"/>
  <c r="AF169" i="34"/>
  <c r="AF181" i="34"/>
  <c r="AF123" i="34"/>
  <c r="AG123" i="34"/>
  <c r="AG31" i="34"/>
  <c r="AG33" i="34"/>
  <c r="AG35" i="34"/>
  <c r="AG37" i="34"/>
  <c r="AG39" i="34"/>
  <c r="AG42" i="34"/>
  <c r="AG44" i="34"/>
  <c r="AG46" i="34"/>
  <c r="AG48" i="34"/>
  <c r="AG50" i="34"/>
  <c r="AG51" i="34"/>
  <c r="AG53" i="34"/>
  <c r="AG54" i="34"/>
  <c r="AF42" i="34"/>
  <c r="AF46" i="34"/>
  <c r="AF54" i="34"/>
  <c r="AF35" i="34"/>
  <c r="AF37" i="34"/>
  <c r="AF51" i="34"/>
  <c r="AF32" i="34"/>
  <c r="AF34" i="34"/>
  <c r="AF36" i="34"/>
  <c r="AF38" i="34"/>
  <c r="AF40" i="34"/>
  <c r="AF41" i="34"/>
  <c r="AF43" i="34"/>
  <c r="AF45" i="34"/>
  <c r="AF47" i="34"/>
  <c r="AF49" i="34"/>
  <c r="AF52" i="34"/>
  <c r="AF55" i="34"/>
  <c r="AF56" i="34"/>
  <c r="AF44" i="34"/>
  <c r="AF48" i="34"/>
  <c r="AF50" i="34"/>
  <c r="AG32" i="34"/>
  <c r="AG34" i="34"/>
  <c r="AG36" i="34"/>
  <c r="AG38" i="34"/>
  <c r="AG40" i="34"/>
  <c r="AG41" i="34"/>
  <c r="AG43" i="34"/>
  <c r="AG45" i="34"/>
  <c r="AG47" i="34"/>
  <c r="AG49" i="34"/>
  <c r="AG52" i="34"/>
  <c r="AG55" i="34"/>
  <c r="AG56" i="34"/>
  <c r="AF30" i="34"/>
  <c r="AF29" i="34"/>
  <c r="AF31" i="34"/>
  <c r="AF33" i="34"/>
  <c r="AF39" i="34"/>
  <c r="AF53" i="34"/>
  <c r="AG30" i="34"/>
  <c r="B13" i="38"/>
  <c r="AG270" i="34"/>
  <c r="AG297" i="34"/>
  <c r="AG299" i="34"/>
  <c r="AG292" i="34"/>
  <c r="AG301" i="34"/>
  <c r="AG274" i="34"/>
  <c r="AG286" i="34"/>
  <c r="AG288" i="34"/>
  <c r="AF269" i="34"/>
  <c r="AF273" i="34"/>
  <c r="AF287" i="34"/>
  <c r="AF291" i="34"/>
  <c r="AF276" i="34"/>
  <c r="AF277" i="34"/>
  <c r="AF279" i="34"/>
  <c r="AF281" i="34"/>
  <c r="AF283" i="34"/>
  <c r="AF285" i="34"/>
  <c r="AF305" i="34"/>
  <c r="AF306" i="34"/>
  <c r="AG291" i="34"/>
  <c r="AG276" i="34"/>
  <c r="AG277" i="34"/>
  <c r="AG279" i="34"/>
  <c r="AG281" i="34"/>
  <c r="AG285" i="34"/>
  <c r="AG305" i="34"/>
  <c r="AG306" i="34"/>
  <c r="AG269" i="34"/>
  <c r="AG273" i="34"/>
  <c r="AF266" i="34"/>
  <c r="AF268" i="34"/>
  <c r="AF272" i="34"/>
  <c r="AF295" i="34"/>
  <c r="AF296" i="34"/>
  <c r="AF298" i="34"/>
  <c r="AF300" i="34"/>
  <c r="AF302" i="34"/>
  <c r="AF290" i="34"/>
  <c r="AF294" i="34"/>
  <c r="AG266" i="34"/>
  <c r="AG268" i="34"/>
  <c r="AG272" i="34"/>
  <c r="AG295" i="34"/>
  <c r="AG296" i="34"/>
  <c r="AG298" i="34"/>
  <c r="AG300" i="34"/>
  <c r="AG302" i="34"/>
  <c r="AG290" i="34"/>
  <c r="AG294" i="34"/>
  <c r="AG287" i="34"/>
  <c r="AG283" i="34"/>
  <c r="AF267" i="34"/>
  <c r="AF271" i="34"/>
  <c r="AF275" i="34"/>
  <c r="AF289" i="34"/>
  <c r="AF293" i="34"/>
  <c r="AF278" i="34"/>
  <c r="AF280" i="34"/>
  <c r="AF282" i="34"/>
  <c r="AF284" i="34"/>
  <c r="AF303" i="34"/>
  <c r="AF304" i="34"/>
  <c r="AG267" i="34"/>
  <c r="AG271" i="34"/>
  <c r="AG275" i="34"/>
  <c r="AG289" i="34"/>
  <c r="AG293" i="34"/>
  <c r="AG278" i="34"/>
  <c r="AG280" i="34"/>
  <c r="AG282" i="34"/>
  <c r="AG284" i="34"/>
  <c r="AG303" i="34"/>
  <c r="AG304" i="34"/>
  <c r="AF270" i="34"/>
  <c r="AF274" i="34"/>
  <c r="AF297" i="34"/>
  <c r="AF299" i="34"/>
  <c r="AF301" i="34"/>
  <c r="AF286" i="34"/>
  <c r="AF288" i="34"/>
  <c r="AF236" i="34"/>
  <c r="AF240" i="34"/>
  <c r="AF244" i="34"/>
  <c r="AF248" i="34"/>
  <c r="AF252" i="34"/>
  <c r="AG241" i="34"/>
  <c r="AG255" i="34"/>
  <c r="AG236" i="34"/>
  <c r="AG240" i="34"/>
  <c r="AG244" i="34"/>
  <c r="AG248" i="34"/>
  <c r="AG252" i="34"/>
  <c r="AG259" i="34"/>
  <c r="AG243" i="34"/>
  <c r="AG245" i="34"/>
  <c r="AG261" i="34"/>
  <c r="AF233" i="34"/>
  <c r="AF235" i="34"/>
  <c r="AF239" i="34"/>
  <c r="AF253" i="34"/>
  <c r="AF254" i="34"/>
  <c r="AF256" i="34"/>
  <c r="AF258" i="34"/>
  <c r="AF260" i="34"/>
  <c r="AF247" i="34"/>
  <c r="AF251" i="34"/>
  <c r="AF263" i="34"/>
  <c r="AF264" i="34"/>
  <c r="AG233" i="34"/>
  <c r="AG235" i="34"/>
  <c r="AG239" i="34"/>
  <c r="AG253" i="34"/>
  <c r="AG254" i="34"/>
  <c r="AG256" i="34"/>
  <c r="AG258" i="34"/>
  <c r="AG260" i="34"/>
  <c r="AG247" i="34"/>
  <c r="AG251" i="34"/>
  <c r="AG263" i="34"/>
  <c r="AG264" i="34"/>
  <c r="AF234" i="34"/>
  <c r="AF238" i="34"/>
  <c r="AF242" i="34"/>
  <c r="AF246" i="34"/>
  <c r="AF250" i="34"/>
  <c r="AG249" i="34"/>
  <c r="AG262" i="34"/>
  <c r="AG234" i="34"/>
  <c r="AG238" i="34"/>
  <c r="AG242" i="34"/>
  <c r="AG246" i="34"/>
  <c r="AG250" i="34"/>
  <c r="AG237" i="34"/>
  <c r="AG257" i="34"/>
  <c r="AF237" i="34"/>
  <c r="AF241" i="34"/>
  <c r="AF255" i="34"/>
  <c r="AF257" i="34"/>
  <c r="AF259" i="34"/>
  <c r="AF243" i="34"/>
  <c r="AF245" i="34"/>
  <c r="AF249" i="34"/>
  <c r="AF261" i="34"/>
  <c r="AF262" i="34"/>
  <c r="AG198" i="34"/>
  <c r="AG216" i="34"/>
  <c r="AG224" i="34"/>
  <c r="AG207" i="34"/>
  <c r="AG201" i="34"/>
  <c r="AG218" i="34"/>
  <c r="AG227" i="34"/>
  <c r="AG209" i="34"/>
  <c r="AG229" i="34"/>
  <c r="AG228" i="34"/>
  <c r="AG194" i="34"/>
  <c r="AG220" i="34"/>
  <c r="AG196" i="34"/>
  <c r="AG215" i="34"/>
  <c r="AG222" i="34"/>
  <c r="AG206" i="34"/>
  <c r="D10" i="30"/>
  <c r="AF165" i="34"/>
  <c r="AF172" i="34"/>
  <c r="AF171" i="34"/>
  <c r="AF162" i="34"/>
  <c r="AF190" i="34"/>
  <c r="AF175" i="34"/>
  <c r="AF179" i="34"/>
  <c r="AF167" i="34"/>
  <c r="AF186" i="34"/>
  <c r="AF177" i="34"/>
  <c r="AF163" i="34"/>
  <c r="AF173" i="34"/>
  <c r="AG162" i="34"/>
  <c r="AG163" i="34"/>
  <c r="AG165" i="34"/>
  <c r="AG167" i="34"/>
  <c r="AG169" i="34"/>
  <c r="AG171" i="34"/>
  <c r="AG184" i="34"/>
  <c r="AG186" i="34"/>
  <c r="AG172" i="34"/>
  <c r="AG173" i="34"/>
  <c r="AG175" i="34"/>
  <c r="AG177" i="34"/>
  <c r="AG179" i="34"/>
  <c r="AG181" i="34"/>
  <c r="AG190" i="34"/>
  <c r="AF191" i="34"/>
  <c r="AG191" i="34"/>
  <c r="AF164" i="34"/>
  <c r="AF166" i="34"/>
  <c r="AF168" i="34"/>
  <c r="AF170" i="34"/>
  <c r="AF182" i="34"/>
  <c r="AF183" i="34"/>
  <c r="AF185" i="34"/>
  <c r="AF187" i="34"/>
  <c r="AF174" i="34"/>
  <c r="AF176" i="34"/>
  <c r="AF178" i="34"/>
  <c r="AF180" i="34"/>
  <c r="AF188" i="34"/>
  <c r="AF189" i="34"/>
  <c r="AG164" i="34"/>
  <c r="AG166" i="34"/>
  <c r="AG168" i="34"/>
  <c r="AG170" i="34"/>
  <c r="AG182" i="34"/>
  <c r="AG183" i="34"/>
  <c r="AG185" i="34"/>
  <c r="AG187" i="34"/>
  <c r="AG174" i="34"/>
  <c r="AG176" i="34"/>
  <c r="AG178" i="34"/>
  <c r="AG180" i="34"/>
  <c r="AG188" i="34"/>
  <c r="AG189" i="34"/>
  <c r="AF127" i="34"/>
  <c r="AF124" i="34"/>
  <c r="AF128" i="34"/>
  <c r="AF149" i="34"/>
  <c r="AF129" i="34"/>
  <c r="AF130" i="34"/>
  <c r="AF146" i="34"/>
  <c r="AF153" i="34"/>
  <c r="AF137" i="34"/>
  <c r="AF159" i="34"/>
  <c r="AF131" i="34"/>
  <c r="AF148" i="34"/>
  <c r="AF155" i="34"/>
  <c r="AF139" i="34"/>
  <c r="AF133" i="34"/>
  <c r="AF134" i="34"/>
  <c r="AF141" i="34"/>
  <c r="AF125" i="34"/>
  <c r="AF144" i="34"/>
  <c r="AF143" i="34"/>
  <c r="AF151" i="34"/>
  <c r="AF135" i="34"/>
  <c r="AF126" i="34"/>
  <c r="AG158" i="34"/>
  <c r="AG157" i="34"/>
  <c r="AG142" i="34"/>
  <c r="AG140" i="34"/>
  <c r="AG138" i="34"/>
  <c r="AG136" i="34"/>
  <c r="AG156" i="34"/>
  <c r="AG154" i="34"/>
  <c r="AG152" i="34"/>
  <c r="AG150" i="34"/>
  <c r="AG147" i="34"/>
  <c r="AG145" i="34"/>
  <c r="AG144" i="34"/>
  <c r="AG132" i="34"/>
  <c r="AG130" i="34"/>
  <c r="AG128" i="34"/>
  <c r="AG126" i="34"/>
  <c r="AG160" i="34"/>
  <c r="AG159" i="34"/>
  <c r="AG143" i="34"/>
  <c r="AG141" i="34"/>
  <c r="AG139" i="34"/>
  <c r="AG137" i="34"/>
  <c r="AG135" i="34"/>
  <c r="AG134" i="34"/>
  <c r="AG155" i="34"/>
  <c r="AG153" i="34"/>
  <c r="AG151" i="34"/>
  <c r="AG149" i="34"/>
  <c r="AG148" i="34"/>
  <c r="AG146" i="34"/>
  <c r="AG133" i="34"/>
  <c r="AG131" i="34"/>
  <c r="AG129" i="34"/>
  <c r="AG127" i="34"/>
  <c r="AG125" i="34"/>
  <c r="AG124" i="34"/>
  <c r="AF160" i="34"/>
  <c r="AF132" i="34"/>
  <c r="AF145" i="34"/>
  <c r="AF147" i="34"/>
  <c r="AF150" i="34"/>
  <c r="AF152" i="34"/>
  <c r="AF154" i="34"/>
  <c r="AF156" i="34"/>
  <c r="AF136" i="34"/>
  <c r="AF138" i="34"/>
  <c r="AF140" i="34"/>
  <c r="AF142" i="34"/>
  <c r="AF157" i="34"/>
  <c r="AF158" i="34"/>
  <c r="AG107" i="34"/>
  <c r="AG97" i="34"/>
  <c r="AG109" i="34"/>
  <c r="AG120" i="34"/>
  <c r="AG99" i="34"/>
  <c r="AG116" i="34"/>
  <c r="AG111" i="34"/>
  <c r="AG101" i="34"/>
  <c r="AG118" i="34"/>
  <c r="AG113" i="34"/>
  <c r="AG103" i="34"/>
  <c r="AG119" i="34"/>
  <c r="AG115" i="34"/>
  <c r="AF97" i="34"/>
  <c r="AF99" i="34"/>
  <c r="AF101" i="34"/>
  <c r="AF103" i="34"/>
  <c r="AF115" i="34"/>
  <c r="AF116" i="34"/>
  <c r="AF118" i="34"/>
  <c r="AF107" i="34"/>
  <c r="AF109" i="34"/>
  <c r="AF111" i="34"/>
  <c r="AF113" i="34"/>
  <c r="AF119" i="34"/>
  <c r="AF120" i="34"/>
  <c r="AF95" i="34"/>
  <c r="AF96" i="34"/>
  <c r="AF98" i="34"/>
  <c r="AF100" i="34"/>
  <c r="AF102" i="34"/>
  <c r="AF104" i="34"/>
  <c r="AF117" i="34"/>
  <c r="AF105" i="34"/>
  <c r="AF106" i="34"/>
  <c r="AF108" i="34"/>
  <c r="AF110" i="34"/>
  <c r="AF112" i="34"/>
  <c r="AF114" i="34"/>
  <c r="AF121" i="34"/>
  <c r="AF122" i="34"/>
  <c r="AG95" i="34"/>
  <c r="AG96" i="34"/>
  <c r="AG98" i="34"/>
  <c r="AG100" i="34"/>
  <c r="AG102" i="34"/>
  <c r="AG104" i="34"/>
  <c r="AG117" i="34"/>
  <c r="AG105" i="34"/>
  <c r="AG106" i="34"/>
  <c r="AG108" i="34"/>
  <c r="AG110" i="34"/>
  <c r="AG112" i="34"/>
  <c r="AG114" i="34"/>
  <c r="AG121" i="34"/>
  <c r="AG122" i="34"/>
  <c r="AF83" i="34"/>
  <c r="AF61" i="34"/>
  <c r="AF70" i="34"/>
  <c r="AF59" i="34"/>
  <c r="AF91" i="34"/>
  <c r="AF63" i="34"/>
  <c r="AF85" i="34"/>
  <c r="AF72" i="34"/>
  <c r="AF79" i="34"/>
  <c r="AF58" i="34"/>
  <c r="AF65" i="34"/>
  <c r="AF87" i="34"/>
  <c r="AF74" i="34"/>
  <c r="AF90" i="34"/>
  <c r="AF67" i="34"/>
  <c r="AF89" i="34"/>
  <c r="AF76" i="34"/>
  <c r="AF78" i="34"/>
  <c r="AG58" i="34"/>
  <c r="AG59" i="34"/>
  <c r="AG61" i="34"/>
  <c r="AG63" i="34"/>
  <c r="AG65" i="34"/>
  <c r="AG67" i="34"/>
  <c r="AG83" i="34"/>
  <c r="AG85" i="34"/>
  <c r="AG87" i="34"/>
  <c r="AG89" i="34"/>
  <c r="AG70" i="34"/>
  <c r="AG72" i="34"/>
  <c r="AG74" i="34"/>
  <c r="AG76" i="34"/>
  <c r="AG78" i="34"/>
  <c r="AG79" i="34"/>
  <c r="AG90" i="34"/>
  <c r="AG91" i="34"/>
  <c r="AF60" i="34"/>
  <c r="AF62" i="34"/>
  <c r="AF64" i="34"/>
  <c r="AF66" i="34"/>
  <c r="AF81" i="34"/>
  <c r="AF82" i="34"/>
  <c r="AF84" i="34"/>
  <c r="AF86" i="34"/>
  <c r="AF88" i="34"/>
  <c r="AF68" i="34"/>
  <c r="AF69" i="34"/>
  <c r="AF71" i="34"/>
  <c r="AF73" i="34"/>
  <c r="AF75" i="34"/>
  <c r="AF77" i="34"/>
  <c r="AF80" i="34"/>
  <c r="AF92" i="34"/>
  <c r="AF93" i="34"/>
  <c r="AG60" i="34"/>
  <c r="AG62" i="34"/>
  <c r="AG64" i="34"/>
  <c r="AG66" i="34"/>
  <c r="AG81" i="34"/>
  <c r="AG82" i="34"/>
  <c r="AG84" i="34"/>
  <c r="AG86" i="34"/>
  <c r="AG88" i="34"/>
  <c r="AG68" i="34"/>
  <c r="AG69" i="34"/>
  <c r="AG71" i="34"/>
  <c r="AG73" i="34"/>
  <c r="AG75" i="34"/>
  <c r="AG77" i="34"/>
  <c r="AG80" i="34"/>
  <c r="AG92" i="34"/>
  <c r="AG93" i="34"/>
  <c r="AG193" i="34"/>
  <c r="AG197" i="34"/>
  <c r="AG219" i="34"/>
  <c r="AG223" i="34"/>
  <c r="AG210" i="34"/>
  <c r="AG231" i="34"/>
  <c r="AG199" i="34"/>
  <c r="AG225" i="34"/>
  <c r="AG204" i="34"/>
  <c r="AG230" i="34"/>
  <c r="AG200" i="34"/>
  <c r="AG214" i="34"/>
  <c r="AG226" i="34"/>
  <c r="AG205" i="34"/>
  <c r="AG212" i="34"/>
  <c r="AG195" i="34"/>
  <c r="AG213" i="34"/>
  <c r="AG217" i="34"/>
  <c r="AG221" i="34"/>
  <c r="AF231" i="34"/>
  <c r="AF195" i="34"/>
  <c r="AF197" i="34"/>
  <c r="AF199" i="34"/>
  <c r="AF201" i="34"/>
  <c r="AF213" i="34"/>
  <c r="AF214" i="34"/>
  <c r="AF216" i="34"/>
  <c r="AF218" i="34"/>
  <c r="AF221" i="34"/>
  <c r="AF223" i="34"/>
  <c r="AF225" i="34"/>
  <c r="AF227" i="34"/>
  <c r="AF205" i="34"/>
  <c r="AF207" i="34"/>
  <c r="AF209" i="34"/>
  <c r="AF211" i="34"/>
  <c r="AF228" i="34"/>
  <c r="AF229" i="34"/>
  <c r="AF212" i="34"/>
  <c r="AF230" i="34"/>
  <c r="AF193" i="34"/>
  <c r="AF194" i="34"/>
  <c r="AF196" i="34"/>
  <c r="AF198" i="34"/>
  <c r="AF200" i="34"/>
  <c r="AF202" i="34"/>
  <c r="AF215" i="34"/>
  <c r="AF217" i="34"/>
  <c r="AF219" i="34"/>
  <c r="AF220" i="34"/>
  <c r="AF222" i="34"/>
  <c r="AF224" i="34"/>
  <c r="AF226" i="34"/>
  <c r="AF203" i="34"/>
  <c r="AF204" i="34"/>
  <c r="AF206" i="34"/>
  <c r="AF208" i="34"/>
  <c r="D10" i="2"/>
  <c r="D10" i="22"/>
  <c r="CR21" i="38" s="1"/>
  <c r="D10" i="23"/>
  <c r="D10" i="28"/>
  <c r="D10" i="27"/>
  <c r="D10" i="21"/>
  <c r="D10" i="20"/>
  <c r="CR15" i="38" s="1"/>
  <c r="D10" i="18"/>
  <c r="CP20" i="38" l="1"/>
  <c r="AH232" i="34"/>
  <c r="CR20" i="38"/>
  <c r="BC15" i="36"/>
  <c r="BO59" i="36"/>
  <c r="CR19" i="38"/>
  <c r="BN59" i="36"/>
  <c r="BC14" i="36"/>
  <c r="AH161" i="34"/>
  <c r="CR18" i="38"/>
  <c r="BM59" i="36"/>
  <c r="BC13" i="36"/>
  <c r="CP18" i="38"/>
  <c r="CR17" i="38"/>
  <c r="BC12" i="36"/>
  <c r="BL59" i="36"/>
  <c r="AH94" i="34"/>
  <c r="CR16" i="38"/>
  <c r="BC11" i="36"/>
  <c r="BK59" i="36"/>
  <c r="CP16" i="38"/>
  <c r="CP14" i="38"/>
  <c r="BC9" i="36"/>
  <c r="CR14" i="38"/>
  <c r="BI59" i="36"/>
  <c r="CP13" i="38"/>
  <c r="AH2" i="34"/>
  <c r="BH59" i="36"/>
  <c r="CR13" i="38"/>
  <c r="AH25" i="34"/>
  <c r="AH24" i="34"/>
  <c r="AH13" i="34"/>
  <c r="AH12" i="34"/>
  <c r="AH11" i="34"/>
  <c r="AH10" i="34"/>
  <c r="AH9" i="34"/>
  <c r="AH8" i="34"/>
  <c r="AH7" i="34"/>
  <c r="AH6" i="34"/>
  <c r="AH5" i="34"/>
  <c r="AH4" i="34"/>
  <c r="AH28" i="34"/>
  <c r="BC8" i="36"/>
  <c r="AH27" i="34"/>
  <c r="AH26" i="34"/>
  <c r="AH23" i="34"/>
  <c r="AH22" i="34"/>
  <c r="AH21" i="34"/>
  <c r="AH20" i="34"/>
  <c r="AH19" i="34"/>
  <c r="AH18" i="34"/>
  <c r="AH17" i="34"/>
  <c r="AH16" i="34"/>
  <c r="AH15" i="34"/>
  <c r="AH14" i="34"/>
  <c r="AH3" i="34"/>
  <c r="AH57" i="34"/>
  <c r="BJ59" i="36"/>
  <c r="BC10" i="36"/>
  <c r="AH265" i="34"/>
  <c r="BC16" i="36"/>
  <c r="BP59" i="36"/>
  <c r="AH192" i="34"/>
  <c r="AH123" i="34"/>
  <c r="F10" i="18"/>
  <c r="AH29" i="34"/>
  <c r="AH56" i="34"/>
  <c r="AH55" i="34"/>
  <c r="AH52" i="34"/>
  <c r="AH49" i="34"/>
  <c r="AH47" i="34"/>
  <c r="AH45" i="34"/>
  <c r="AH43" i="34"/>
  <c r="AH41" i="34"/>
  <c r="AH40" i="34"/>
  <c r="AH38" i="34"/>
  <c r="AH36" i="34"/>
  <c r="AH34" i="34"/>
  <c r="AH32" i="34"/>
  <c r="AH30" i="34"/>
  <c r="AH54" i="34"/>
  <c r="AH53" i="34"/>
  <c r="AH51" i="34"/>
  <c r="AH50" i="34"/>
  <c r="AH48" i="34"/>
  <c r="AH46" i="34"/>
  <c r="AH44" i="34"/>
  <c r="AH42" i="34"/>
  <c r="AH39" i="34"/>
  <c r="AH37" i="34"/>
  <c r="AH35" i="34"/>
  <c r="AH33" i="34"/>
  <c r="AH31" i="34"/>
  <c r="F10" i="22"/>
  <c r="CQ21" i="38" s="1"/>
  <c r="AH304" i="34"/>
  <c r="AH303" i="34"/>
  <c r="AH284" i="34"/>
  <c r="AH282" i="34"/>
  <c r="AH280" i="34"/>
  <c r="AH278" i="34"/>
  <c r="AH293" i="34"/>
  <c r="AH289" i="34"/>
  <c r="AH275" i="34"/>
  <c r="AH271" i="34"/>
  <c r="AH267" i="34"/>
  <c r="AH294" i="34"/>
  <c r="AH290" i="34"/>
  <c r="AH302" i="34"/>
  <c r="AH300" i="34"/>
  <c r="AH298" i="34"/>
  <c r="AH296" i="34"/>
  <c r="AH295" i="34"/>
  <c r="AH272" i="34"/>
  <c r="AH268" i="34"/>
  <c r="AH266" i="34"/>
  <c r="AH306" i="34"/>
  <c r="AH305" i="34"/>
  <c r="AH285" i="34"/>
  <c r="AH283" i="34"/>
  <c r="AH281" i="34"/>
  <c r="AH279" i="34"/>
  <c r="AH277" i="34"/>
  <c r="AH276" i="34"/>
  <c r="AH291" i="34"/>
  <c r="AH287" i="34"/>
  <c r="AH273" i="34"/>
  <c r="AH269" i="34"/>
  <c r="AH292" i="34"/>
  <c r="AH288" i="34"/>
  <c r="AH286" i="34"/>
  <c r="AH301" i="34"/>
  <c r="AH299" i="34"/>
  <c r="AH297" i="34"/>
  <c r="AH274" i="34"/>
  <c r="AH270" i="34"/>
  <c r="F10" i="23"/>
  <c r="AH250" i="34"/>
  <c r="AH246" i="34"/>
  <c r="AH242" i="34"/>
  <c r="AH238" i="34"/>
  <c r="AH234" i="34"/>
  <c r="AH264" i="34"/>
  <c r="AH263" i="34"/>
  <c r="AH251" i="34"/>
  <c r="AH247" i="34"/>
  <c r="AH260" i="34"/>
  <c r="AH258" i="34"/>
  <c r="AH256" i="34"/>
  <c r="AH254" i="34"/>
  <c r="AH253" i="34"/>
  <c r="AH239" i="34"/>
  <c r="AH235" i="34"/>
  <c r="AH233" i="34"/>
  <c r="AH252" i="34"/>
  <c r="AH248" i="34"/>
  <c r="AH244" i="34"/>
  <c r="AH240" i="34"/>
  <c r="AH236" i="34"/>
  <c r="AH262" i="34"/>
  <c r="AH261" i="34"/>
  <c r="AH249" i="34"/>
  <c r="AH245" i="34"/>
  <c r="AH243" i="34"/>
  <c r="AH259" i="34"/>
  <c r="AH257" i="34"/>
  <c r="AH255" i="34"/>
  <c r="AH241" i="34"/>
  <c r="AH237" i="34"/>
  <c r="F10" i="28"/>
  <c r="AH185" i="34"/>
  <c r="AH182" i="34"/>
  <c r="AH168" i="34"/>
  <c r="AH166" i="34"/>
  <c r="AH191" i="34"/>
  <c r="AH190" i="34"/>
  <c r="AH181" i="34"/>
  <c r="AH179" i="34"/>
  <c r="AH177" i="34"/>
  <c r="AH175" i="34"/>
  <c r="AH173" i="34"/>
  <c r="AH172" i="34"/>
  <c r="AH186" i="34"/>
  <c r="AH184" i="34"/>
  <c r="AH171" i="34"/>
  <c r="AH169" i="34"/>
  <c r="AH167" i="34"/>
  <c r="AH165" i="34"/>
  <c r="AH163" i="34"/>
  <c r="AH162" i="34"/>
  <c r="AH170" i="34"/>
  <c r="AH174" i="34"/>
  <c r="AH164" i="34"/>
  <c r="AH189" i="34"/>
  <c r="AH188" i="34"/>
  <c r="AH180" i="34"/>
  <c r="AH178" i="34"/>
  <c r="AH176" i="34"/>
  <c r="AH187" i="34"/>
  <c r="AH183" i="34"/>
  <c r="F10" i="27"/>
  <c r="AH160" i="34"/>
  <c r="AH127" i="34"/>
  <c r="AH159" i="34"/>
  <c r="AH143" i="34"/>
  <c r="AH141" i="34"/>
  <c r="AH139" i="34"/>
  <c r="AH137" i="34"/>
  <c r="AH135" i="34"/>
  <c r="AH134" i="34"/>
  <c r="AH155" i="34"/>
  <c r="AH153" i="34"/>
  <c r="AH151" i="34"/>
  <c r="AH149" i="34"/>
  <c r="AH148" i="34"/>
  <c r="AH146" i="34"/>
  <c r="AH133" i="34"/>
  <c r="AH131" i="34"/>
  <c r="AH129" i="34"/>
  <c r="AH125" i="34"/>
  <c r="AH124" i="34"/>
  <c r="AH158" i="34"/>
  <c r="AH152" i="34"/>
  <c r="AH144" i="34"/>
  <c r="AH128" i="34"/>
  <c r="AH140" i="34"/>
  <c r="AH147" i="34"/>
  <c r="AH150" i="34"/>
  <c r="AH138" i="34"/>
  <c r="AH145" i="34"/>
  <c r="AH132" i="34"/>
  <c r="AH126" i="34"/>
  <c r="AH156" i="34"/>
  <c r="AH157" i="34"/>
  <c r="AH136" i="34"/>
  <c r="AH130" i="34"/>
  <c r="AH154" i="34"/>
  <c r="AH142" i="34"/>
  <c r="F10" i="21"/>
  <c r="AH122" i="34"/>
  <c r="AH121" i="34"/>
  <c r="AH114" i="34"/>
  <c r="AH112" i="34"/>
  <c r="AH110" i="34"/>
  <c r="AH108" i="34"/>
  <c r="AH106" i="34"/>
  <c r="AH105" i="34"/>
  <c r="AH117" i="34"/>
  <c r="AH104" i="34"/>
  <c r="AH102" i="34"/>
  <c r="AH100" i="34"/>
  <c r="AH98" i="34"/>
  <c r="AH96" i="34"/>
  <c r="AH95" i="34"/>
  <c r="AH111" i="34"/>
  <c r="AH118" i="34"/>
  <c r="AH97" i="34"/>
  <c r="AH120" i="34"/>
  <c r="AH103" i="34"/>
  <c r="AH113" i="34"/>
  <c r="AH109" i="34"/>
  <c r="AH107" i="34"/>
  <c r="AH116" i="34"/>
  <c r="AH115" i="34"/>
  <c r="AH101" i="34"/>
  <c r="AH119" i="34"/>
  <c r="AH99" i="34"/>
  <c r="F10" i="20"/>
  <c r="CQ15" i="38" s="1"/>
  <c r="AH91" i="34"/>
  <c r="AH90" i="34"/>
  <c r="AH79" i="34"/>
  <c r="AH78" i="34"/>
  <c r="AH76" i="34"/>
  <c r="AH74" i="34"/>
  <c r="AH72" i="34"/>
  <c r="AH70" i="34"/>
  <c r="AH89" i="34"/>
  <c r="AH87" i="34"/>
  <c r="AH85" i="34"/>
  <c r="AH83" i="34"/>
  <c r="AH67" i="34"/>
  <c r="AH65" i="34"/>
  <c r="AH63" i="34"/>
  <c r="AH61" i="34"/>
  <c r="AH59" i="34"/>
  <c r="AH58" i="34"/>
  <c r="AH93" i="34"/>
  <c r="AH92" i="34"/>
  <c r="AH80" i="34"/>
  <c r="AH77" i="34"/>
  <c r="AH75" i="34"/>
  <c r="AH73" i="34"/>
  <c r="AH71" i="34"/>
  <c r="AH69" i="34"/>
  <c r="AH68" i="34"/>
  <c r="AH88" i="34"/>
  <c r="AH86" i="34"/>
  <c r="AH84" i="34"/>
  <c r="AH82" i="34"/>
  <c r="AH81" i="34"/>
  <c r="AH66" i="34"/>
  <c r="AH64" i="34"/>
  <c r="AH62" i="34"/>
  <c r="AH60" i="34"/>
  <c r="F10" i="30"/>
  <c r="AH229" i="34"/>
  <c r="AH228" i="34"/>
  <c r="AH211" i="34"/>
  <c r="AH209" i="34"/>
  <c r="AH207" i="34"/>
  <c r="AH205" i="34"/>
  <c r="AH227" i="34"/>
  <c r="AH225" i="34"/>
  <c r="AH223" i="34"/>
  <c r="AH221" i="34"/>
  <c r="AH218" i="34"/>
  <c r="AH216" i="34"/>
  <c r="AH214" i="34"/>
  <c r="AH213" i="34"/>
  <c r="AH201" i="34"/>
  <c r="AH199" i="34"/>
  <c r="AH197" i="34"/>
  <c r="AH195" i="34"/>
  <c r="AH231" i="34"/>
  <c r="AH230" i="34"/>
  <c r="AH212" i="34"/>
  <c r="AH210" i="34"/>
  <c r="AH208" i="34"/>
  <c r="AH206" i="34"/>
  <c r="AH204" i="34"/>
  <c r="AH203" i="34"/>
  <c r="AH226" i="34"/>
  <c r="AH224" i="34"/>
  <c r="AH222" i="34"/>
  <c r="AH220" i="34"/>
  <c r="AH219" i="34"/>
  <c r="AH217" i="34"/>
  <c r="AH215" i="34"/>
  <c r="AH202" i="34"/>
  <c r="AH200" i="34"/>
  <c r="AH198" i="34"/>
  <c r="AH196" i="34"/>
  <c r="AH194" i="34"/>
  <c r="AH193" i="34"/>
  <c r="F10" i="2"/>
  <c r="AI232" i="34" l="1"/>
  <c r="CQ20" i="38"/>
  <c r="BD15" i="36"/>
  <c r="BO60" i="36"/>
  <c r="CQ19" i="38"/>
  <c r="BN60" i="36"/>
  <c r="BD14" i="36"/>
  <c r="AI161" i="34"/>
  <c r="CQ18" i="38"/>
  <c r="BD13" i="36"/>
  <c r="BM60" i="36"/>
  <c r="CQ17" i="38"/>
  <c r="BL60" i="36"/>
  <c r="BD12" i="36"/>
  <c r="AI94" i="34"/>
  <c r="CQ16" i="38"/>
  <c r="BK60" i="36"/>
  <c r="BD11" i="36"/>
  <c r="BD9" i="36"/>
  <c r="CQ14" i="38"/>
  <c r="BI60" i="36"/>
  <c r="AI2" i="34"/>
  <c r="BH60" i="36"/>
  <c r="AI25" i="34"/>
  <c r="AI24" i="34"/>
  <c r="AI13" i="34"/>
  <c r="AI12" i="34"/>
  <c r="AI11" i="34"/>
  <c r="AI10" i="34"/>
  <c r="AI9" i="34"/>
  <c r="AI8" i="34"/>
  <c r="AI7" i="34"/>
  <c r="AI6" i="34"/>
  <c r="AI5" i="34"/>
  <c r="AI4" i="34"/>
  <c r="AI28" i="34"/>
  <c r="CQ13" i="38"/>
  <c r="BD8" i="36"/>
  <c r="AI27" i="34"/>
  <c r="AI26" i="34"/>
  <c r="AI23" i="34"/>
  <c r="AI22" i="34"/>
  <c r="AI21" i="34"/>
  <c r="AI20" i="34"/>
  <c r="AI19" i="34"/>
  <c r="AI18" i="34"/>
  <c r="AI17" i="34"/>
  <c r="AI16" i="34"/>
  <c r="AI15" i="34"/>
  <c r="AI14" i="34"/>
  <c r="AI3" i="34"/>
  <c r="AI57" i="34"/>
  <c r="BJ60" i="36"/>
  <c r="BD10" i="36"/>
  <c r="AI265" i="34"/>
  <c r="BD16" i="36"/>
  <c r="BP60" i="36"/>
  <c r="AI192" i="34"/>
  <c r="AI123" i="34"/>
  <c r="AI56" i="34"/>
  <c r="AI55" i="34"/>
  <c r="AI52" i="34"/>
  <c r="AI49" i="34"/>
  <c r="AI47" i="34"/>
  <c r="AI45" i="34"/>
  <c r="AI43" i="34"/>
  <c r="AI41" i="34"/>
  <c r="AI40" i="34"/>
  <c r="AI38" i="34"/>
  <c r="AI36" i="34"/>
  <c r="AI34" i="34"/>
  <c r="AI32" i="34"/>
  <c r="AI54" i="34"/>
  <c r="AI53" i="34"/>
  <c r="AI51" i="34"/>
  <c r="AI50" i="34"/>
  <c r="AI48" i="34"/>
  <c r="AI46" i="34"/>
  <c r="AI44" i="34"/>
  <c r="AI42" i="34"/>
  <c r="AI39" i="34"/>
  <c r="AI37" i="34"/>
  <c r="AI35" i="34"/>
  <c r="AI33" i="34"/>
  <c r="AI31" i="34"/>
  <c r="AI29" i="34"/>
  <c r="AI30" i="34"/>
  <c r="AI294" i="34"/>
  <c r="AI290" i="34"/>
  <c r="AI302" i="34"/>
  <c r="AI300" i="34"/>
  <c r="AI298" i="34"/>
  <c r="AI296" i="34"/>
  <c r="AI295" i="34"/>
  <c r="AI272" i="34"/>
  <c r="AI268" i="34"/>
  <c r="AI266" i="34"/>
  <c r="AI286" i="34"/>
  <c r="AI297" i="34"/>
  <c r="AI299" i="34"/>
  <c r="AI270" i="34"/>
  <c r="AI306" i="34"/>
  <c r="AI305" i="34"/>
  <c r="AI285" i="34"/>
  <c r="AI283" i="34"/>
  <c r="AI281" i="34"/>
  <c r="AI279" i="34"/>
  <c r="AI277" i="34"/>
  <c r="AI276" i="34"/>
  <c r="AI291" i="34"/>
  <c r="AI287" i="34"/>
  <c r="AI273" i="34"/>
  <c r="AI269" i="34"/>
  <c r="AI274" i="34"/>
  <c r="AI292" i="34"/>
  <c r="AI288" i="34"/>
  <c r="AI301" i="34"/>
  <c r="AI304" i="34"/>
  <c r="AI303" i="34"/>
  <c r="AI280" i="34"/>
  <c r="AI278" i="34"/>
  <c r="AI289" i="34"/>
  <c r="AI267" i="34"/>
  <c r="AI271" i="34"/>
  <c r="AI284" i="34"/>
  <c r="AI282" i="34"/>
  <c r="AI293" i="34"/>
  <c r="AI275" i="34"/>
  <c r="AI264" i="34"/>
  <c r="AI263" i="34"/>
  <c r="AI251" i="34"/>
  <c r="AI247" i="34"/>
  <c r="AI260" i="34"/>
  <c r="AI258" i="34"/>
  <c r="AI256" i="34"/>
  <c r="AI254" i="34"/>
  <c r="AI253" i="34"/>
  <c r="AI239" i="34"/>
  <c r="AI235" i="34"/>
  <c r="AI233" i="34"/>
  <c r="AI238" i="34"/>
  <c r="AI252" i="34"/>
  <c r="AI248" i="34"/>
  <c r="AI244" i="34"/>
  <c r="AI240" i="34"/>
  <c r="AI236" i="34"/>
  <c r="AI246" i="34"/>
  <c r="AI250" i="34"/>
  <c r="AI262" i="34"/>
  <c r="AI261" i="34"/>
  <c r="AI249" i="34"/>
  <c r="AI245" i="34"/>
  <c r="AI243" i="34"/>
  <c r="AI259" i="34"/>
  <c r="AI257" i="34"/>
  <c r="AI255" i="34"/>
  <c r="AI241" i="34"/>
  <c r="AI237" i="34"/>
  <c r="AI242" i="34"/>
  <c r="AI234" i="34"/>
  <c r="AI191" i="34"/>
  <c r="AI190" i="34"/>
  <c r="AI181" i="34"/>
  <c r="AI179" i="34"/>
  <c r="AI177" i="34"/>
  <c r="AI175" i="34"/>
  <c r="AI173" i="34"/>
  <c r="AI172" i="34"/>
  <c r="AI186" i="34"/>
  <c r="AI184" i="34"/>
  <c r="AI171" i="34"/>
  <c r="AI169" i="34"/>
  <c r="AI167" i="34"/>
  <c r="AI165" i="34"/>
  <c r="AI163" i="34"/>
  <c r="AI162" i="34"/>
  <c r="AI189" i="34"/>
  <c r="AI188" i="34"/>
  <c r="AI180" i="34"/>
  <c r="AI178" i="34"/>
  <c r="AI176" i="34"/>
  <c r="AI174" i="34"/>
  <c r="AI187" i="34"/>
  <c r="AI185" i="34"/>
  <c r="AI183" i="34"/>
  <c r="AI182" i="34"/>
  <c r="AI170" i="34"/>
  <c r="AI168" i="34"/>
  <c r="AI166" i="34"/>
  <c r="AI164" i="34"/>
  <c r="AI160" i="34"/>
  <c r="AI159" i="34"/>
  <c r="AI143" i="34"/>
  <c r="AI141" i="34"/>
  <c r="AI139" i="34"/>
  <c r="AI137" i="34"/>
  <c r="AI135" i="34"/>
  <c r="AI134" i="34"/>
  <c r="AI155" i="34"/>
  <c r="AI153" i="34"/>
  <c r="AI151" i="34"/>
  <c r="AI149" i="34"/>
  <c r="AI148" i="34"/>
  <c r="AI146" i="34"/>
  <c r="AI133" i="34"/>
  <c r="AI131" i="34"/>
  <c r="AI129" i="34"/>
  <c r="AI127" i="34"/>
  <c r="AI125" i="34"/>
  <c r="AI124" i="34"/>
  <c r="AI158" i="34"/>
  <c r="AI157" i="34"/>
  <c r="AI142" i="34"/>
  <c r="AI140" i="34"/>
  <c r="AI138" i="34"/>
  <c r="AI136" i="34"/>
  <c r="AI156" i="34"/>
  <c r="AI154" i="34"/>
  <c r="AI152" i="34"/>
  <c r="AI150" i="34"/>
  <c r="AI147" i="34"/>
  <c r="AI145" i="34"/>
  <c r="AI144" i="34"/>
  <c r="AI132" i="34"/>
  <c r="AI130" i="34"/>
  <c r="AI128" i="34"/>
  <c r="AI126" i="34"/>
  <c r="AI120" i="34"/>
  <c r="AI119" i="34"/>
  <c r="AI113" i="34"/>
  <c r="AI111" i="34"/>
  <c r="AI109" i="34"/>
  <c r="AI107" i="34"/>
  <c r="AI118" i="34"/>
  <c r="AI116" i="34"/>
  <c r="AI115" i="34"/>
  <c r="AI103" i="34"/>
  <c r="AI101" i="34"/>
  <c r="AI99" i="34"/>
  <c r="AI97" i="34"/>
  <c r="AI121" i="34"/>
  <c r="AI114" i="34"/>
  <c r="AI117" i="34"/>
  <c r="AI104" i="34"/>
  <c r="AI102" i="34"/>
  <c r="AI98" i="34"/>
  <c r="AI96" i="34"/>
  <c r="AI122" i="34"/>
  <c r="AI112" i="34"/>
  <c r="AI110" i="34"/>
  <c r="AI108" i="34"/>
  <c r="AI106" i="34"/>
  <c r="AI105" i="34"/>
  <c r="AI100" i="34"/>
  <c r="AI95" i="34"/>
  <c r="AI91" i="34"/>
  <c r="AI90" i="34"/>
  <c r="AI79" i="34"/>
  <c r="AI78" i="34"/>
  <c r="AI76" i="34"/>
  <c r="AI74" i="34"/>
  <c r="AI72" i="34"/>
  <c r="AI70" i="34"/>
  <c r="AI89" i="34"/>
  <c r="AI87" i="34"/>
  <c r="AI85" i="34"/>
  <c r="AI83" i="34"/>
  <c r="AI67" i="34"/>
  <c r="AI65" i="34"/>
  <c r="AI63" i="34"/>
  <c r="AI61" i="34"/>
  <c r="AI59" i="34"/>
  <c r="AI58" i="34"/>
  <c r="AI93" i="34"/>
  <c r="AI92" i="34"/>
  <c r="AI80" i="34"/>
  <c r="AI77" i="34"/>
  <c r="AI75" i="34"/>
  <c r="AI73" i="34"/>
  <c r="AI71" i="34"/>
  <c r="AI69" i="34"/>
  <c r="AI68" i="34"/>
  <c r="AI88" i="34"/>
  <c r="AI86" i="34"/>
  <c r="AI84" i="34"/>
  <c r="AI82" i="34"/>
  <c r="AI81" i="34"/>
  <c r="AI66" i="34"/>
  <c r="AI64" i="34"/>
  <c r="AI62" i="34"/>
  <c r="AI60" i="34"/>
  <c r="AI229" i="34"/>
  <c r="AI228" i="34"/>
  <c r="AI211" i="34"/>
  <c r="AI209" i="34"/>
  <c r="AI207" i="34"/>
  <c r="AI205" i="34"/>
  <c r="AI227" i="34"/>
  <c r="AI225" i="34"/>
  <c r="AI223" i="34"/>
  <c r="AI221" i="34"/>
  <c r="AI218" i="34"/>
  <c r="AI216" i="34"/>
  <c r="AI214" i="34"/>
  <c r="AI213" i="34"/>
  <c r="AI201" i="34"/>
  <c r="AI199" i="34"/>
  <c r="AI197" i="34"/>
  <c r="AI195" i="34"/>
  <c r="AI231" i="34"/>
  <c r="AI230" i="34"/>
  <c r="AI212" i="34"/>
  <c r="AI210" i="34"/>
  <c r="AI208" i="34"/>
  <c r="AI206" i="34"/>
  <c r="AI204" i="34"/>
  <c r="AI203" i="34"/>
  <c r="AI226" i="34"/>
  <c r="AI224" i="34"/>
  <c r="AI222" i="34"/>
  <c r="AI220" i="34"/>
  <c r="AI219" i="34"/>
  <c r="AI217" i="34"/>
  <c r="AI215" i="34"/>
  <c r="AI202" i="34"/>
  <c r="AI200" i="34"/>
  <c r="AI198" i="34"/>
  <c r="AI196" i="34"/>
  <c r="AI194" i="34"/>
  <c r="AI19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17" authorId="0" shapeId="0" xr:uid="{7B5192B6-BB11-4AB6-BA77-FB67B8BEC90A}">
      <text>
        <r>
          <rPr>
            <sz val="10"/>
            <color indexed="81"/>
            <rFont val="Tahoma"/>
            <family val="2"/>
          </rPr>
          <t>Please select the affiliation of the Auditor listed on the audit form.</t>
        </r>
      </text>
    </comment>
    <comment ref="D19" authorId="0" shapeId="0" xr:uid="{E7A3DBA5-C637-4A41-8A0E-F65824EB3494}">
      <text>
        <r>
          <rPr>
            <sz val="10"/>
            <color indexed="81"/>
            <rFont val="Tahoma"/>
            <family val="2"/>
          </rPr>
          <t>Please confirm agreement with the Overall Audit Rating as calculated on the audit form.</t>
        </r>
      </text>
    </comment>
    <comment ref="B23" authorId="0" shapeId="0" xr:uid="{6EC0D8FD-0A17-4896-846B-36BE734B9592}">
      <text>
        <r>
          <rPr>
            <sz val="10"/>
            <color indexed="81"/>
            <rFont val="Tahoma"/>
            <family val="2"/>
          </rPr>
          <t>Enter verification or audit training information for submission to PSSDataHub@fda.hhs.gov only.</t>
        </r>
      </text>
    </comment>
    <comment ref="D24" authorId="0" shapeId="0" xr:uid="{FE768C85-2F09-4493-AD6E-40CD286B39B4}">
      <text>
        <r>
          <rPr>
            <sz val="10"/>
            <color indexed="81"/>
            <rFont val="Tahoma"/>
            <family val="2"/>
          </rPr>
          <t>For verification audits only: select the affiliation of Verification Auditor (i.e. the individual auditing the auditor listed on the audit form).
For training audits: skip/leave this field as "Select".</t>
        </r>
      </text>
    </comment>
    <comment ref="D25" authorId="0" shapeId="0" xr:uid="{2F98753E-1E68-4755-BEA8-AFA5F9D16AD2}">
      <text>
        <r>
          <rPr>
            <sz val="10"/>
            <color indexed="81"/>
            <rFont val="Tahoma"/>
            <family val="2"/>
          </rPr>
          <t xml:space="preserve">For verification audit select the applicable </t>
        </r>
        <r>
          <rPr>
            <b/>
            <sz val="10"/>
            <color indexed="81"/>
            <rFont val="Tahoma"/>
            <family val="2"/>
          </rPr>
          <t>Auditor</t>
        </r>
        <r>
          <rPr>
            <sz val="10"/>
            <color indexed="81"/>
            <rFont val="Tahoma"/>
            <family val="2"/>
          </rPr>
          <t xml:space="preserve"> Overall Rating for the Auditor listed on the audit form.
For training audits select "Training Audit" and enter the name of the Auditor Trainee (i.e. auditor being trained/observing the audit) in the field below. The Auditor conducting the contract audit (and training the trainee) is listed as the Auditor on the audit form.</t>
        </r>
      </text>
    </comment>
    <comment ref="D26" authorId="0" shapeId="0" xr:uid="{88B001EA-7851-4DF6-B452-6FB99BAA1800}">
      <text>
        <r>
          <rPr>
            <sz val="9"/>
            <color indexed="81"/>
            <rFont val="Tahoma"/>
            <family val="2"/>
          </rPr>
          <t>Please enter legal name of the Verification Auditor for verification audits or the Auditor Trainee for training audits in "last name, first name" format only. 
In case of a name change please notify ORAOPDataHub@fda.hhs.gov so previous records may be updated.</t>
        </r>
      </text>
    </comment>
    <comment ref="D30" authorId="0" shapeId="0" xr:uid="{0A343F3F-6DB7-41CA-95C1-D268E65E2158}">
      <text>
        <r>
          <rPr>
            <sz val="10"/>
            <color indexed="81"/>
            <rFont val="Tahoma"/>
            <family val="2"/>
          </rPr>
          <t>Use this field to indicate a correction to a form that was previously submitted to PSSDataHub@fda.hhs.gov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4F77F3CB-65C2-4EEE-AF11-12D99DD36DE2}">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0DF2FE5A-7C7B-42E8-AEB9-206535495436}">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368E279-C892-4DE0-B47B-45A79136156F}">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036A38F9-D959-49D7-88FF-B10B57D3A421}">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835D0AD9-B163-43AC-9B6A-266BEC4E517F}">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D82F8D2-0B2F-4A15-AE2D-3ADFD3ABD37C}">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7893C929-098D-4E72-9825-9A8BE0DEB014}">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43BB5A2C-9C73-4AE9-900A-FD95207D858D}">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D5225850-E91B-4D77-AEBF-0949E7FBFA8B}">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2EA82DD1-E89E-4D3C-87F3-D791417DBE19}">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ECE1E0B6-9FA3-4FED-A999-23C8ECC36CBF}">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24D242A-5030-452D-92A3-7FB2F8838838}">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Poloni, Morgan</author>
    <author>Blackshear, Kathryn</author>
    <author>Gordon, Jolene</author>
  </authors>
  <commentList>
    <comment ref="AA12" authorId="0" shapeId="0" xr:uid="{CBFA1105-33C1-451E-BD3F-9E4394C4278A}">
      <text>
        <r>
          <rPr>
            <sz val="9"/>
            <color indexed="81"/>
            <rFont val="Tahoma"/>
            <family val="2"/>
          </rPr>
          <t>I.1 Did the inspector initiate the inspection appropriately?</t>
        </r>
      </text>
    </comment>
    <comment ref="AB12" authorId="0" shapeId="0" xr:uid="{86B7D244-13E8-4ABA-9AD3-38005DF0B320}">
      <text>
        <r>
          <rPr>
            <sz val="9"/>
            <color indexed="81"/>
            <rFont val="Tahoma"/>
            <family val="2"/>
          </rPr>
          <t>I.2 Did the inspector determine the scope of the inspection and obtain necessary information to conduct the inspection?</t>
        </r>
      </text>
    </comment>
    <comment ref="AC12" authorId="0" shapeId="0" xr:uid="{9C49717F-A4BE-4C38-80F0-056DBCF8114E}">
      <text>
        <r>
          <rPr>
            <sz val="9"/>
            <color indexed="81"/>
            <rFont val="Tahoma"/>
            <family val="2"/>
          </rPr>
          <t>I.3 Did the inspector review and follow-up on FDA/State reported consumer complaint(s) and product recalls (if applicable)?</t>
        </r>
      </text>
    </comment>
    <comment ref="AD12" authorId="0" shapeId="0" xr:uid="{D1FD1FFD-2343-4AB3-95C9-6BFF50A2756C}">
      <text>
        <r>
          <rPr>
            <sz val="9"/>
            <color indexed="81"/>
            <rFont val="Tahoma"/>
            <family val="2"/>
          </rPr>
          <t>I.4 Did the inspector verify correction of observations identified during the previous FDA and/or state inspection (if applicable)?</t>
        </r>
      </text>
    </comment>
    <comment ref="AE12" authorId="0" shapeId="0" xr:uid="{84ECC062-4A11-44E0-B107-26C1FA22C06F}">
      <text>
        <r>
          <rPr>
            <sz val="9"/>
            <color indexed="81"/>
            <rFont val="Tahoma"/>
            <family val="2"/>
          </rPr>
          <t>I.5 Did the inspector discuss observations with the firm during the inspection?</t>
        </r>
      </text>
    </comment>
    <comment ref="AF12" authorId="0" shapeId="0" xr:uid="{767033DA-845E-49FA-A28D-40F98D8B6210}">
      <text>
        <r>
          <rPr>
            <sz val="9"/>
            <color indexed="81"/>
            <rFont val="Tahoma"/>
            <family val="2"/>
          </rPr>
          <t>I.6 Did the inspector conduct the inspection in a professional manner?</t>
        </r>
      </text>
    </comment>
    <comment ref="AG12" authorId="1" shapeId="0" xr:uid="{0110AE9B-FBF6-4E7E-BF44-7FD9F28D1175}">
      <text>
        <r>
          <rPr>
            <sz val="9"/>
            <color indexed="81"/>
            <rFont val="Tahoma"/>
            <family val="2"/>
          </rPr>
          <t>DID THE INSPECTOR USE THE I.7 Did the inspector assess whether employees are qualified to perform their assigned duties?</t>
        </r>
      </text>
    </comment>
    <comment ref="AH12" authorId="1" shapeId="0" xr:uid="{57E7267E-C6FE-4CB6-A9F4-DFDC7C4BA2FC}">
      <text>
        <r>
          <rPr>
            <sz val="9"/>
            <color indexed="81"/>
            <rFont val="Tahoma"/>
            <family val="2"/>
          </rPr>
          <t xml:space="preserve">I.8 Did the inspector demonstrate the ability to identify significant hazards specific to the products or processes?
</t>
        </r>
      </text>
    </comment>
    <comment ref="AI12" authorId="0" shapeId="0" xr:uid="{789FE5B9-E089-4776-8081-68482EC59C4A}">
      <text>
        <r>
          <rPr>
            <sz val="9"/>
            <color indexed="81"/>
            <rFont val="Tahoma"/>
            <family val="2"/>
          </rPr>
          <t>I.9 Did the inspector review and assess product labeling?</t>
        </r>
      </text>
    </comment>
    <comment ref="AJ12" authorId="0" shapeId="0" xr:uid="{7EFFB878-72F6-4F8E-A03A-AEC1DEC9F75B}">
      <text>
        <r>
          <rPr>
            <sz val="9"/>
            <color indexed="81"/>
            <rFont val="Tahoma"/>
            <family val="2"/>
          </rPr>
          <t>II.1 Did the inspector assess employee practices and evaluate whether they contribute to allergen cross-contact and/or to the contamination of food and food-contact surfaces?</t>
        </r>
      </text>
    </comment>
    <comment ref="AK12" authorId="0" shapeId="0" xr:uid="{80DA9941-C444-4716-9172-4C76A840552D}">
      <text>
        <r>
          <rPr>
            <sz val="9"/>
            <color indexed="81"/>
            <rFont val="Tahoma"/>
            <family val="2"/>
          </rPr>
          <t xml:space="preserve">II.2 Did the inspector assess the plants and grounds around the firm to ensure that they do not constitute a source of contamination or harborage? </t>
        </r>
      </text>
    </comment>
    <comment ref="AL12" authorId="0" shapeId="0" xr:uid="{DA89A541-367A-4521-88B7-59674F9046B0}">
      <text>
        <r>
          <rPr>
            <sz val="9"/>
            <color indexed="81"/>
            <rFont val="Tahoma"/>
            <family val="2"/>
          </rPr>
          <t>II.3 Did the inspector assess the general maintenance of the firm?</t>
        </r>
      </text>
    </comment>
    <comment ref="AM12" authorId="1" shapeId="0" xr:uid="{97B6B2E3-CCC4-4768-BCBD-7AF1F5C0B52D}">
      <text>
        <r>
          <rPr>
            <sz val="9"/>
            <color indexed="81"/>
            <rFont val="Tahoma"/>
            <family val="2"/>
          </rPr>
          <t>II.4 Did the inspector assess the firm's sanitary operations?</t>
        </r>
      </text>
    </comment>
    <comment ref="AN12" authorId="1" shapeId="0" xr:uid="{9238C6A9-5C56-4A90-B0A7-3EF3EF397C2C}">
      <text>
        <r>
          <rPr>
            <sz val="9"/>
            <color indexed="81"/>
            <rFont val="Tahoma"/>
            <family val="2"/>
          </rPr>
          <t>II.5 Did the inspector assess the firm to ensure it is equipped with adequate sanitary facilities and accommodations?</t>
        </r>
      </text>
    </comment>
    <comment ref="AO12" authorId="1" shapeId="0" xr:uid="{CEADF6B9-2725-4B1A-9497-389EBA4C4426}">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AP12" authorId="1" shapeId="0" xr:uid="{7D0DFAAB-57B6-490A-85FC-A5B3E913D40D}">
      <text>
        <r>
          <rPr>
            <sz val="9"/>
            <color indexed="81"/>
            <rFont val="Tahoma"/>
            <family val="2"/>
          </rPr>
          <t xml:space="preserve">II.7 Did the inspector assess the firm's processes and controls? 
</t>
        </r>
      </text>
    </comment>
    <comment ref="AQ12" authorId="1" shapeId="0" xr:uid="{3052AFB7-5C6F-48A4-A6DD-6936DD5D5E6B}">
      <text>
        <r>
          <rPr>
            <sz val="9"/>
            <color indexed="81"/>
            <rFont val="Tahoma"/>
            <family val="2"/>
          </rPr>
          <t>II.8 Did the inspector evaluate the firm's storage and transportation of food?</t>
        </r>
      </text>
    </comment>
    <comment ref="AR12" authorId="1" shapeId="0" xr:uid="{D7DF30BC-7270-4A0D-B926-ACB1F46041BC}">
      <text>
        <r>
          <rPr>
            <sz val="9"/>
            <color indexed="81"/>
            <rFont val="Tahoma"/>
            <family val="2"/>
          </rPr>
          <t>II.9 Did the inspector assess the holding and distribution of human food by-products for use as animal food (if necessary)?</t>
        </r>
      </text>
    </comment>
    <comment ref="AS12" authorId="2" shapeId="0" xr:uid="{AC52F0B6-70DC-4A88-951D-A9E7D6D0671F}">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AT12" authorId="2" shapeId="0" xr:uid="{D57834A9-6F23-4E4A-9DC4-F80FDA1B8340}">
      <text>
        <r>
          <rPr>
            <sz val="9"/>
            <color indexed="81"/>
            <rFont val="Tahoma"/>
            <family val="2"/>
          </rPr>
          <t>IV.1 Did the inspector verify that the firm attested and under what provision?*
*Note: only applicable if the firm attested.</t>
        </r>
      </text>
    </comment>
    <comment ref="AU12" authorId="2" shapeId="0" xr:uid="{017358D4-019A-4C67-AB64-479C7B84DF00}">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AV12" authorId="2" shapeId="0" xr:uid="{AD498B7D-540B-4FD5-9AE8-AC2A5DAF07C1}">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AW12" authorId="2" shapeId="0" xr:uid="{51375C03-9C81-4C59-8E6B-780070863FC2}">
      <text>
        <r>
          <rPr>
            <sz val="9"/>
            <color indexed="81"/>
            <rFont val="Tahoma"/>
            <family val="2"/>
          </rPr>
          <t xml:space="preserve">V.2 Did the inspector assess the firm's sanitation, allergen, and process programs, practices, and controls (as applicable)? </t>
        </r>
      </text>
    </comment>
    <comment ref="AX12" authorId="2" shapeId="0" xr:uid="{63D81DA0-A407-40A9-AE36-6D84B780B350}">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AY12" authorId="2" shapeId="0" xr:uid="{8350F5D3-E4E2-4DF4-9C8B-58389322B267}">
      <text>
        <r>
          <rPr>
            <sz val="9"/>
            <color indexed="81"/>
            <rFont val="Tahoma"/>
            <family val="2"/>
          </rPr>
          <t>VI.1 Did the inspector gather information on products and processes during the initial interview and walk-through to conduct their Hazard Analysis?</t>
        </r>
      </text>
    </comment>
    <comment ref="AZ12" authorId="2" shapeId="0" xr:uid="{9F0CF864-A4F0-4AB3-B1FE-DF2AA7555296}">
      <text>
        <r>
          <rPr>
            <sz val="9"/>
            <color indexed="81"/>
            <rFont val="Tahoma"/>
            <family val="2"/>
          </rPr>
          <t>VI.2 Did the inspector conduct their own Hazard Analysis to determine what hazards require a preventive control?</t>
        </r>
      </text>
    </comment>
    <comment ref="BA12" authorId="2" shapeId="0" xr:uid="{18D08DF9-0F9A-4EAC-B25F-7A157D73BE82}">
      <text>
        <r>
          <rPr>
            <sz val="9"/>
            <color indexed="81"/>
            <rFont val="Tahoma"/>
            <family val="2"/>
          </rPr>
          <t>VI.3 Did the inspector compare their Hazard Analsyis to the firms and resolve differences (if necessary)?</t>
        </r>
      </text>
    </comment>
    <comment ref="BB12" authorId="2" shapeId="0" xr:uid="{708CAE36-9A2E-4BA9-948B-7A0D0E070D76}">
      <text>
        <r>
          <rPr>
            <sz val="9"/>
            <color indexed="81"/>
            <rFont val="Tahoma"/>
            <family val="2"/>
          </rPr>
          <t>VI.4 Did the inspector determine if the firm has written procedures and assess for adequacy (as necessary)?</t>
        </r>
      </text>
    </comment>
    <comment ref="BC12" authorId="2" shapeId="0" xr:uid="{71E3467D-94F5-4CC9-AB2B-01751FEAEAB7}">
      <text>
        <r>
          <rPr>
            <sz val="9"/>
            <color indexed="81"/>
            <rFont val="Tahoma"/>
            <family val="2"/>
          </rPr>
          <t>VI.5 Did the inspector determine if the written procedures were being implemented?</t>
        </r>
      </text>
    </comment>
    <comment ref="BD12" authorId="2" shapeId="0" xr:uid="{821BF112-BDBA-4BD4-8984-360CA7B5FC78}">
      <text>
        <r>
          <rPr>
            <sz val="9"/>
            <color indexed="81"/>
            <rFont val="Tahoma"/>
            <family val="2"/>
          </rPr>
          <t>VII.1 Did the inspector assess process establishment to ensure scheduled process is filed appropriately?</t>
        </r>
      </text>
    </comment>
    <comment ref="BE12" authorId="2" shapeId="0" xr:uid="{D66B7990-92B8-40D2-8AC5-43A19F223977}">
      <text>
        <r>
          <rPr>
            <sz val="9"/>
            <color indexed="81"/>
            <rFont val="Tahoma"/>
            <family val="2"/>
          </rPr>
          <t>VII.2 Did the inspector verify better process control training has been completed?</t>
        </r>
      </text>
    </comment>
    <comment ref="BF12" authorId="2" shapeId="0" xr:uid="{21DF50E5-7E00-45A4-8291-E48A00580437}">
      <text>
        <r>
          <rPr>
            <sz val="9"/>
            <color indexed="81"/>
            <rFont val="Tahoma"/>
            <family val="2"/>
          </rPr>
          <t>VII.3 Did the inspector assess process delivery?</t>
        </r>
      </text>
    </comment>
    <comment ref="BG12" authorId="2" shapeId="0" xr:uid="{1CB5C484-40E3-45A7-BA78-AF739788DE6A}">
      <text>
        <r>
          <rPr>
            <sz val="9"/>
            <color indexed="81"/>
            <rFont val="Tahoma"/>
            <family val="2"/>
          </rPr>
          <t>VII.4 Did the inspector assess process documentation to ensure scheduled process and control of critical factors are documented?</t>
        </r>
      </text>
    </comment>
    <comment ref="BH12" authorId="2" shapeId="0" xr:uid="{C3C5B1D5-C36F-4953-A8E9-73C20C2BE047}">
      <text>
        <r>
          <rPr>
            <sz val="9"/>
            <color indexed="81"/>
            <rFont val="Tahoma"/>
            <family val="2"/>
          </rPr>
          <t>VII.5 Did the inspector assess containers and closures integrity?</t>
        </r>
      </text>
    </comment>
    <comment ref="BI12" authorId="2" shapeId="0" xr:uid="{160BF5C8-B40E-48C4-A4D1-DDDBCABD712D}">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BJ12" authorId="2" shapeId="0" xr:uid="{B4CC34A1-58B1-40B5-85A5-5FB49F043970}">
      <text>
        <r>
          <rPr>
            <sz val="9"/>
            <color indexed="81"/>
            <rFont val="Tahoma"/>
            <family val="2"/>
          </rPr>
          <t>VII.7 Did the inspector assess container coding requirements?</t>
        </r>
      </text>
    </comment>
    <comment ref="BK12" authorId="2" shapeId="0" xr:uid="{01AB8BD5-93B7-4FF0-B4D6-2EB8131E223F}">
      <text>
        <r>
          <rPr>
            <sz val="9"/>
            <color indexed="81"/>
            <rFont val="Tahoma"/>
            <family val="2"/>
          </rPr>
          <t>VII.8 Did the inspector review additional records required under 21 CFR 113/114?</t>
        </r>
      </text>
    </comment>
    <comment ref="BL12" authorId="2" shapeId="0" xr:uid="{B1728841-F9E6-450D-9578-6F4DA84C0A80}">
      <text>
        <r>
          <rPr>
            <sz val="9"/>
            <color indexed="81"/>
            <rFont val="Tahoma"/>
            <family val="2"/>
          </rPr>
          <t>VIII.1 Did the inspector gather information on products and processes during the initial interview and walk-through to conduct their Hazard Analysis?</t>
        </r>
      </text>
    </comment>
    <comment ref="BM12" authorId="2" shapeId="0" xr:uid="{63A8FAB1-375E-4469-9F73-34A071C41493}">
      <text>
        <r>
          <rPr>
            <sz val="9"/>
            <color indexed="81"/>
            <rFont val="Tahoma"/>
            <family val="2"/>
          </rPr>
          <t>VIII.2 Did the inspector conduct their own Hazard Analysis to determine what hazards are reasonably likely to occur (significant)?</t>
        </r>
      </text>
    </comment>
    <comment ref="BN12" authorId="2" shapeId="0" xr:uid="{9735700C-BF1F-442C-B9F3-5DF4CBB4C774}">
      <text>
        <r>
          <rPr>
            <sz val="9"/>
            <color indexed="81"/>
            <rFont val="Tahoma"/>
            <family val="2"/>
          </rPr>
          <t>VIII.3 Did the inspector compare their Hazard Analysis to the firm's HACCP Plan (Seafood) or Hazard Analysis (Juice) and resolve differences if necessary?</t>
        </r>
      </text>
    </comment>
    <comment ref="BO12" authorId="2" shapeId="0" xr:uid="{AD289630-4562-43FA-8BED-D8E619E902DE}">
      <text>
        <r>
          <rPr>
            <sz val="9"/>
            <color indexed="81"/>
            <rFont val="Tahoma"/>
            <family val="2"/>
          </rPr>
          <t>VIII.4 Did the inspector determine if the firm has a written HACCP Plan and assess for adequacy (as necessary)?</t>
        </r>
      </text>
    </comment>
    <comment ref="BP12" authorId="2" shapeId="0" xr:uid="{7B05D4D5-D6EE-4D83-8DF3-897F56062778}">
      <text>
        <r>
          <rPr>
            <sz val="9"/>
            <color indexed="81"/>
            <rFont val="Tahoma"/>
            <family val="2"/>
          </rPr>
          <t>VIII.5 Did the inspector determine if the HACCP Plan was being implemented?</t>
        </r>
      </text>
    </comment>
    <comment ref="BQ12" authorId="2" shapeId="0" xr:uid="{717B07AD-AAC5-4FAB-AC1A-BB9428FD65EF}">
      <text>
        <r>
          <rPr>
            <sz val="9"/>
            <color indexed="81"/>
            <rFont val="Tahoma"/>
            <family val="2"/>
          </rPr>
          <t>VIII.6 Did the inspector determine if the firm was monitoring applicable key areas of sanitation?</t>
        </r>
      </text>
    </comment>
    <comment ref="BR12" authorId="2" shapeId="0" xr:uid="{E00BB00E-40FE-47EB-BB37-1E4F0DE87E8E}">
      <text>
        <r>
          <rPr>
            <sz val="9"/>
            <color indexed="81"/>
            <rFont val="Tahoma"/>
            <family val="2"/>
          </rPr>
          <t>VIII.7 Did the inspector determine if sanitation monitoring was implemented?</t>
        </r>
      </text>
    </comment>
    <comment ref="CM12" authorId="2" shapeId="0" xr:uid="{68D52E8F-914C-42BE-B093-9CB077C614C1}">
      <text>
        <r>
          <rPr>
            <sz val="9"/>
            <color indexed="81"/>
            <rFont val="Tahoma"/>
            <family val="2"/>
          </rPr>
          <t xml:space="preserve">XI.1 Did the inspector determine the significance of the observation (written or discussed) and document them appropriately?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Poloni, Morgan</author>
    <author>Blackshear, Kathryn</author>
    <author>Gordon, Jolene</author>
  </authors>
  <commentList>
    <comment ref="I7" authorId="0" shapeId="0" xr:uid="{9FB2050D-5B90-48C1-A698-7E2FD1EE81CC}">
      <text>
        <r>
          <rPr>
            <sz val="9"/>
            <color indexed="81"/>
            <rFont val="Tahoma"/>
            <family val="2"/>
          </rPr>
          <t>I.1 Did the inspector initiate the inspection appropriately?</t>
        </r>
      </text>
    </comment>
    <comment ref="J7" authorId="0" shapeId="0" xr:uid="{3BF6EDEB-9153-4D58-B047-E53C6F11D9C3}">
      <text>
        <r>
          <rPr>
            <sz val="9"/>
            <color indexed="81"/>
            <rFont val="Tahoma"/>
            <family val="2"/>
          </rPr>
          <t>I.2 Did the inspector determine the scope of the inspection and obtain necessary information to conduct the inspection?</t>
        </r>
      </text>
    </comment>
    <comment ref="K7" authorId="0" shapeId="0" xr:uid="{242609EB-A95E-41F0-852D-359231D8A1AE}">
      <text>
        <r>
          <rPr>
            <sz val="9"/>
            <color indexed="81"/>
            <rFont val="Tahoma"/>
            <family val="2"/>
          </rPr>
          <t>I.3 Did the inspector review and follow-up on FDA/State reported consumer complaint(s) and product recalls (if applicable)?</t>
        </r>
      </text>
    </comment>
    <comment ref="L7" authorId="0" shapeId="0" xr:uid="{A9E9123F-1D31-49FA-8E75-BE5A7773FEC2}">
      <text>
        <r>
          <rPr>
            <sz val="9"/>
            <color indexed="81"/>
            <rFont val="Tahoma"/>
            <family val="2"/>
          </rPr>
          <t>I.4 Did the inspector verify correction of observations identified during the previous FDA and/or state inspection (if applicable)?</t>
        </r>
      </text>
    </comment>
    <comment ref="M7" authorId="0" shapeId="0" xr:uid="{3F55B860-5274-47C1-B791-F79CBA8D4B88}">
      <text>
        <r>
          <rPr>
            <sz val="9"/>
            <color indexed="81"/>
            <rFont val="Tahoma"/>
            <family val="2"/>
          </rPr>
          <t>I.5 Did the inspector discuss observations with the firm during the inspection?</t>
        </r>
      </text>
    </comment>
    <comment ref="N7" authorId="0" shapeId="0" xr:uid="{EFB6AB59-C46A-4816-8210-155C28274438}">
      <text>
        <r>
          <rPr>
            <sz val="9"/>
            <color indexed="81"/>
            <rFont val="Tahoma"/>
            <family val="2"/>
          </rPr>
          <t>I.6 Did the inspector conduct the inspection in a professional manner?</t>
        </r>
      </text>
    </comment>
    <comment ref="O7" authorId="1" shapeId="0" xr:uid="{970BD379-B70A-4E9B-9D2D-7E97B12BCC14}">
      <text>
        <r>
          <rPr>
            <sz val="9"/>
            <color indexed="81"/>
            <rFont val="Tahoma"/>
            <family val="2"/>
          </rPr>
          <t>DID THE INSPECTOR USE THE I.7 Did the inspector assess whether employees are qualified to perform their assigned duties?</t>
        </r>
      </text>
    </comment>
    <comment ref="P7" authorId="1" shapeId="0" xr:uid="{E4D08FF8-3C78-40B6-AD82-D913CDB20E7D}">
      <text>
        <r>
          <rPr>
            <sz val="9"/>
            <color indexed="81"/>
            <rFont val="Tahoma"/>
            <family val="2"/>
          </rPr>
          <t xml:space="preserve">I.8 Did the inspector demonstrate the ability to identify significant hazards specific to the products or processes?
</t>
        </r>
      </text>
    </comment>
    <comment ref="Q7" authorId="0" shapeId="0" xr:uid="{C0E41F2D-CF44-40F7-8DC2-3D1CB12274B1}">
      <text>
        <r>
          <rPr>
            <sz val="9"/>
            <color indexed="81"/>
            <rFont val="Tahoma"/>
            <family val="2"/>
          </rPr>
          <t>I.9 Did the inspector review and assess product labeling?</t>
        </r>
      </text>
    </comment>
    <comment ref="R7" authorId="0" shapeId="0" xr:uid="{EFDFBD3E-500C-4835-B73D-F267C8F504AB}">
      <text>
        <r>
          <rPr>
            <sz val="9"/>
            <color indexed="81"/>
            <rFont val="Tahoma"/>
            <family val="2"/>
          </rPr>
          <t>II.1 Did the inspector assess employee practices and evaluate whether they contribute to allergen cross-contact and/or to the contamination of food and food-contact surfaces?</t>
        </r>
      </text>
    </comment>
    <comment ref="S7" authorId="0" shapeId="0" xr:uid="{28D4F6A2-B023-442E-8C94-5E730C96E3A0}">
      <text>
        <r>
          <rPr>
            <sz val="9"/>
            <color indexed="81"/>
            <rFont val="Tahoma"/>
            <family val="2"/>
          </rPr>
          <t xml:space="preserve">II.2 Did the inspector assess the plants and grounds around the firm to ensure that they do not constitute a source of contamination or harborage? </t>
        </r>
      </text>
    </comment>
    <comment ref="T7" authorId="0" shapeId="0" xr:uid="{0FF980A4-679D-4281-996E-DB4889FDA905}">
      <text>
        <r>
          <rPr>
            <sz val="9"/>
            <color indexed="81"/>
            <rFont val="Tahoma"/>
            <family val="2"/>
          </rPr>
          <t>II.3 Did the inspector assess the general maintenance of the firm?</t>
        </r>
      </text>
    </comment>
    <comment ref="U7" authorId="1" shapeId="0" xr:uid="{CDB6DE6E-3C7C-4392-909C-51A78F9520C0}">
      <text>
        <r>
          <rPr>
            <sz val="9"/>
            <color indexed="81"/>
            <rFont val="Tahoma"/>
            <family val="2"/>
          </rPr>
          <t>II.4 Did the inspector assess the firm's sanitary operations?</t>
        </r>
      </text>
    </comment>
    <comment ref="V7" authorId="1" shapeId="0" xr:uid="{5CFC3668-2A90-4485-BD79-1738067A769C}">
      <text>
        <r>
          <rPr>
            <sz val="9"/>
            <color indexed="81"/>
            <rFont val="Tahoma"/>
            <family val="2"/>
          </rPr>
          <t>II.5 Did the inspector assess the firm to ensure it is equipped with adequate sanitary facilities and accommodations?</t>
        </r>
      </text>
    </comment>
    <comment ref="W7" authorId="1" shapeId="0" xr:uid="{1DC72C4E-A01D-4F9E-9A1C-8D1103B1EAB7}">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X7" authorId="1" shapeId="0" xr:uid="{555973B7-F444-45CB-8CC6-1EDF1A56D74F}">
      <text>
        <r>
          <rPr>
            <sz val="9"/>
            <color indexed="81"/>
            <rFont val="Tahoma"/>
            <family val="2"/>
          </rPr>
          <t xml:space="preserve">II.7 Did the inspector assess the firm's processes and controls? 
</t>
        </r>
      </text>
    </comment>
    <comment ref="Y7" authorId="1" shapeId="0" xr:uid="{F9F9DF2A-C1EC-4727-BD97-E0088BB47947}">
      <text>
        <r>
          <rPr>
            <sz val="9"/>
            <color indexed="81"/>
            <rFont val="Tahoma"/>
            <family val="2"/>
          </rPr>
          <t>II.8 Did the inspector evaluate the firm's storage and transportation of food?</t>
        </r>
      </text>
    </comment>
    <comment ref="Z7" authorId="1" shapeId="0" xr:uid="{DB30BB4A-1DCD-4CC5-8BCF-32BD96FC55B8}">
      <text>
        <r>
          <rPr>
            <sz val="9"/>
            <color indexed="81"/>
            <rFont val="Tahoma"/>
            <family val="2"/>
          </rPr>
          <t>II.9 Did the inspector assess the holding and distribution of human food by-products for use as animal food (if necessary)?</t>
        </r>
      </text>
    </comment>
    <comment ref="AA7" authorId="2" shapeId="0" xr:uid="{B7FF97BF-32A8-4F02-93CE-E810ED80ECCE}">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AB7" authorId="2" shapeId="0" xr:uid="{946E934F-9448-43A4-9A2F-EAB150F16EFD}">
      <text>
        <r>
          <rPr>
            <sz val="9"/>
            <color indexed="81"/>
            <rFont val="Tahoma"/>
            <family val="2"/>
          </rPr>
          <t>IV.1 Did the inspector verify that the firm attested and under what provision?*
*Note: only applicable if the firm attested.</t>
        </r>
      </text>
    </comment>
    <comment ref="AC7" authorId="2" shapeId="0" xr:uid="{E6EE29DF-FCE9-4052-9A5A-A9DC589FDB23}">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AD7" authorId="2" shapeId="0" xr:uid="{B3EDE4A9-B44E-4DE5-AF91-1F0C1836ED5B}">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AE7" authorId="2" shapeId="0" xr:uid="{9C17D653-D3FD-464F-B491-1CB21FA92FC6}">
      <text>
        <r>
          <rPr>
            <sz val="9"/>
            <color indexed="81"/>
            <rFont val="Tahoma"/>
            <family val="2"/>
          </rPr>
          <t xml:space="preserve">V.2 Did the inspector assess the firm's sanitation, allergen, and process programs, practices, and controls (as applicable)? </t>
        </r>
      </text>
    </comment>
    <comment ref="AF7" authorId="2" shapeId="0" xr:uid="{29818705-1C38-449D-916C-31F68C5E6C84}">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AG7" authorId="2" shapeId="0" xr:uid="{0FC46E9C-0B2E-436F-88E4-F03CCDA8CF1F}">
      <text>
        <r>
          <rPr>
            <sz val="9"/>
            <color indexed="81"/>
            <rFont val="Tahoma"/>
            <family val="2"/>
          </rPr>
          <t>VI.1 Did the inspector gather information on products and processes during the initial interview and walk-through to conduct their Hazard Analysis?</t>
        </r>
      </text>
    </comment>
    <comment ref="AH7" authorId="2" shapeId="0" xr:uid="{9F6E1A92-AC6E-4DA5-A240-3CEDC3B33437}">
      <text>
        <r>
          <rPr>
            <sz val="9"/>
            <color indexed="81"/>
            <rFont val="Tahoma"/>
            <family val="2"/>
          </rPr>
          <t>VI.2 Did the inspector conduct their own Hazard Analysis to determine what hazards require a preventive control?</t>
        </r>
      </text>
    </comment>
    <comment ref="AI7" authorId="2" shapeId="0" xr:uid="{32E141CA-0951-45D2-B4A9-4F02514FF29D}">
      <text>
        <r>
          <rPr>
            <sz val="9"/>
            <color indexed="81"/>
            <rFont val="Tahoma"/>
            <family val="2"/>
          </rPr>
          <t>VI.3 Did the inspector compare their Hazard Analsyis to the firms and resolve differences (if necessary)?</t>
        </r>
      </text>
    </comment>
    <comment ref="AJ7" authorId="2" shapeId="0" xr:uid="{EBA6287D-3CFD-4586-B29E-4D496ACBB186}">
      <text>
        <r>
          <rPr>
            <sz val="9"/>
            <color indexed="81"/>
            <rFont val="Tahoma"/>
            <family val="2"/>
          </rPr>
          <t>VI.4 Did the inspector determine if the firm has written procedures and assess for adequacy (as necessary)?</t>
        </r>
      </text>
    </comment>
    <comment ref="AK7" authorId="2" shapeId="0" xr:uid="{1B3B0097-95C4-4DF4-A042-D385A93C8115}">
      <text>
        <r>
          <rPr>
            <sz val="9"/>
            <color indexed="81"/>
            <rFont val="Tahoma"/>
            <family val="2"/>
          </rPr>
          <t>VI.5 Did the inspector determine if the written procedures were being implemented?</t>
        </r>
      </text>
    </comment>
    <comment ref="AL7" authorId="2" shapeId="0" xr:uid="{2791ADE8-C8FD-4283-9811-44305CDBCBED}">
      <text>
        <r>
          <rPr>
            <sz val="9"/>
            <color indexed="81"/>
            <rFont val="Tahoma"/>
            <family val="2"/>
          </rPr>
          <t>VII.1 Did the inspector assess process establishment to ensure scheduled process is filed appropriately?</t>
        </r>
      </text>
    </comment>
    <comment ref="AM7" authorId="2" shapeId="0" xr:uid="{4A39863E-4D8D-4351-82D3-9D742E6EFD44}">
      <text>
        <r>
          <rPr>
            <sz val="9"/>
            <color indexed="81"/>
            <rFont val="Tahoma"/>
            <family val="2"/>
          </rPr>
          <t>VII.2 Did the inspector verify better process control training has been completed?</t>
        </r>
      </text>
    </comment>
    <comment ref="AN7" authorId="2" shapeId="0" xr:uid="{936908B6-49CF-4268-9A6E-6259236ED864}">
      <text>
        <r>
          <rPr>
            <sz val="9"/>
            <color indexed="81"/>
            <rFont val="Tahoma"/>
            <family val="2"/>
          </rPr>
          <t>VII.3 Did the inspector assess process delivery?</t>
        </r>
      </text>
    </comment>
    <comment ref="AO7" authorId="2" shapeId="0" xr:uid="{C49E86C1-BBA1-4C1B-B181-3F7E042F75BC}">
      <text>
        <r>
          <rPr>
            <sz val="9"/>
            <color indexed="81"/>
            <rFont val="Tahoma"/>
            <family val="2"/>
          </rPr>
          <t>VII.4 Did the inspector assess process documentation to ensure scheduled process and control of critical factors are documented?</t>
        </r>
      </text>
    </comment>
    <comment ref="AP7" authorId="2" shapeId="0" xr:uid="{A94A57E0-8376-4159-B535-7CFDF86CB61D}">
      <text>
        <r>
          <rPr>
            <sz val="9"/>
            <color indexed="81"/>
            <rFont val="Tahoma"/>
            <family val="2"/>
          </rPr>
          <t>VII.5 Did the inspector assess containers and closures integrity?</t>
        </r>
      </text>
    </comment>
    <comment ref="AQ7" authorId="2" shapeId="0" xr:uid="{6FDADB35-084F-4C32-A1E2-AE95916E2AD0}">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AR7" authorId="2" shapeId="0" xr:uid="{992FB360-0BF3-48F3-87FA-F19446851E7C}">
      <text>
        <r>
          <rPr>
            <sz val="9"/>
            <color indexed="81"/>
            <rFont val="Tahoma"/>
            <family val="2"/>
          </rPr>
          <t>VII.7 Did the inspector assess container coding requirements?</t>
        </r>
      </text>
    </comment>
    <comment ref="AS7" authorId="2" shapeId="0" xr:uid="{EC8FD404-82D3-4C42-9175-8253B47F4F2F}">
      <text>
        <r>
          <rPr>
            <sz val="9"/>
            <color indexed="81"/>
            <rFont val="Tahoma"/>
            <family val="2"/>
          </rPr>
          <t>VII.8 Did the inspector review additional records required under 21 CFR 113/114?</t>
        </r>
      </text>
    </comment>
    <comment ref="AT7" authorId="2" shapeId="0" xr:uid="{0A55B1BB-CA38-4676-9F33-F5593D7EBFB0}">
      <text>
        <r>
          <rPr>
            <sz val="9"/>
            <color indexed="81"/>
            <rFont val="Tahoma"/>
            <family val="2"/>
          </rPr>
          <t>VIII.1 Did the inspector gather information on products and processes during the initial interview and walk-through to conduct their Hazard Analysis?</t>
        </r>
      </text>
    </comment>
    <comment ref="AU7" authorId="2" shapeId="0" xr:uid="{B97FCDBB-1828-4F0E-9F4C-85D8703A3DD6}">
      <text>
        <r>
          <rPr>
            <sz val="9"/>
            <color indexed="81"/>
            <rFont val="Tahoma"/>
            <family val="2"/>
          </rPr>
          <t>VIII.2 Did the inspector conduct their own Hazard Analysis to determine what hazards are reasonably likely to occur (significant)?</t>
        </r>
      </text>
    </comment>
    <comment ref="AV7" authorId="2" shapeId="0" xr:uid="{EF7D35BF-F0E1-4127-A168-C130A59262F1}">
      <text>
        <r>
          <rPr>
            <sz val="9"/>
            <color indexed="81"/>
            <rFont val="Tahoma"/>
            <family val="2"/>
          </rPr>
          <t>VIII.3 Did the inspector compare their Hazard Analysis to the firm's HACCP Plan (Seafood) or Hazard Analysis (Juice) and resolve differences if necessary?</t>
        </r>
      </text>
    </comment>
    <comment ref="AW7" authorId="2" shapeId="0" xr:uid="{8CC0122D-F38E-4181-9BD7-B52CF8CEBD66}">
      <text>
        <r>
          <rPr>
            <sz val="9"/>
            <color indexed="81"/>
            <rFont val="Tahoma"/>
            <family val="2"/>
          </rPr>
          <t>VIII.4 Did the inspector determine if the firm has a written HACCP Plan and assess for adequacy (as necessary)?</t>
        </r>
      </text>
    </comment>
    <comment ref="AX7" authorId="2" shapeId="0" xr:uid="{F3D7432B-2168-481F-A68B-0EC6E9E8607B}">
      <text>
        <r>
          <rPr>
            <sz val="9"/>
            <color indexed="81"/>
            <rFont val="Tahoma"/>
            <family val="2"/>
          </rPr>
          <t>VIII.5 Did the inspector determine if the HACCP Plan was being implemented?</t>
        </r>
      </text>
    </comment>
    <comment ref="AY7" authorId="2" shapeId="0" xr:uid="{5767DDD2-D80C-459F-B2BC-CDB9708AEE38}">
      <text>
        <r>
          <rPr>
            <sz val="9"/>
            <color indexed="81"/>
            <rFont val="Tahoma"/>
            <family val="2"/>
          </rPr>
          <t>VIII.6 Did the inspector determine if the firm was monitoring applicable key areas of sanitation?</t>
        </r>
      </text>
    </comment>
    <comment ref="AZ7" authorId="2" shapeId="0" xr:uid="{D50A5BB8-BF6B-4B15-A1A5-BECF658B2DBD}">
      <text>
        <r>
          <rPr>
            <sz val="9"/>
            <color indexed="81"/>
            <rFont val="Tahoma"/>
            <family val="2"/>
          </rPr>
          <t>VIII.7 Did the inspector determine if sanitation monitoring was implemented?</t>
        </r>
      </text>
    </comment>
    <comment ref="BA7" authorId="2" shapeId="0" xr:uid="{9822BCF4-80F0-4819-A34B-B1F0BB320B7A}">
      <text>
        <r>
          <rPr>
            <sz val="9"/>
            <color indexed="81"/>
            <rFont val="Tahoma"/>
            <family val="2"/>
          </rPr>
          <t xml:space="preserve">XI.1 Did the inspector determine the significance of the observation (written or discussed) and document them appropriately? </t>
        </r>
      </text>
    </comment>
    <comment ref="BG13" authorId="0" shapeId="0" xr:uid="{09A2A4AB-A322-47C0-9F8C-8208ECBDAFCF}">
      <text>
        <r>
          <rPr>
            <sz val="9"/>
            <color indexed="81"/>
            <rFont val="Tahoma"/>
            <family val="2"/>
          </rPr>
          <t>I.1 Did the inspector initiate the inspection appropriately?</t>
        </r>
      </text>
    </comment>
    <comment ref="BG14" authorId="0" shapeId="0" xr:uid="{72566EE9-222F-4BFD-AACC-9598235FB610}">
      <text>
        <r>
          <rPr>
            <sz val="9"/>
            <color indexed="81"/>
            <rFont val="Tahoma"/>
            <family val="2"/>
          </rPr>
          <t>I.2 Did the inspector determine the scope of the inspection and obtain necessary information to conduct the inspection?</t>
        </r>
      </text>
    </comment>
    <comment ref="BG15" authorId="0" shapeId="0" xr:uid="{7DD51514-972A-4C5D-8285-7F76ECD585CA}">
      <text>
        <r>
          <rPr>
            <sz val="9"/>
            <color indexed="81"/>
            <rFont val="Tahoma"/>
            <family val="2"/>
          </rPr>
          <t>I.3 Did the inspector review and follow-up on FDA/State reported consumer complaint(s) and product recalls (if applicable)?</t>
        </r>
      </text>
    </comment>
    <comment ref="BG16" authorId="0" shapeId="0" xr:uid="{5C121277-581C-4605-8A80-BAD18E25DD0A}">
      <text>
        <r>
          <rPr>
            <sz val="9"/>
            <color indexed="81"/>
            <rFont val="Tahoma"/>
            <family val="2"/>
          </rPr>
          <t>I.4 Did the inspector verify correction of observations identified during the previous FDA and/or state inspection (if applicable)?</t>
        </r>
      </text>
    </comment>
    <comment ref="BG17" authorId="0" shapeId="0" xr:uid="{C52B3CA4-30F4-46C6-B8F2-EB4EDFEE13BE}">
      <text>
        <r>
          <rPr>
            <sz val="9"/>
            <color indexed="81"/>
            <rFont val="Tahoma"/>
            <family val="2"/>
          </rPr>
          <t>I.5 Did the inspector discuss observations with the firm during the inspection?</t>
        </r>
      </text>
    </comment>
    <comment ref="BG18" authorId="0" shapeId="0" xr:uid="{B5EF890E-A9C9-48B7-AFDE-CD68CD371D0C}">
      <text>
        <r>
          <rPr>
            <sz val="9"/>
            <color indexed="81"/>
            <rFont val="Tahoma"/>
            <family val="2"/>
          </rPr>
          <t>I.6 Did the inspector conduct the inspection in a professional manner?</t>
        </r>
      </text>
    </comment>
    <comment ref="BG19" authorId="1" shapeId="0" xr:uid="{3A3E96A2-571C-43EA-9270-E5DF54E09C91}">
      <text>
        <r>
          <rPr>
            <sz val="9"/>
            <color indexed="81"/>
            <rFont val="Tahoma"/>
            <family val="2"/>
          </rPr>
          <t>DID THE INSPECTOR USE THE I.7 Did the inspector assess whether employees are qualified to perform their assigned duties?</t>
        </r>
      </text>
    </comment>
    <comment ref="BG20" authorId="1" shapeId="0" xr:uid="{2B3DF0C3-EF88-4AA3-BB81-8A3829DA6292}">
      <text>
        <r>
          <rPr>
            <sz val="9"/>
            <color indexed="81"/>
            <rFont val="Tahoma"/>
            <family val="2"/>
          </rPr>
          <t xml:space="preserve">I.8 Did the inspector demonstrate the ability to identify significant hazards specific to the products or processes?
</t>
        </r>
      </text>
    </comment>
    <comment ref="BG21" authorId="0" shapeId="0" xr:uid="{88D2982F-77E3-4F3C-BC4F-CF6B74A55EC2}">
      <text>
        <r>
          <rPr>
            <sz val="9"/>
            <color indexed="81"/>
            <rFont val="Tahoma"/>
            <family val="2"/>
          </rPr>
          <t>I.9 Did the inspector review and assess product labeling?</t>
        </r>
      </text>
    </comment>
    <comment ref="BG22" authorId="0" shapeId="0" xr:uid="{39BB6CE9-5DDF-445F-9ADB-D192C073FC2D}">
      <text>
        <r>
          <rPr>
            <sz val="9"/>
            <color indexed="81"/>
            <rFont val="Tahoma"/>
            <family val="2"/>
          </rPr>
          <t>II.1 Did the inspector assess employee practices and evaluate whether they contribute to allergen cross-contact and/or to the contamination of food and food-contact surfaces?</t>
        </r>
      </text>
    </comment>
    <comment ref="BG23" authorId="0" shapeId="0" xr:uid="{9A110720-282F-497F-BFA0-91700BAA7FF1}">
      <text>
        <r>
          <rPr>
            <sz val="9"/>
            <color indexed="81"/>
            <rFont val="Tahoma"/>
            <family val="2"/>
          </rPr>
          <t xml:space="preserve">II.2 Did the inspector assess the plants and grounds around the firm to ensure that they do not constitute a source of contamination or harborage? </t>
        </r>
      </text>
    </comment>
    <comment ref="BG24" authorId="0" shapeId="0" xr:uid="{880216E2-C8EF-4A34-8D84-090570ADE506}">
      <text>
        <r>
          <rPr>
            <sz val="9"/>
            <color indexed="81"/>
            <rFont val="Tahoma"/>
            <family val="2"/>
          </rPr>
          <t>II.3 Did the inspector assess the general maintenance of the firm?</t>
        </r>
      </text>
    </comment>
    <comment ref="BG25" authorId="1" shapeId="0" xr:uid="{4AFF68D4-AFCC-40F9-B728-F2449D9A870B}">
      <text>
        <r>
          <rPr>
            <sz val="9"/>
            <color indexed="81"/>
            <rFont val="Tahoma"/>
            <family val="2"/>
          </rPr>
          <t>II.4 Did the inspector assess the firm's sanitary operations?</t>
        </r>
      </text>
    </comment>
    <comment ref="BG26" authorId="1" shapeId="0" xr:uid="{E78F1D9F-10F1-4B36-93FB-8B057FDAAF22}">
      <text>
        <r>
          <rPr>
            <sz val="9"/>
            <color indexed="81"/>
            <rFont val="Tahoma"/>
            <family val="2"/>
          </rPr>
          <t>II.5 Did the inspector assess the firm to ensure it is equipped with adequate sanitary facilities and accommodations?</t>
        </r>
      </text>
    </comment>
    <comment ref="BG27" authorId="1" shapeId="0" xr:uid="{9A1EF9F1-B836-474C-ADDA-5362C315C821}">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BG28" authorId="1" shapeId="0" xr:uid="{5ECC206E-5F9D-4DC0-9836-069E578CC968}">
      <text>
        <r>
          <rPr>
            <sz val="9"/>
            <color indexed="81"/>
            <rFont val="Tahoma"/>
            <family val="2"/>
          </rPr>
          <t xml:space="preserve">II.7 Did the inspector assess the firm's processes and controls? 
</t>
        </r>
      </text>
    </comment>
    <comment ref="BG29" authorId="1" shapeId="0" xr:uid="{121E9389-17DA-45F8-A823-565DCFF65DBF}">
      <text>
        <r>
          <rPr>
            <sz val="9"/>
            <color indexed="81"/>
            <rFont val="Tahoma"/>
            <family val="2"/>
          </rPr>
          <t>II.8 Did the inspector evaluate the firm's storage and transportation of food?</t>
        </r>
      </text>
    </comment>
    <comment ref="BG30" authorId="1" shapeId="0" xr:uid="{727AE1AA-5281-4BD1-A91E-DE09D86BB1BA}">
      <text>
        <r>
          <rPr>
            <sz val="9"/>
            <color indexed="81"/>
            <rFont val="Tahoma"/>
            <family val="2"/>
          </rPr>
          <t>II.9 Did the inspector assess the holding and distribution of human food by-products for use as animal food (if necessary)?</t>
        </r>
      </text>
    </comment>
    <comment ref="BG31" authorId="2" shapeId="0" xr:uid="{B2266149-D13D-4115-A6F8-BA98465616C5}">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BG32" authorId="2" shapeId="0" xr:uid="{CE065223-940C-4E9D-B604-CA8615DAA6D4}">
      <text>
        <r>
          <rPr>
            <sz val="9"/>
            <color indexed="81"/>
            <rFont val="Tahoma"/>
            <family val="2"/>
          </rPr>
          <t>IV.1 Did the inspector verify that the firm attested and under what provision?*
*Note: only applicable if the firm attested.</t>
        </r>
      </text>
    </comment>
    <comment ref="BG33" authorId="2" shapeId="0" xr:uid="{1A61CF3F-09F7-4ACF-8076-E8041240D3EE}">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BG34" authorId="2" shapeId="0" xr:uid="{00D7C22A-0EE2-4D89-B03A-58A95FFA6C95}">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BG35" authorId="2" shapeId="0" xr:uid="{8665CB91-BC7A-491B-A93E-5E92D77C5652}">
      <text>
        <r>
          <rPr>
            <sz val="9"/>
            <color indexed="81"/>
            <rFont val="Tahoma"/>
            <family val="2"/>
          </rPr>
          <t xml:space="preserve">V.2 Did the inspector assess the firm's sanitation, allergen, and process programs, practices, and controls (as applicable)? </t>
        </r>
      </text>
    </comment>
    <comment ref="BG36" authorId="2" shapeId="0" xr:uid="{2615CBD4-6651-42C4-B8BB-B774AABCB868}">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BG37" authorId="2" shapeId="0" xr:uid="{38075591-A432-488D-A2B0-03B31EC24651}">
      <text>
        <r>
          <rPr>
            <sz val="9"/>
            <color indexed="81"/>
            <rFont val="Tahoma"/>
            <family val="2"/>
          </rPr>
          <t>VI.1 Did the inspector gather information on products and processes during the initial interview and walk-through to conduct their Hazard Analysis?</t>
        </r>
      </text>
    </comment>
    <comment ref="BG38" authorId="2" shapeId="0" xr:uid="{D53D0600-ED59-48F4-A122-7E1366F9ADC5}">
      <text>
        <r>
          <rPr>
            <sz val="9"/>
            <color indexed="81"/>
            <rFont val="Tahoma"/>
            <family val="2"/>
          </rPr>
          <t>VI.2 Did the inspector conduct their own Hazard Analysis to determine what hazards require a preventive control?</t>
        </r>
      </text>
    </comment>
    <comment ref="BG39" authorId="2" shapeId="0" xr:uid="{C9EB44B4-6B49-4A92-9B5E-23C4EA698604}">
      <text>
        <r>
          <rPr>
            <sz val="9"/>
            <color indexed="81"/>
            <rFont val="Tahoma"/>
            <family val="2"/>
          </rPr>
          <t>VI.3 Did the inspector compare their Hazard Analsyis to the firms and resolve differences (if necessary)?</t>
        </r>
      </text>
    </comment>
    <comment ref="BG40" authorId="2" shapeId="0" xr:uid="{086ADD70-D4EE-4DD8-B363-408AB37E36F5}">
      <text>
        <r>
          <rPr>
            <sz val="9"/>
            <color indexed="81"/>
            <rFont val="Tahoma"/>
            <family val="2"/>
          </rPr>
          <t>VI.4 Did the inspector determine if the firm has written procedures and assess for adequacy (as necessary)?</t>
        </r>
      </text>
    </comment>
    <comment ref="BG41" authorId="2" shapeId="0" xr:uid="{3B5E0116-5725-4B78-B88A-EE73B0B1F765}">
      <text>
        <r>
          <rPr>
            <sz val="9"/>
            <color indexed="81"/>
            <rFont val="Tahoma"/>
            <family val="2"/>
          </rPr>
          <t>VI.5 Did the inspector determine if the written procedures were being implemented?</t>
        </r>
      </text>
    </comment>
    <comment ref="BG42" authorId="2" shapeId="0" xr:uid="{396B9AA5-9159-428C-AF1C-2F6E847C5E85}">
      <text>
        <r>
          <rPr>
            <sz val="9"/>
            <color indexed="81"/>
            <rFont val="Tahoma"/>
            <family val="2"/>
          </rPr>
          <t>VII.1 Did the inspector assess process establishment to ensure scheduled process is filed appropriately?</t>
        </r>
      </text>
    </comment>
    <comment ref="BG43" authorId="2" shapeId="0" xr:uid="{12ACB31D-FC78-4BB0-994D-C9E4F95495AE}">
      <text>
        <r>
          <rPr>
            <sz val="9"/>
            <color indexed="81"/>
            <rFont val="Tahoma"/>
            <family val="2"/>
          </rPr>
          <t>VII.2 Did the inspector verify better process control training has been completed?</t>
        </r>
      </text>
    </comment>
    <comment ref="BG44" authorId="2" shapeId="0" xr:uid="{D67C7DCD-B22F-44C3-9801-737644612828}">
      <text>
        <r>
          <rPr>
            <sz val="9"/>
            <color indexed="81"/>
            <rFont val="Tahoma"/>
            <family val="2"/>
          </rPr>
          <t>VII.3 Did the inspector assess process delivery?</t>
        </r>
      </text>
    </comment>
    <comment ref="BG45" authorId="2" shapeId="0" xr:uid="{79FF48EC-15B0-4B72-B5D2-F64F883109C8}">
      <text>
        <r>
          <rPr>
            <sz val="9"/>
            <color indexed="81"/>
            <rFont val="Tahoma"/>
            <family val="2"/>
          </rPr>
          <t>VII.4 Did the inspector assess process documentation to ensure scheduled process and control of critical factors are documented?</t>
        </r>
      </text>
    </comment>
    <comment ref="BG46" authorId="2" shapeId="0" xr:uid="{9B8D5A8D-2366-4E0C-8771-D4CE6112D11F}">
      <text>
        <r>
          <rPr>
            <sz val="9"/>
            <color indexed="81"/>
            <rFont val="Tahoma"/>
            <family val="2"/>
          </rPr>
          <t>VII.5 Did the inspector assess containers and closures integrity?</t>
        </r>
      </text>
    </comment>
    <comment ref="BG47" authorId="2" shapeId="0" xr:uid="{9DD2AB87-CC36-45A4-AF99-2B3CC1A654D5}">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BG48" authorId="2" shapeId="0" xr:uid="{D306C43E-8CAC-4568-8EF3-CCFF14C45321}">
      <text>
        <r>
          <rPr>
            <sz val="9"/>
            <color indexed="81"/>
            <rFont val="Tahoma"/>
            <family val="2"/>
          </rPr>
          <t>VII.7 Did the inspector assess container coding requirements?</t>
        </r>
      </text>
    </comment>
    <comment ref="BG49" authorId="2" shapeId="0" xr:uid="{7F01D876-305B-44E8-8041-413BDD8A06EA}">
      <text>
        <r>
          <rPr>
            <sz val="9"/>
            <color indexed="81"/>
            <rFont val="Tahoma"/>
            <family val="2"/>
          </rPr>
          <t>VII.8 Did the inspector review additional records required under 21 CFR 113/114?</t>
        </r>
      </text>
    </comment>
    <comment ref="BG50" authorId="2" shapeId="0" xr:uid="{DB332775-CEFE-4C28-8848-8FEDDD7F76D8}">
      <text>
        <r>
          <rPr>
            <sz val="9"/>
            <color indexed="81"/>
            <rFont val="Tahoma"/>
            <family val="2"/>
          </rPr>
          <t>VIII.1 Did the inspector gather information on products and processes during the initial interview and walk-through to conduct their Hazard Analysis?</t>
        </r>
      </text>
    </comment>
    <comment ref="BG51" authorId="2" shapeId="0" xr:uid="{E80E5C57-39EA-45DA-9751-5C7A8F99F013}">
      <text>
        <r>
          <rPr>
            <sz val="9"/>
            <color indexed="81"/>
            <rFont val="Tahoma"/>
            <family val="2"/>
          </rPr>
          <t>VIII.2 Did the inspector conduct their own Hazard Analysis to determine what hazards are reasonably likely to occur (significant)?</t>
        </r>
      </text>
    </comment>
    <comment ref="BG52" authorId="2" shapeId="0" xr:uid="{AA5598EC-F5A7-4DB7-BBA9-34B063AF981F}">
      <text>
        <r>
          <rPr>
            <sz val="9"/>
            <color indexed="81"/>
            <rFont val="Tahoma"/>
            <family val="2"/>
          </rPr>
          <t>VIII.3 Did the inspector compare their Hazard Analysis to the firm's HACCP Plan (Seafood) or Hazard Analysis (Juice) and resolve differences if necessary?</t>
        </r>
      </text>
    </comment>
    <comment ref="BG53" authorId="2" shapeId="0" xr:uid="{1ADFD05F-524B-4A98-BE0B-B482D1252A7D}">
      <text>
        <r>
          <rPr>
            <sz val="9"/>
            <color indexed="81"/>
            <rFont val="Tahoma"/>
            <family val="2"/>
          </rPr>
          <t>VIII.4 Did the inspector determine if the firm has a written HACCP Plan and assess for adequacy (as necessary)?</t>
        </r>
      </text>
    </comment>
    <comment ref="BG54" authorId="2" shapeId="0" xr:uid="{A31C8784-D90B-4E43-97AB-5D8EF73A523F}">
      <text>
        <r>
          <rPr>
            <sz val="9"/>
            <color indexed="81"/>
            <rFont val="Tahoma"/>
            <family val="2"/>
          </rPr>
          <t>VIII.5 Did the inspector determine if the HACCP Plan was being implemented?</t>
        </r>
      </text>
    </comment>
    <comment ref="BG55" authorId="2" shapeId="0" xr:uid="{C3CA9145-3A5D-4905-BDE7-6BE7B1DA2FA3}">
      <text>
        <r>
          <rPr>
            <sz val="9"/>
            <color indexed="81"/>
            <rFont val="Tahoma"/>
            <family val="2"/>
          </rPr>
          <t>VIII.6 Did the inspector determine if the firm was monitoring applicable key areas of sanitation?</t>
        </r>
      </text>
    </comment>
    <comment ref="BG56" authorId="2" shapeId="0" xr:uid="{0C3770BA-88FE-4FBD-AE51-BF6FF9DE0FA3}">
      <text>
        <r>
          <rPr>
            <sz val="9"/>
            <color indexed="81"/>
            <rFont val="Tahoma"/>
            <family val="2"/>
          </rPr>
          <t>VIII.7 Did the inspector determine if sanitation monitoring was implemented?</t>
        </r>
      </text>
    </comment>
    <comment ref="BG57" authorId="2" shapeId="0" xr:uid="{42AB1C7B-99FF-4C87-B803-6E2B3EB7116F}">
      <text>
        <r>
          <rPr>
            <sz val="9"/>
            <color indexed="81"/>
            <rFont val="Tahoma"/>
            <family val="2"/>
          </rPr>
          <t xml:space="preserve">XI.1 Did the inspector determine the significance of the observation (written or discussed) and document them appropriately?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Poloni, Morgan</author>
    <author>Blackshear, Kathryn</author>
    <author>Gordon, Jolene</author>
  </authors>
  <commentList>
    <comment ref="F11" authorId="0" shapeId="0" xr:uid="{B31B4B13-AC10-4A0B-9DD9-43200828E188}">
      <text>
        <r>
          <rPr>
            <sz val="9"/>
            <color indexed="81"/>
            <rFont val="Tahoma"/>
            <family val="2"/>
          </rPr>
          <t>I.1 Did the inspector initiate the inspection appropriately?</t>
        </r>
      </text>
    </comment>
    <comment ref="F12" authorId="0" shapeId="0" xr:uid="{BE3F2998-A3E1-4634-B8A5-740C8A41CB6B}">
      <text>
        <r>
          <rPr>
            <sz val="9"/>
            <color indexed="81"/>
            <rFont val="Tahoma"/>
            <family val="2"/>
          </rPr>
          <t>I.2 Did the inspector determine the scope of the inspection and obtain necessary information to conduct the inspection?</t>
        </r>
      </text>
    </comment>
    <comment ref="F13" authorId="0" shapeId="0" xr:uid="{3CFE9EB9-204F-4811-88F8-7F7B869E1BA3}">
      <text>
        <r>
          <rPr>
            <sz val="9"/>
            <color indexed="81"/>
            <rFont val="Tahoma"/>
            <family val="2"/>
          </rPr>
          <t>I.3 Did the inspector review and follow-up on FDA/State reported consumer complaint(s) and product recalls (if applicable)?</t>
        </r>
      </text>
    </comment>
    <comment ref="F14" authorId="0" shapeId="0" xr:uid="{174D89DA-BC29-490B-AEF2-4A13B1633A99}">
      <text>
        <r>
          <rPr>
            <sz val="9"/>
            <color indexed="81"/>
            <rFont val="Tahoma"/>
            <family val="2"/>
          </rPr>
          <t>I.4 Did the inspector verify correction of observations identified during the previous FDA and/or state inspection (if applicable)?</t>
        </r>
      </text>
    </comment>
    <comment ref="F15" authorId="0" shapeId="0" xr:uid="{992726BF-4F85-4783-A287-178416EA4A18}">
      <text>
        <r>
          <rPr>
            <sz val="9"/>
            <color indexed="81"/>
            <rFont val="Tahoma"/>
            <family val="2"/>
          </rPr>
          <t>I.5 Did the inspector discuss observations with the firm during the inspection?</t>
        </r>
      </text>
    </comment>
    <comment ref="F16" authorId="0" shapeId="0" xr:uid="{67715B85-293D-441C-9A95-DF6056527488}">
      <text>
        <r>
          <rPr>
            <sz val="9"/>
            <color indexed="81"/>
            <rFont val="Tahoma"/>
            <family val="2"/>
          </rPr>
          <t>I.6 Did the inspector conduct the inspection in a professional manner?</t>
        </r>
      </text>
    </comment>
    <comment ref="F17" authorId="1" shapeId="0" xr:uid="{61699029-C65E-4089-A3D5-5EAB7BE5CFA1}">
      <text>
        <r>
          <rPr>
            <sz val="9"/>
            <color indexed="81"/>
            <rFont val="Tahoma"/>
            <family val="2"/>
          </rPr>
          <t>DID THE INSPECTOR USE THE I.7 Did the inspector assess whether employees are qualified to perform their assigned duties?</t>
        </r>
      </text>
    </comment>
    <comment ref="F18" authorId="1" shapeId="0" xr:uid="{7833CEDD-AF0F-4819-BDD0-86CBCCEFF92C}">
      <text>
        <r>
          <rPr>
            <sz val="9"/>
            <color indexed="81"/>
            <rFont val="Tahoma"/>
            <family val="2"/>
          </rPr>
          <t xml:space="preserve">I.8 Did the inspector demonstrate the ability to identify significant hazards specific to the products or processes?
</t>
        </r>
      </text>
    </comment>
    <comment ref="F19" authorId="0" shapeId="0" xr:uid="{CC7E1E40-9C5E-4D97-9FE1-C1D1927F355A}">
      <text>
        <r>
          <rPr>
            <sz val="9"/>
            <color indexed="81"/>
            <rFont val="Tahoma"/>
            <family val="2"/>
          </rPr>
          <t>I.9 Did the inspector review and assess product labeling?</t>
        </r>
      </text>
    </comment>
    <comment ref="F20" authorId="0" shapeId="0" xr:uid="{F8CE7335-7A0C-4881-A81A-3687AF1099F0}">
      <text>
        <r>
          <rPr>
            <sz val="9"/>
            <color indexed="81"/>
            <rFont val="Tahoma"/>
            <family val="2"/>
          </rPr>
          <t>II.1 Did the inspector assess employee practices and evaluate whether they contribute to allergen cross-contact and/or to the contamination of food and food-contact surfaces?</t>
        </r>
      </text>
    </comment>
    <comment ref="F21" authorId="0" shapeId="0" xr:uid="{601D1B3D-FCC4-4613-B131-21EF038359DA}">
      <text>
        <r>
          <rPr>
            <sz val="9"/>
            <color indexed="81"/>
            <rFont val="Tahoma"/>
            <family val="2"/>
          </rPr>
          <t xml:space="preserve">II.2 Did the inspector assess the plants and grounds around the firm to ensure that they do not constitute a source of contamination or harborage? </t>
        </r>
      </text>
    </comment>
    <comment ref="F22" authorId="0" shapeId="0" xr:uid="{5715F427-4E1F-4796-A104-503F274DE5C3}">
      <text>
        <r>
          <rPr>
            <sz val="9"/>
            <color indexed="81"/>
            <rFont val="Tahoma"/>
            <family val="2"/>
          </rPr>
          <t>II.3 Did the inspector assess the general maintenance of the firm?</t>
        </r>
      </text>
    </comment>
    <comment ref="F23" authorId="1" shapeId="0" xr:uid="{F825F8E3-534C-46B1-874F-C5BE768DBF20}">
      <text>
        <r>
          <rPr>
            <sz val="9"/>
            <color indexed="81"/>
            <rFont val="Tahoma"/>
            <family val="2"/>
          </rPr>
          <t>II.4 Did the inspector assess the firm's sanitary operations?</t>
        </r>
      </text>
    </comment>
    <comment ref="F24" authorId="1" shapeId="0" xr:uid="{49D689F8-186D-4BDC-82E1-21D87ED3F802}">
      <text>
        <r>
          <rPr>
            <sz val="9"/>
            <color indexed="81"/>
            <rFont val="Tahoma"/>
            <family val="2"/>
          </rPr>
          <t>II.5 Did the inspector assess the firm to ensure it is equipped with adequate sanitary facilities and accommodations?</t>
        </r>
      </text>
    </comment>
    <comment ref="F25" authorId="1" shapeId="0" xr:uid="{9CA5ADB4-57E4-40AC-AE4B-7CD910A6551B}">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26" authorId="1" shapeId="0" xr:uid="{8D0E8383-47C6-4C0A-8403-22759E59AA18}">
      <text>
        <r>
          <rPr>
            <sz val="9"/>
            <color indexed="81"/>
            <rFont val="Tahoma"/>
            <family val="2"/>
          </rPr>
          <t xml:space="preserve">II.7 Did the inspector assess the firm's processes and controls? 
</t>
        </r>
      </text>
    </comment>
    <comment ref="F27" authorId="1" shapeId="0" xr:uid="{DD5552FA-405B-4B3C-9233-02BCAA8497B7}">
      <text>
        <r>
          <rPr>
            <sz val="9"/>
            <color indexed="81"/>
            <rFont val="Tahoma"/>
            <family val="2"/>
          </rPr>
          <t>II.8 Did the inspector evaluate the firm's storage and transportation of food?</t>
        </r>
      </text>
    </comment>
    <comment ref="F28" authorId="1" shapeId="0" xr:uid="{E26988DE-E458-41D0-8A29-0946B752E29C}">
      <text>
        <r>
          <rPr>
            <sz val="9"/>
            <color indexed="81"/>
            <rFont val="Tahoma"/>
            <family val="2"/>
          </rPr>
          <t>II.9 Did the inspector assess the holding and distribution of human food by-products for use as animal food (if necessary)?</t>
        </r>
      </text>
    </comment>
    <comment ref="F29" authorId="2" shapeId="0" xr:uid="{12215004-22CA-4C8F-B9BC-07FE1CDE82E1}">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0" authorId="2" shapeId="0" xr:uid="{2BF1081B-6520-494B-B6DC-3077C01A7E8B}">
      <text>
        <r>
          <rPr>
            <sz val="9"/>
            <color indexed="81"/>
            <rFont val="Tahoma"/>
            <family val="2"/>
          </rPr>
          <t>IV.1 Did the inspector verify that the firm attested and under what provision?*
*Note: only applicable if the firm attested.</t>
        </r>
      </text>
    </comment>
    <comment ref="F31" authorId="2" shapeId="0" xr:uid="{CB8FA145-8E1F-441D-B7B6-9A0C55E5E8EC}">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32" authorId="2" shapeId="0" xr:uid="{7072B7E8-1295-49F8-89F4-7F1C166F5FBA}">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33" authorId="2" shapeId="0" xr:uid="{68BBD214-BFBC-48BE-BEC7-8D99FD12E4EE}">
      <text>
        <r>
          <rPr>
            <sz val="9"/>
            <color indexed="81"/>
            <rFont val="Tahoma"/>
            <family val="2"/>
          </rPr>
          <t xml:space="preserve">V.2 Did the inspector assess the firm's sanitation, allergen, and process programs, practices, and controls (as applicable)? </t>
        </r>
      </text>
    </comment>
    <comment ref="F34" authorId="2" shapeId="0" xr:uid="{1A0D133C-684A-4013-8F65-857B4549D4F1}">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35" authorId="2" shapeId="0" xr:uid="{89533410-3230-43D0-BC7D-8D67EA348B8E}">
      <text>
        <r>
          <rPr>
            <sz val="9"/>
            <color indexed="81"/>
            <rFont val="Tahoma"/>
            <family val="2"/>
          </rPr>
          <t>VI.1 Did the inspector gather information on products and processes during the initial interview and walk-through to conduct their Hazard Analysis?</t>
        </r>
      </text>
    </comment>
    <comment ref="F36" authorId="2" shapeId="0" xr:uid="{9077CC13-09CC-46FB-9706-89BB1069C398}">
      <text>
        <r>
          <rPr>
            <sz val="9"/>
            <color indexed="81"/>
            <rFont val="Tahoma"/>
            <family val="2"/>
          </rPr>
          <t>VI.2 Did the inspector conduct their own Hazard Analysis to determine what hazards require a preventive control?</t>
        </r>
      </text>
    </comment>
    <comment ref="F37" authorId="2" shapeId="0" xr:uid="{A711B2D7-4F27-4FF4-9376-54E5E5960538}">
      <text>
        <r>
          <rPr>
            <sz val="9"/>
            <color indexed="81"/>
            <rFont val="Tahoma"/>
            <family val="2"/>
          </rPr>
          <t>VI.3 Did the inspector compare their Hazard Analsyis to the firms and resolve differences (if necessary)?</t>
        </r>
      </text>
    </comment>
    <comment ref="F38" authorId="2" shapeId="0" xr:uid="{3B9470EB-18E4-4584-8C66-34FDE31090EF}">
      <text>
        <r>
          <rPr>
            <sz val="9"/>
            <color indexed="81"/>
            <rFont val="Tahoma"/>
            <family val="2"/>
          </rPr>
          <t>VI.4 Did the inspector determine if the firm has written procedures and assess for adequacy (as necessary)?</t>
        </r>
      </text>
    </comment>
    <comment ref="F39" authorId="2" shapeId="0" xr:uid="{3E7A2626-DA08-4E0B-8D8B-4C8F0C558847}">
      <text>
        <r>
          <rPr>
            <sz val="9"/>
            <color indexed="81"/>
            <rFont val="Tahoma"/>
            <family val="2"/>
          </rPr>
          <t>VI.5 Did the inspector determine if the written procedures were being implemented?</t>
        </r>
      </text>
    </comment>
    <comment ref="F40" authorId="2" shapeId="0" xr:uid="{98245AF1-5C19-4CE9-8B84-718F088CBFF3}">
      <text>
        <r>
          <rPr>
            <sz val="9"/>
            <color indexed="81"/>
            <rFont val="Tahoma"/>
            <family val="2"/>
          </rPr>
          <t>VII.1 Did the inspector assess process establishment to ensure scheduled process is filed appropriately?</t>
        </r>
      </text>
    </comment>
    <comment ref="F41" authorId="2" shapeId="0" xr:uid="{8E199675-D815-40EE-9737-B15A8F07A7D1}">
      <text>
        <r>
          <rPr>
            <sz val="9"/>
            <color indexed="81"/>
            <rFont val="Tahoma"/>
            <family val="2"/>
          </rPr>
          <t>VII.2 Did the inspector verify better process control training has been completed?</t>
        </r>
      </text>
    </comment>
    <comment ref="F42" authorId="2" shapeId="0" xr:uid="{EE71789F-6B81-4856-9144-46B996C9284B}">
      <text>
        <r>
          <rPr>
            <sz val="9"/>
            <color indexed="81"/>
            <rFont val="Tahoma"/>
            <family val="2"/>
          </rPr>
          <t>VII.3 Did the inspector assess process delivery?</t>
        </r>
      </text>
    </comment>
    <comment ref="F43" authorId="2" shapeId="0" xr:uid="{867D46C2-89AE-4BFF-AE3F-C90E01435900}">
      <text>
        <r>
          <rPr>
            <sz val="9"/>
            <color indexed="81"/>
            <rFont val="Tahoma"/>
            <family val="2"/>
          </rPr>
          <t>VII.4 Did the inspector assess process documentation to ensure scheduled process and control of critical factors are documented?</t>
        </r>
      </text>
    </comment>
    <comment ref="F44" authorId="2" shapeId="0" xr:uid="{D0BC1699-A80F-4F5D-A31B-EDF1F2D96545}">
      <text>
        <r>
          <rPr>
            <sz val="9"/>
            <color indexed="81"/>
            <rFont val="Tahoma"/>
            <family val="2"/>
          </rPr>
          <t>VII.5 Did the inspector assess containers and closures integrity?</t>
        </r>
      </text>
    </comment>
    <comment ref="F45" authorId="2" shapeId="0" xr:uid="{C9423793-35B8-4AB2-A34D-47940F6F3156}">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46" authorId="2" shapeId="0" xr:uid="{B5C34C79-DD7A-41F3-AC2E-B78B162A7E89}">
      <text>
        <r>
          <rPr>
            <sz val="9"/>
            <color indexed="81"/>
            <rFont val="Tahoma"/>
            <family val="2"/>
          </rPr>
          <t>VII.7 Did the inspector assess container coding requirements?</t>
        </r>
      </text>
    </comment>
    <comment ref="F47" authorId="2" shapeId="0" xr:uid="{6D8AAA66-2D2A-48D5-BD75-B27DAA7D9E26}">
      <text>
        <r>
          <rPr>
            <sz val="9"/>
            <color indexed="81"/>
            <rFont val="Tahoma"/>
            <family val="2"/>
          </rPr>
          <t>VII.8 Did the inspector review additional records required under 21 CFR 113/114?</t>
        </r>
      </text>
    </comment>
    <comment ref="F48" authorId="2" shapeId="0" xr:uid="{DF572749-2992-45C0-AA52-465FAD2BFA12}">
      <text>
        <r>
          <rPr>
            <sz val="9"/>
            <color indexed="81"/>
            <rFont val="Tahoma"/>
            <family val="2"/>
          </rPr>
          <t>VIII.1 Did the inspector gather information on products and processes during the initial interview and walk-through to conduct their Hazard Analysis?</t>
        </r>
      </text>
    </comment>
    <comment ref="F49" authorId="2" shapeId="0" xr:uid="{25CA1505-AFC2-4FAD-8A2E-1696559644F3}">
      <text>
        <r>
          <rPr>
            <sz val="9"/>
            <color indexed="81"/>
            <rFont val="Tahoma"/>
            <family val="2"/>
          </rPr>
          <t>VIII.2 Did the inspector conduct their own Hazard Analysis to determine what hazards are reasonably likely to occur (significant)?</t>
        </r>
      </text>
    </comment>
    <comment ref="F50" authorId="2" shapeId="0" xr:uid="{0BB54146-C528-48B5-96F3-3D654B17946C}">
      <text>
        <r>
          <rPr>
            <sz val="9"/>
            <color indexed="81"/>
            <rFont val="Tahoma"/>
            <family val="2"/>
          </rPr>
          <t>VIII.3 Did the inspector compare their Hazard Analysis to the firm's HACCP Plan (Seafood) or Hazard Analysis (Juice) and resolve differences if necessary?</t>
        </r>
      </text>
    </comment>
    <comment ref="F51" authorId="2" shapeId="0" xr:uid="{63590D25-8FE0-4DB4-9DCC-457E78AE863A}">
      <text>
        <r>
          <rPr>
            <sz val="9"/>
            <color indexed="81"/>
            <rFont val="Tahoma"/>
            <family val="2"/>
          </rPr>
          <t>VIII.4 Did the inspector determine if the firm has a written HACCP Plan and assess for adequacy (as necessary)?</t>
        </r>
      </text>
    </comment>
    <comment ref="F52" authorId="2" shapeId="0" xr:uid="{DAA1E5CE-894A-4614-B73B-6CB3A984D1A5}">
      <text>
        <r>
          <rPr>
            <sz val="9"/>
            <color indexed="81"/>
            <rFont val="Tahoma"/>
            <family val="2"/>
          </rPr>
          <t>VIII.5 Did the inspector determine if the HACCP Plan was being implemented?</t>
        </r>
      </text>
    </comment>
    <comment ref="F53" authorId="2" shapeId="0" xr:uid="{B16CF76E-0FF8-4034-907B-AA59C8D6FF01}">
      <text>
        <r>
          <rPr>
            <sz val="9"/>
            <color indexed="81"/>
            <rFont val="Tahoma"/>
            <family val="2"/>
          </rPr>
          <t>VIII.6 Did the inspector determine if the firm was monitoring applicable key areas of sanitation?</t>
        </r>
      </text>
    </comment>
    <comment ref="F54" authorId="2" shapeId="0" xr:uid="{C9F0B612-043D-473F-9888-B530228F2D39}">
      <text>
        <r>
          <rPr>
            <sz val="9"/>
            <color indexed="81"/>
            <rFont val="Tahoma"/>
            <family val="2"/>
          </rPr>
          <t>VIII.7 Did the inspector determine if sanitation monitoring was implemented?</t>
        </r>
      </text>
    </comment>
    <comment ref="F55" authorId="2" shapeId="0" xr:uid="{E149ECE5-8E1C-4692-AC02-13AAAEBA8723}">
      <text>
        <r>
          <rPr>
            <sz val="9"/>
            <color indexed="81"/>
            <rFont val="Tahoma"/>
            <family val="2"/>
          </rPr>
          <t xml:space="preserve">XI.1 Did the inspector determine the significance of the observation (written or discussed) and document them appropriately? </t>
        </r>
      </text>
    </comment>
    <comment ref="F57" authorId="0" shapeId="0" xr:uid="{FA437C96-35F1-4AC7-B047-CF189879098C}">
      <text>
        <r>
          <rPr>
            <sz val="9"/>
            <color indexed="81"/>
            <rFont val="Tahoma"/>
            <family val="2"/>
          </rPr>
          <t>I.1 Did the inspector initiate the inspection appropriately?</t>
        </r>
      </text>
    </comment>
    <comment ref="F58" authorId="0" shapeId="0" xr:uid="{610B5050-730C-4BEA-B6C3-3017C801A874}">
      <text>
        <r>
          <rPr>
            <sz val="9"/>
            <color indexed="81"/>
            <rFont val="Tahoma"/>
            <family val="2"/>
          </rPr>
          <t>I.2 Did the inspector determine the scope of the inspection and obtain necessary information to conduct the inspection?</t>
        </r>
      </text>
    </comment>
    <comment ref="F59" authorId="0" shapeId="0" xr:uid="{AC3DD5AF-0DD4-436B-AD68-94CB5052C7BA}">
      <text>
        <r>
          <rPr>
            <sz val="9"/>
            <color indexed="81"/>
            <rFont val="Tahoma"/>
            <family val="2"/>
          </rPr>
          <t>I.3 Did the inspector review and follow-up on FDA/State reported consumer complaint(s) and product recalls (if applicable)?</t>
        </r>
      </text>
    </comment>
    <comment ref="F60" authorId="0" shapeId="0" xr:uid="{ECEDA4DE-4F2C-4573-B97A-CAE6E3CB2F54}">
      <text>
        <r>
          <rPr>
            <sz val="9"/>
            <color indexed="81"/>
            <rFont val="Tahoma"/>
            <family val="2"/>
          </rPr>
          <t>I.4 Did the inspector verify correction of observations identified during the previous FDA and/or state inspection (if applicable)?</t>
        </r>
      </text>
    </comment>
    <comment ref="F61" authorId="0" shapeId="0" xr:uid="{65AC6490-A742-44E1-9469-F0072DD52789}">
      <text>
        <r>
          <rPr>
            <sz val="9"/>
            <color indexed="81"/>
            <rFont val="Tahoma"/>
            <family val="2"/>
          </rPr>
          <t>I.5 Did the inspector discuss observations with the firm during the inspection?</t>
        </r>
      </text>
    </comment>
    <comment ref="F62" authorId="0" shapeId="0" xr:uid="{42F83E13-E792-4140-8596-50495BB2AD74}">
      <text>
        <r>
          <rPr>
            <sz val="9"/>
            <color indexed="81"/>
            <rFont val="Tahoma"/>
            <family val="2"/>
          </rPr>
          <t>I.6 Did the inspector conduct the inspection in a professional manner?</t>
        </r>
      </text>
    </comment>
    <comment ref="F63" authorId="1" shapeId="0" xr:uid="{CC90B796-59B8-4242-B4DB-1BC2113B24D1}">
      <text>
        <r>
          <rPr>
            <sz val="9"/>
            <color indexed="81"/>
            <rFont val="Tahoma"/>
            <family val="2"/>
          </rPr>
          <t>DID THE INSPECTOR USE THE I.7 Did the inspector assess whether employees are qualified to perform their assigned duties?</t>
        </r>
      </text>
    </comment>
    <comment ref="F64" authorId="1" shapeId="0" xr:uid="{D697055C-6C07-4EDC-8506-BA79AD71494F}">
      <text>
        <r>
          <rPr>
            <sz val="9"/>
            <color indexed="81"/>
            <rFont val="Tahoma"/>
            <family val="2"/>
          </rPr>
          <t xml:space="preserve">I.8 Did the inspector demonstrate the ability to identify significant hazards specific to the products or processes?
</t>
        </r>
      </text>
    </comment>
    <comment ref="F65" authorId="0" shapeId="0" xr:uid="{A208AF45-B216-4F99-99BA-2CAF174E1FC9}">
      <text>
        <r>
          <rPr>
            <sz val="9"/>
            <color indexed="81"/>
            <rFont val="Tahoma"/>
            <family val="2"/>
          </rPr>
          <t>I.9 Did the inspector review and assess product labeling?</t>
        </r>
      </text>
    </comment>
    <comment ref="F66" authorId="0" shapeId="0" xr:uid="{144D2120-A663-4D0D-98BC-326DE9A0A14C}">
      <text>
        <r>
          <rPr>
            <sz val="9"/>
            <color indexed="81"/>
            <rFont val="Tahoma"/>
            <family val="2"/>
          </rPr>
          <t>II.1 Did the inspector assess employee practices and evaluate whether they contribute to allergen cross-contact and/or to the contamination of food and food-contact surfaces?</t>
        </r>
      </text>
    </comment>
    <comment ref="F67" authorId="0" shapeId="0" xr:uid="{3EB3C84F-46D3-47C3-A173-2B8DC00EFD29}">
      <text>
        <r>
          <rPr>
            <sz val="9"/>
            <color indexed="81"/>
            <rFont val="Tahoma"/>
            <family val="2"/>
          </rPr>
          <t xml:space="preserve">II.2 Did the inspector assess the plants and grounds around the firm to ensure that they do not constitute a source of contamination or harborage? </t>
        </r>
      </text>
    </comment>
    <comment ref="F68" authorId="0" shapeId="0" xr:uid="{BBBCB92C-1E4B-47A4-AF90-5F9EC672F795}">
      <text>
        <r>
          <rPr>
            <sz val="9"/>
            <color indexed="81"/>
            <rFont val="Tahoma"/>
            <family val="2"/>
          </rPr>
          <t>II.3 Did the inspector assess the general maintenance of the firm?</t>
        </r>
      </text>
    </comment>
    <comment ref="F69" authorId="1" shapeId="0" xr:uid="{3602D6ED-088B-4137-B20F-8FF97CB5A363}">
      <text>
        <r>
          <rPr>
            <sz val="9"/>
            <color indexed="81"/>
            <rFont val="Tahoma"/>
            <family val="2"/>
          </rPr>
          <t>II.4 Did the inspector assess the firm's sanitary operations?</t>
        </r>
      </text>
    </comment>
    <comment ref="F70" authorId="1" shapeId="0" xr:uid="{BFF9AB12-8FC9-43EB-A265-1F5291D1A953}">
      <text>
        <r>
          <rPr>
            <sz val="9"/>
            <color indexed="81"/>
            <rFont val="Tahoma"/>
            <family val="2"/>
          </rPr>
          <t>II.5 Did the inspector assess the firm to ensure it is equipped with adequate sanitary facilities and accommodations?</t>
        </r>
      </text>
    </comment>
    <comment ref="F71" authorId="1" shapeId="0" xr:uid="{392B44BC-A2C6-4916-878D-E2F6BC1C19B8}">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72" authorId="1" shapeId="0" xr:uid="{659AE885-942D-479E-B454-1A0D26A4C355}">
      <text>
        <r>
          <rPr>
            <sz val="9"/>
            <color indexed="81"/>
            <rFont val="Tahoma"/>
            <family val="2"/>
          </rPr>
          <t xml:space="preserve">II.7 Did the inspector assess the firm's processes and controls? 
</t>
        </r>
      </text>
    </comment>
    <comment ref="F73" authorId="1" shapeId="0" xr:uid="{C87D0E2A-0308-4C04-B887-A3ECC284BD3C}">
      <text>
        <r>
          <rPr>
            <sz val="9"/>
            <color indexed="81"/>
            <rFont val="Tahoma"/>
            <family val="2"/>
          </rPr>
          <t>II.8 Did the inspector evaluate the firm's storage and transportation of food?</t>
        </r>
      </text>
    </comment>
    <comment ref="F74" authorId="1" shapeId="0" xr:uid="{6ECA50FE-7141-416F-80AF-2586940B0944}">
      <text>
        <r>
          <rPr>
            <sz val="9"/>
            <color indexed="81"/>
            <rFont val="Tahoma"/>
            <family val="2"/>
          </rPr>
          <t>II.9 Did the inspector assess the holding and distribution of human food by-products for use as animal food (if necessary)?</t>
        </r>
      </text>
    </comment>
    <comment ref="F75" authorId="2" shapeId="0" xr:uid="{B3D8D045-011D-45B1-A133-FBDD3023E6A2}">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76" authorId="2" shapeId="0" xr:uid="{0EBFA3C7-9562-43AF-A3A9-6D4FCA9DBDED}">
      <text>
        <r>
          <rPr>
            <sz val="9"/>
            <color indexed="81"/>
            <rFont val="Tahoma"/>
            <family val="2"/>
          </rPr>
          <t>IV.1 Did the inspector verify that the firm attested and under what provision?*
*Note: only applicable if the firm attested.</t>
        </r>
      </text>
    </comment>
    <comment ref="F77" authorId="2" shapeId="0" xr:uid="{779E1800-1C97-4FF8-B3DD-4146C9FD4688}">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78" authorId="2" shapeId="0" xr:uid="{2A4FF2C3-4F40-47D6-987B-597CBF369136}">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79" authorId="2" shapeId="0" xr:uid="{EDBE60F1-2266-4702-B574-DA8302E59380}">
      <text>
        <r>
          <rPr>
            <sz val="9"/>
            <color indexed="81"/>
            <rFont val="Tahoma"/>
            <family val="2"/>
          </rPr>
          <t xml:space="preserve">V.2 Did the inspector assess the firm's sanitation, allergen, and process programs, practices, and controls (as applicable)? </t>
        </r>
      </text>
    </comment>
    <comment ref="F80" authorId="2" shapeId="0" xr:uid="{701E0D84-9369-4665-99EC-8F33D6E0C8F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81" authorId="2" shapeId="0" xr:uid="{79F7D87B-B467-4D55-BB8D-73590A828DFA}">
      <text>
        <r>
          <rPr>
            <sz val="9"/>
            <color indexed="81"/>
            <rFont val="Tahoma"/>
            <family val="2"/>
          </rPr>
          <t>VI.1 Did the inspector gather information on products and processes during the initial interview and walk-through to conduct their Hazard Analysis?</t>
        </r>
      </text>
    </comment>
    <comment ref="F82" authorId="2" shapeId="0" xr:uid="{3F005507-F245-47BF-8AF0-228F81270906}">
      <text>
        <r>
          <rPr>
            <sz val="9"/>
            <color indexed="81"/>
            <rFont val="Tahoma"/>
            <family val="2"/>
          </rPr>
          <t>VI.2 Did the inspector conduct their own Hazard Analysis to determine what hazards require a preventive control?</t>
        </r>
      </text>
    </comment>
    <comment ref="F83" authorId="2" shapeId="0" xr:uid="{874BB919-AC52-40DD-8E97-C64376846841}">
      <text>
        <r>
          <rPr>
            <sz val="9"/>
            <color indexed="81"/>
            <rFont val="Tahoma"/>
            <family val="2"/>
          </rPr>
          <t>VI.3 Did the inspector compare their Hazard Analsyis to the firms and resolve differences (if necessary)?</t>
        </r>
      </text>
    </comment>
    <comment ref="F84" authorId="2" shapeId="0" xr:uid="{9E4B31F3-9453-4EB0-A53C-A63F93CA7DA8}">
      <text>
        <r>
          <rPr>
            <sz val="9"/>
            <color indexed="81"/>
            <rFont val="Tahoma"/>
            <family val="2"/>
          </rPr>
          <t>VI.4 Did the inspector determine if the firm has written procedures and assess for adequacy (as necessary)?</t>
        </r>
      </text>
    </comment>
    <comment ref="F85" authorId="2" shapeId="0" xr:uid="{BAFA25DB-4B94-447D-AEE2-DEB5E3412073}">
      <text>
        <r>
          <rPr>
            <sz val="9"/>
            <color indexed="81"/>
            <rFont val="Tahoma"/>
            <family val="2"/>
          </rPr>
          <t>VI.5 Did the inspector determine if the written procedures were being implemented?</t>
        </r>
      </text>
    </comment>
    <comment ref="F86" authorId="2" shapeId="0" xr:uid="{E1253CE3-0C7A-458E-B4F6-8555A988F527}">
      <text>
        <r>
          <rPr>
            <sz val="9"/>
            <color indexed="81"/>
            <rFont val="Tahoma"/>
            <family val="2"/>
          </rPr>
          <t>VII.1 Did the inspector assess process establishment to ensure scheduled process is filed appropriately?</t>
        </r>
      </text>
    </comment>
    <comment ref="F87" authorId="2" shapeId="0" xr:uid="{6466C6CF-1520-4C5A-90B6-DA9ABB0770E3}">
      <text>
        <r>
          <rPr>
            <sz val="9"/>
            <color indexed="81"/>
            <rFont val="Tahoma"/>
            <family val="2"/>
          </rPr>
          <t>VII.2 Did the inspector verify better process control training has been completed?</t>
        </r>
      </text>
    </comment>
    <comment ref="F88" authorId="2" shapeId="0" xr:uid="{D72C795E-EB20-4698-814D-134CE68D90D4}">
      <text>
        <r>
          <rPr>
            <sz val="9"/>
            <color indexed="81"/>
            <rFont val="Tahoma"/>
            <family val="2"/>
          </rPr>
          <t>VII.3 Did the inspector assess process delivery?</t>
        </r>
      </text>
    </comment>
    <comment ref="F89" authorId="2" shapeId="0" xr:uid="{8CA5F7EE-823E-4590-880A-2FEE7B9C3C2F}">
      <text>
        <r>
          <rPr>
            <sz val="9"/>
            <color indexed="81"/>
            <rFont val="Tahoma"/>
            <family val="2"/>
          </rPr>
          <t>VII.4 Did the inspector assess process documentation to ensure scheduled process and control of critical factors are documented?</t>
        </r>
      </text>
    </comment>
    <comment ref="F90" authorId="2" shapeId="0" xr:uid="{6D7ADA01-3239-4C5C-9C90-5591C0AA90BA}">
      <text>
        <r>
          <rPr>
            <sz val="9"/>
            <color indexed="81"/>
            <rFont val="Tahoma"/>
            <family val="2"/>
          </rPr>
          <t>VII.5 Did the inspector assess containers and closures integrity?</t>
        </r>
      </text>
    </comment>
    <comment ref="F91" authorId="2" shapeId="0" xr:uid="{A43F7D8B-5A04-4E27-B750-6B965D1C4726}">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92" authorId="2" shapeId="0" xr:uid="{1A68E5BA-CEB3-4863-B416-58CC14B5E919}">
      <text>
        <r>
          <rPr>
            <sz val="9"/>
            <color indexed="81"/>
            <rFont val="Tahoma"/>
            <family val="2"/>
          </rPr>
          <t>VII.7 Did the inspector assess container coding requirements?</t>
        </r>
      </text>
    </comment>
    <comment ref="F93" authorId="2" shapeId="0" xr:uid="{B33056FC-2C2E-4F06-83E8-35802FE7A7B9}">
      <text>
        <r>
          <rPr>
            <sz val="9"/>
            <color indexed="81"/>
            <rFont val="Tahoma"/>
            <family val="2"/>
          </rPr>
          <t>VII.8 Did the inspector review additional records required under 21 CFR 113/114?</t>
        </r>
      </text>
    </comment>
    <comment ref="F94" authorId="2" shapeId="0" xr:uid="{108027D2-B8BF-4BEF-82B1-24B6F1869C95}">
      <text>
        <r>
          <rPr>
            <sz val="9"/>
            <color indexed="81"/>
            <rFont val="Tahoma"/>
            <family val="2"/>
          </rPr>
          <t>VIII.1 Did the inspector gather information on products and processes during the initial interview and walk-through to conduct their Hazard Analysis?</t>
        </r>
      </text>
    </comment>
    <comment ref="F95" authorId="2" shapeId="0" xr:uid="{8B3FD938-BEE7-4E4B-9EF3-FE0D92D18E66}">
      <text>
        <r>
          <rPr>
            <sz val="9"/>
            <color indexed="81"/>
            <rFont val="Tahoma"/>
            <family val="2"/>
          </rPr>
          <t>VIII.2 Did the inspector conduct their own Hazard Analysis to determine what hazards are reasonably likely to occur (significant)?</t>
        </r>
      </text>
    </comment>
    <comment ref="F96" authorId="2" shapeId="0" xr:uid="{6C3A94E6-8854-4B2F-82D6-6E940CFE4E71}">
      <text>
        <r>
          <rPr>
            <sz val="9"/>
            <color indexed="81"/>
            <rFont val="Tahoma"/>
            <family val="2"/>
          </rPr>
          <t>VIII.3 Did the inspector compare their Hazard Analysis to the firm's HACCP Plan (Seafood) or Hazard Analysis (Juice) and resolve differences if necessary?</t>
        </r>
      </text>
    </comment>
    <comment ref="F97" authorId="2" shapeId="0" xr:uid="{6709CB45-A94B-4A87-9E9A-C90034EB97D2}">
      <text>
        <r>
          <rPr>
            <sz val="9"/>
            <color indexed="81"/>
            <rFont val="Tahoma"/>
            <family val="2"/>
          </rPr>
          <t>VIII.4 Did the inspector determine if the firm has a written HACCP Plan and assess for adequacy (as necessary)?</t>
        </r>
      </text>
    </comment>
    <comment ref="F98" authorId="2" shapeId="0" xr:uid="{587FC6BE-7F06-4CB6-8839-979F3CD54B3E}">
      <text>
        <r>
          <rPr>
            <sz val="9"/>
            <color indexed="81"/>
            <rFont val="Tahoma"/>
            <family val="2"/>
          </rPr>
          <t>VIII.5 Did the inspector determine if the HACCP Plan was being implemented?</t>
        </r>
      </text>
    </comment>
    <comment ref="F99" authorId="2" shapeId="0" xr:uid="{60443F46-0986-4CA6-9447-FB8F393D288C}">
      <text>
        <r>
          <rPr>
            <sz val="9"/>
            <color indexed="81"/>
            <rFont val="Tahoma"/>
            <family val="2"/>
          </rPr>
          <t>VIII.6 Did the inspector determine if the firm was monitoring applicable key areas of sanitation?</t>
        </r>
      </text>
    </comment>
    <comment ref="F100" authorId="2" shapeId="0" xr:uid="{B64C0A68-39B5-4C11-A471-6FE35E7C3C5A}">
      <text>
        <r>
          <rPr>
            <sz val="9"/>
            <color indexed="81"/>
            <rFont val="Tahoma"/>
            <family val="2"/>
          </rPr>
          <t>VIII.7 Did the inspector determine if sanitation monitoring was implemented?</t>
        </r>
      </text>
    </comment>
    <comment ref="F101" authorId="2" shapeId="0" xr:uid="{044AB385-5F54-4C5E-9EFA-9AAD4FD426C7}">
      <text>
        <r>
          <rPr>
            <sz val="9"/>
            <color indexed="81"/>
            <rFont val="Tahoma"/>
            <family val="2"/>
          </rPr>
          <t xml:space="preserve">XI.1 Did the inspector determine the significance of the observation (written or discussed) and document them appropriately? </t>
        </r>
      </text>
    </comment>
    <comment ref="F103" authorId="0" shapeId="0" xr:uid="{C2281908-4E00-4286-9580-2D1B68530DAC}">
      <text>
        <r>
          <rPr>
            <sz val="9"/>
            <color indexed="81"/>
            <rFont val="Tahoma"/>
            <family val="2"/>
          </rPr>
          <t>I.1 Did the inspector initiate the inspection appropriately?</t>
        </r>
      </text>
    </comment>
    <comment ref="F104" authorId="0" shapeId="0" xr:uid="{05247BF0-EBAD-44A4-80E8-A6F4D7DDB57D}">
      <text>
        <r>
          <rPr>
            <sz val="9"/>
            <color indexed="81"/>
            <rFont val="Tahoma"/>
            <family val="2"/>
          </rPr>
          <t>I.2 Did the inspector determine the scope of the inspection and obtain necessary information to conduct the inspection?</t>
        </r>
      </text>
    </comment>
    <comment ref="F105" authorId="0" shapeId="0" xr:uid="{76F1DA4A-C37A-48FE-A359-8805FD1FD372}">
      <text>
        <r>
          <rPr>
            <sz val="9"/>
            <color indexed="81"/>
            <rFont val="Tahoma"/>
            <family val="2"/>
          </rPr>
          <t>I.3 Did the inspector review and follow-up on FDA/State reported consumer complaint(s) and product recalls (if applicable)?</t>
        </r>
      </text>
    </comment>
    <comment ref="F106" authorId="0" shapeId="0" xr:uid="{4C2E81D8-5B56-4D1A-826D-CF075E654485}">
      <text>
        <r>
          <rPr>
            <sz val="9"/>
            <color indexed="81"/>
            <rFont val="Tahoma"/>
            <family val="2"/>
          </rPr>
          <t>I.4 Did the inspector verify correction of observations identified during the previous FDA and/or state inspection (if applicable)?</t>
        </r>
      </text>
    </comment>
    <comment ref="F107" authorId="0" shapeId="0" xr:uid="{BF96B6BA-2336-41C4-8182-70E1C53FFEC5}">
      <text>
        <r>
          <rPr>
            <sz val="9"/>
            <color indexed="81"/>
            <rFont val="Tahoma"/>
            <family val="2"/>
          </rPr>
          <t>I.5 Did the inspector discuss observations with the firm during the inspection?</t>
        </r>
      </text>
    </comment>
    <comment ref="F108" authorId="0" shapeId="0" xr:uid="{D6A6B65E-0230-4D35-A23E-DA12A4C8F8DE}">
      <text>
        <r>
          <rPr>
            <sz val="9"/>
            <color indexed="81"/>
            <rFont val="Tahoma"/>
            <family val="2"/>
          </rPr>
          <t>I.6 Did the inspector conduct the inspection in a professional manner?</t>
        </r>
      </text>
    </comment>
    <comment ref="F109" authorId="1" shapeId="0" xr:uid="{46694270-6820-4EC1-A096-097A7CA30828}">
      <text>
        <r>
          <rPr>
            <sz val="9"/>
            <color indexed="81"/>
            <rFont val="Tahoma"/>
            <family val="2"/>
          </rPr>
          <t>DID THE INSPECTOR USE THE I.7 Did the inspector assess whether employees are qualified to perform their assigned duties?</t>
        </r>
      </text>
    </comment>
    <comment ref="F110" authorId="1" shapeId="0" xr:uid="{DF19288D-82A6-47E8-A389-702977562389}">
      <text>
        <r>
          <rPr>
            <sz val="9"/>
            <color indexed="81"/>
            <rFont val="Tahoma"/>
            <family val="2"/>
          </rPr>
          <t xml:space="preserve">I.8 Did the inspector demonstrate the ability to identify significant hazards specific to the products or processes?
</t>
        </r>
      </text>
    </comment>
    <comment ref="F111" authorId="0" shapeId="0" xr:uid="{6B0F8F6D-2342-4523-A3B8-F0456E336033}">
      <text>
        <r>
          <rPr>
            <sz val="9"/>
            <color indexed="81"/>
            <rFont val="Tahoma"/>
            <family val="2"/>
          </rPr>
          <t>I.9 Did the inspector review and assess product labeling?</t>
        </r>
      </text>
    </comment>
    <comment ref="F112" authorId="0" shapeId="0" xr:uid="{A5828215-BFB2-4E3C-818A-452CB79005F6}">
      <text>
        <r>
          <rPr>
            <sz val="9"/>
            <color indexed="81"/>
            <rFont val="Tahoma"/>
            <family val="2"/>
          </rPr>
          <t>II.1 Did the inspector assess employee practices and evaluate whether they contribute to allergen cross-contact and/or to the contamination of food and food-contact surfaces?</t>
        </r>
      </text>
    </comment>
    <comment ref="F113" authorId="0" shapeId="0" xr:uid="{19AD4B52-7D60-4427-AC83-7E8EACB496BB}">
      <text>
        <r>
          <rPr>
            <sz val="9"/>
            <color indexed="81"/>
            <rFont val="Tahoma"/>
            <family val="2"/>
          </rPr>
          <t xml:space="preserve">II.2 Did the inspector assess the plants and grounds around the firm to ensure that they do not constitute a source of contamination or harborage? </t>
        </r>
      </text>
    </comment>
    <comment ref="F114" authorId="0" shapeId="0" xr:uid="{7621658A-3C59-4841-841F-5BD55BC807E5}">
      <text>
        <r>
          <rPr>
            <sz val="9"/>
            <color indexed="81"/>
            <rFont val="Tahoma"/>
            <family val="2"/>
          </rPr>
          <t>II.3 Did the inspector assess the general maintenance of the firm?</t>
        </r>
      </text>
    </comment>
    <comment ref="F115" authorId="1" shapeId="0" xr:uid="{F73CCE3F-588D-46B7-ACDE-EAF228849E47}">
      <text>
        <r>
          <rPr>
            <sz val="9"/>
            <color indexed="81"/>
            <rFont val="Tahoma"/>
            <family val="2"/>
          </rPr>
          <t>II.4 Did the inspector assess the firm's sanitary operations?</t>
        </r>
      </text>
    </comment>
    <comment ref="F116" authorId="1" shapeId="0" xr:uid="{DE8C6931-803E-48A0-B337-03E27F9308E7}">
      <text>
        <r>
          <rPr>
            <sz val="9"/>
            <color indexed="81"/>
            <rFont val="Tahoma"/>
            <family val="2"/>
          </rPr>
          <t>II.5 Did the inspector assess the firm to ensure it is equipped with adequate sanitary facilities and accommodations?</t>
        </r>
      </text>
    </comment>
    <comment ref="F117" authorId="1" shapeId="0" xr:uid="{AFD9DCDE-6C80-4B13-8885-81BBBBEA48E5}">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118" authorId="1" shapeId="0" xr:uid="{5C9D9A80-BBB2-465A-97E3-15D4C807A314}">
      <text>
        <r>
          <rPr>
            <sz val="9"/>
            <color indexed="81"/>
            <rFont val="Tahoma"/>
            <family val="2"/>
          </rPr>
          <t xml:space="preserve">II.7 Did the inspector assess the firm's processes and controls? 
</t>
        </r>
      </text>
    </comment>
    <comment ref="F119" authorId="1" shapeId="0" xr:uid="{6204C141-C9FC-4DC7-9442-4CD7A78CD423}">
      <text>
        <r>
          <rPr>
            <sz val="9"/>
            <color indexed="81"/>
            <rFont val="Tahoma"/>
            <family val="2"/>
          </rPr>
          <t>II.8 Did the inspector evaluate the firm's storage and transportation of food?</t>
        </r>
      </text>
    </comment>
    <comment ref="F120" authorId="1" shapeId="0" xr:uid="{D1A1A86C-340C-4702-B81D-20CF9CC8253C}">
      <text>
        <r>
          <rPr>
            <sz val="9"/>
            <color indexed="81"/>
            <rFont val="Tahoma"/>
            <family val="2"/>
          </rPr>
          <t>II.9 Did the inspector assess the holding and distribution of human food by-products for use as animal food (if necessary)?</t>
        </r>
      </text>
    </comment>
    <comment ref="F121" authorId="2" shapeId="0" xr:uid="{BD71BA13-0EB0-4A0B-9E42-A03F694804F2}">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122" authorId="2" shapeId="0" xr:uid="{7EFFB5EB-DC4A-42E2-91FF-51F0AFC3B7CF}">
      <text>
        <r>
          <rPr>
            <sz val="9"/>
            <color indexed="81"/>
            <rFont val="Tahoma"/>
            <family val="2"/>
          </rPr>
          <t>IV.1 Did the inspector verify that the firm attested and under what provision?*
*Note: only applicable if the firm attested.</t>
        </r>
      </text>
    </comment>
    <comment ref="F123" authorId="2" shapeId="0" xr:uid="{898158A1-96CB-48D1-BBA4-7BBC072320B4}">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124" authorId="2" shapeId="0" xr:uid="{825B1234-AF05-4333-A3AF-D1B3A4B3513C}">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125" authorId="2" shapeId="0" xr:uid="{A99D5B87-9231-4A78-AC7F-6D9D9645DF06}">
      <text>
        <r>
          <rPr>
            <sz val="9"/>
            <color indexed="81"/>
            <rFont val="Tahoma"/>
            <family val="2"/>
          </rPr>
          <t xml:space="preserve">V.2 Did the inspector assess the firm's sanitation, allergen, and process programs, practices, and controls (as applicable)? </t>
        </r>
      </text>
    </comment>
    <comment ref="F126" authorId="2" shapeId="0" xr:uid="{79AB9504-D32F-4A90-A83C-69D6B6B83B7A}">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127" authorId="2" shapeId="0" xr:uid="{2AF7628B-B922-46C2-B99E-9BBC31AC08FC}">
      <text>
        <r>
          <rPr>
            <sz val="9"/>
            <color indexed="81"/>
            <rFont val="Tahoma"/>
            <family val="2"/>
          </rPr>
          <t>VI.1 Did the inspector gather information on products and processes during the initial interview and walk-through to conduct their Hazard Analysis?</t>
        </r>
      </text>
    </comment>
    <comment ref="F128" authorId="2" shapeId="0" xr:uid="{DC8871A8-125D-4BB3-834E-296BAC169501}">
      <text>
        <r>
          <rPr>
            <sz val="9"/>
            <color indexed="81"/>
            <rFont val="Tahoma"/>
            <family val="2"/>
          </rPr>
          <t>VI.2 Did the inspector conduct their own Hazard Analysis to determine what hazards require a preventive control?</t>
        </r>
      </text>
    </comment>
    <comment ref="F129" authorId="2" shapeId="0" xr:uid="{6D33BD08-8A66-4295-AC80-E8E891430B97}">
      <text>
        <r>
          <rPr>
            <sz val="9"/>
            <color indexed="81"/>
            <rFont val="Tahoma"/>
            <family val="2"/>
          </rPr>
          <t>VI.3 Did the inspector compare their Hazard Analsyis to the firms and resolve differences (if necessary)?</t>
        </r>
      </text>
    </comment>
    <comment ref="F130" authorId="2" shapeId="0" xr:uid="{C66625D1-A3CC-4E1D-9994-65AC5456489B}">
      <text>
        <r>
          <rPr>
            <sz val="9"/>
            <color indexed="81"/>
            <rFont val="Tahoma"/>
            <family val="2"/>
          </rPr>
          <t>VI.4 Did the inspector determine if the firm has written procedures and assess for adequacy (as necessary)?</t>
        </r>
      </text>
    </comment>
    <comment ref="F131" authorId="2" shapeId="0" xr:uid="{3C38DD41-63B9-4C59-B8F9-51887233D137}">
      <text>
        <r>
          <rPr>
            <sz val="9"/>
            <color indexed="81"/>
            <rFont val="Tahoma"/>
            <family val="2"/>
          </rPr>
          <t>VI.5 Did the inspector determine if the written procedures were being implemented?</t>
        </r>
      </text>
    </comment>
    <comment ref="F132" authorId="2" shapeId="0" xr:uid="{A4E677AB-848B-4921-9960-738E949562DA}">
      <text>
        <r>
          <rPr>
            <sz val="9"/>
            <color indexed="81"/>
            <rFont val="Tahoma"/>
            <family val="2"/>
          </rPr>
          <t>VII.1 Did the inspector assess process establishment to ensure scheduled process is filed appropriately?</t>
        </r>
      </text>
    </comment>
    <comment ref="F133" authorId="2" shapeId="0" xr:uid="{2E3D1D9D-6B08-486A-AB2F-C9D4B714D42D}">
      <text>
        <r>
          <rPr>
            <sz val="9"/>
            <color indexed="81"/>
            <rFont val="Tahoma"/>
            <family val="2"/>
          </rPr>
          <t>VII.2 Did the inspector verify better process control training has been completed?</t>
        </r>
      </text>
    </comment>
    <comment ref="F134" authorId="2" shapeId="0" xr:uid="{61A771AD-8FC7-4C03-B78B-67612508839E}">
      <text>
        <r>
          <rPr>
            <sz val="9"/>
            <color indexed="81"/>
            <rFont val="Tahoma"/>
            <family val="2"/>
          </rPr>
          <t>VII.3 Did the inspector assess process delivery?</t>
        </r>
      </text>
    </comment>
    <comment ref="F135" authorId="2" shapeId="0" xr:uid="{1D5B0061-CDAF-4599-99F0-856DD06B065C}">
      <text>
        <r>
          <rPr>
            <sz val="9"/>
            <color indexed="81"/>
            <rFont val="Tahoma"/>
            <family val="2"/>
          </rPr>
          <t>VII.4 Did the inspector assess process documentation to ensure scheduled process and control of critical factors are documented?</t>
        </r>
      </text>
    </comment>
    <comment ref="F136" authorId="2" shapeId="0" xr:uid="{C20FF3A1-8E27-42EF-ADDD-B475E918C4C3}">
      <text>
        <r>
          <rPr>
            <sz val="9"/>
            <color indexed="81"/>
            <rFont val="Tahoma"/>
            <family val="2"/>
          </rPr>
          <t>VII.5 Did the inspector assess containers and closures integrity?</t>
        </r>
      </text>
    </comment>
    <comment ref="F137" authorId="2" shapeId="0" xr:uid="{17377D64-562C-47CD-9F64-A7958EFE2221}">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138" authorId="2" shapeId="0" xr:uid="{EF756FF6-EFF9-40A2-BAA7-6F60C35688FC}">
      <text>
        <r>
          <rPr>
            <sz val="9"/>
            <color indexed="81"/>
            <rFont val="Tahoma"/>
            <family val="2"/>
          </rPr>
          <t>VII.7 Did the inspector assess container coding requirements?</t>
        </r>
      </text>
    </comment>
    <comment ref="F139" authorId="2" shapeId="0" xr:uid="{374882BF-B5E9-4B4F-A8F3-DF15712EF41C}">
      <text>
        <r>
          <rPr>
            <sz val="9"/>
            <color indexed="81"/>
            <rFont val="Tahoma"/>
            <family val="2"/>
          </rPr>
          <t>VII.8 Did the inspector review additional records required under 21 CFR 113/114?</t>
        </r>
      </text>
    </comment>
    <comment ref="F140" authorId="2" shapeId="0" xr:uid="{BC48244C-6609-49BC-958C-74E681393275}">
      <text>
        <r>
          <rPr>
            <sz val="9"/>
            <color indexed="81"/>
            <rFont val="Tahoma"/>
            <family val="2"/>
          </rPr>
          <t>VIII.1 Did the inspector gather information on products and processes during the initial interview and walk-through to conduct their Hazard Analysis?</t>
        </r>
      </text>
    </comment>
    <comment ref="F141" authorId="2" shapeId="0" xr:uid="{B9A19C8E-5D5D-4F0B-BDCA-F0B23A9E724E}">
      <text>
        <r>
          <rPr>
            <sz val="9"/>
            <color indexed="81"/>
            <rFont val="Tahoma"/>
            <family val="2"/>
          </rPr>
          <t>VIII.2 Did the inspector conduct their own Hazard Analysis to determine what hazards are reasonably likely to occur (significant)?</t>
        </r>
      </text>
    </comment>
    <comment ref="F142" authorId="2" shapeId="0" xr:uid="{9C407B1A-51C0-44DC-A272-65AB5C3FBAC9}">
      <text>
        <r>
          <rPr>
            <sz val="9"/>
            <color indexed="81"/>
            <rFont val="Tahoma"/>
            <family val="2"/>
          </rPr>
          <t>VIII.3 Did the inspector compare their Hazard Analysis to the firm's HACCP Plan (Seafood) or Hazard Analysis (Juice) and resolve differences if necessary?</t>
        </r>
      </text>
    </comment>
    <comment ref="F143" authorId="2" shapeId="0" xr:uid="{7931AF8C-318C-4A6F-937A-ADE47CC241E7}">
      <text>
        <r>
          <rPr>
            <sz val="9"/>
            <color indexed="81"/>
            <rFont val="Tahoma"/>
            <family val="2"/>
          </rPr>
          <t>VIII.4 Did the inspector determine if the firm has a written HACCP Plan and assess for adequacy (as necessary)?</t>
        </r>
      </text>
    </comment>
    <comment ref="F144" authorId="2" shapeId="0" xr:uid="{57A61BEA-21D7-4D17-A0AF-A4ACC3617414}">
      <text>
        <r>
          <rPr>
            <sz val="9"/>
            <color indexed="81"/>
            <rFont val="Tahoma"/>
            <family val="2"/>
          </rPr>
          <t>VIII.5 Did the inspector determine if the HACCP Plan was being implemented?</t>
        </r>
      </text>
    </comment>
    <comment ref="F145" authorId="2" shapeId="0" xr:uid="{1F21E2C8-0D8E-4CAE-B554-289B11FD1B60}">
      <text>
        <r>
          <rPr>
            <sz val="9"/>
            <color indexed="81"/>
            <rFont val="Tahoma"/>
            <family val="2"/>
          </rPr>
          <t>VIII.6 Did the inspector determine if the firm was monitoring applicable key areas of sanitation?</t>
        </r>
      </text>
    </comment>
    <comment ref="F146" authorId="2" shapeId="0" xr:uid="{355A0039-5AD0-4979-A432-6743C75F2877}">
      <text>
        <r>
          <rPr>
            <sz val="9"/>
            <color indexed="81"/>
            <rFont val="Tahoma"/>
            <family val="2"/>
          </rPr>
          <t>VIII.7 Did the inspector determine if sanitation monitoring was implemented?</t>
        </r>
      </text>
    </comment>
    <comment ref="F147" authorId="2" shapeId="0" xr:uid="{1FA3727F-D877-4A3E-8CDB-1E2A11A48A3D}">
      <text>
        <r>
          <rPr>
            <sz val="9"/>
            <color indexed="81"/>
            <rFont val="Tahoma"/>
            <family val="2"/>
          </rPr>
          <t xml:space="preserve">XI.1 Did the inspector determine the significance of the observation (written or discussed) and document them appropriately? </t>
        </r>
      </text>
    </comment>
    <comment ref="F149" authorId="0" shapeId="0" xr:uid="{0055BBE9-DCA7-4151-A40F-87EAB2696121}">
      <text>
        <r>
          <rPr>
            <sz val="9"/>
            <color indexed="81"/>
            <rFont val="Tahoma"/>
            <family val="2"/>
          </rPr>
          <t>I.1 Did the inspector initiate the inspection appropriately?</t>
        </r>
      </text>
    </comment>
    <comment ref="F150" authorId="0" shapeId="0" xr:uid="{1B0BD34A-014A-4AFA-A41C-6EB93379F700}">
      <text>
        <r>
          <rPr>
            <sz val="9"/>
            <color indexed="81"/>
            <rFont val="Tahoma"/>
            <family val="2"/>
          </rPr>
          <t>I.2 Did the inspector determine the scope of the inspection and obtain necessary information to conduct the inspection?</t>
        </r>
      </text>
    </comment>
    <comment ref="F151" authorId="0" shapeId="0" xr:uid="{3D0F7E4C-9B3E-4F65-A410-E4474558259D}">
      <text>
        <r>
          <rPr>
            <sz val="9"/>
            <color indexed="81"/>
            <rFont val="Tahoma"/>
            <family val="2"/>
          </rPr>
          <t>I.3 Did the inspector review and follow-up on FDA/State reported consumer complaint(s) and product recalls (if applicable)?</t>
        </r>
      </text>
    </comment>
    <comment ref="F152" authorId="0" shapeId="0" xr:uid="{5C434A92-4034-4825-93CB-020E8FFC7CF2}">
      <text>
        <r>
          <rPr>
            <sz val="9"/>
            <color indexed="81"/>
            <rFont val="Tahoma"/>
            <family val="2"/>
          </rPr>
          <t>I.4 Did the inspector verify correction of observations identified during the previous FDA and/or state inspection (if applicable)?</t>
        </r>
      </text>
    </comment>
    <comment ref="F153" authorId="0" shapeId="0" xr:uid="{BCD2AD55-09F9-4359-9ED2-6F41B7900355}">
      <text>
        <r>
          <rPr>
            <sz val="9"/>
            <color indexed="81"/>
            <rFont val="Tahoma"/>
            <family val="2"/>
          </rPr>
          <t>I.5 Did the inspector discuss observations with the firm during the inspection?</t>
        </r>
      </text>
    </comment>
    <comment ref="F154" authorId="0" shapeId="0" xr:uid="{170A0861-5887-437E-B3DF-34788CAA9092}">
      <text>
        <r>
          <rPr>
            <sz val="9"/>
            <color indexed="81"/>
            <rFont val="Tahoma"/>
            <family val="2"/>
          </rPr>
          <t>I.6 Did the inspector conduct the inspection in a professional manner?</t>
        </r>
      </text>
    </comment>
    <comment ref="F155" authorId="1" shapeId="0" xr:uid="{898B6422-8E6C-4D8D-8AD5-AC3BAE8D4967}">
      <text>
        <r>
          <rPr>
            <sz val="9"/>
            <color indexed="81"/>
            <rFont val="Tahoma"/>
            <family val="2"/>
          </rPr>
          <t>DID THE INSPECTOR USE THE I.7 Did the inspector assess whether employees are qualified to perform their assigned duties?</t>
        </r>
      </text>
    </comment>
    <comment ref="F156" authorId="1" shapeId="0" xr:uid="{D6147B13-1969-49E0-B379-E1188505659B}">
      <text>
        <r>
          <rPr>
            <sz val="9"/>
            <color indexed="81"/>
            <rFont val="Tahoma"/>
            <family val="2"/>
          </rPr>
          <t xml:space="preserve">I.8 Did the inspector demonstrate the ability to identify significant hazards specific to the products or processes?
</t>
        </r>
      </text>
    </comment>
    <comment ref="F157" authorId="0" shapeId="0" xr:uid="{07CC03D9-9473-4E19-AB71-A1B0142B1C3A}">
      <text>
        <r>
          <rPr>
            <sz val="9"/>
            <color indexed="81"/>
            <rFont val="Tahoma"/>
            <family val="2"/>
          </rPr>
          <t>I.9 Did the inspector review and assess product labeling?</t>
        </r>
      </text>
    </comment>
    <comment ref="F158" authorId="0" shapeId="0" xr:uid="{696C5BAF-9239-4C94-8083-DA323F4DB107}">
      <text>
        <r>
          <rPr>
            <sz val="9"/>
            <color indexed="81"/>
            <rFont val="Tahoma"/>
            <family val="2"/>
          </rPr>
          <t>II.1 Did the inspector assess employee practices and evaluate whether they contribute to allergen cross-contact and/or to the contamination of food and food-contact surfaces?</t>
        </r>
      </text>
    </comment>
    <comment ref="F159" authorId="0" shapeId="0" xr:uid="{CACAC5E1-B2BD-468F-B23E-FE92E37AD322}">
      <text>
        <r>
          <rPr>
            <sz val="9"/>
            <color indexed="81"/>
            <rFont val="Tahoma"/>
            <family val="2"/>
          </rPr>
          <t xml:space="preserve">II.2 Did the inspector assess the plants and grounds around the firm to ensure that they do not constitute a source of contamination or harborage? </t>
        </r>
      </text>
    </comment>
    <comment ref="F160" authorId="0" shapeId="0" xr:uid="{B73B2247-3628-44A9-9BC8-D9D8309154C8}">
      <text>
        <r>
          <rPr>
            <sz val="9"/>
            <color indexed="81"/>
            <rFont val="Tahoma"/>
            <family val="2"/>
          </rPr>
          <t>II.3 Did the inspector assess the general maintenance of the firm?</t>
        </r>
      </text>
    </comment>
    <comment ref="F161" authorId="1" shapeId="0" xr:uid="{D8CE3DE9-E4CD-417F-9936-D4B9C8AE908D}">
      <text>
        <r>
          <rPr>
            <sz val="9"/>
            <color indexed="81"/>
            <rFont val="Tahoma"/>
            <family val="2"/>
          </rPr>
          <t>II.4 Did the inspector assess the firm's sanitary operations?</t>
        </r>
      </text>
    </comment>
    <comment ref="F162" authorId="1" shapeId="0" xr:uid="{0CA08680-F9D2-4FE4-B0AA-19DC666C590F}">
      <text>
        <r>
          <rPr>
            <sz val="9"/>
            <color indexed="81"/>
            <rFont val="Tahoma"/>
            <family val="2"/>
          </rPr>
          <t>II.5 Did the inspector assess the firm to ensure it is equipped with adequate sanitary facilities and accommodations?</t>
        </r>
      </text>
    </comment>
    <comment ref="F163" authorId="1" shapeId="0" xr:uid="{DCBD7C29-29A8-4D60-9646-AAA66D4F1CA8}">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164" authorId="1" shapeId="0" xr:uid="{301E5A3D-3D83-476E-A33D-6F7FF0380880}">
      <text>
        <r>
          <rPr>
            <sz val="9"/>
            <color indexed="81"/>
            <rFont val="Tahoma"/>
            <family val="2"/>
          </rPr>
          <t xml:space="preserve">II.7 Did the inspector assess the firm's processes and controls? 
</t>
        </r>
      </text>
    </comment>
    <comment ref="F165" authorId="1" shapeId="0" xr:uid="{562C5E2E-DEDF-4F6F-9F50-E2F3C349B98A}">
      <text>
        <r>
          <rPr>
            <sz val="9"/>
            <color indexed="81"/>
            <rFont val="Tahoma"/>
            <family val="2"/>
          </rPr>
          <t>II.8 Did the inspector evaluate the firm's storage and transportation of food?</t>
        </r>
      </text>
    </comment>
    <comment ref="F166" authorId="1" shapeId="0" xr:uid="{BC55F86D-EEE2-43E9-8D2F-4A00CE450422}">
      <text>
        <r>
          <rPr>
            <sz val="9"/>
            <color indexed="81"/>
            <rFont val="Tahoma"/>
            <family val="2"/>
          </rPr>
          <t>II.9 Did the inspector assess the holding and distribution of human food by-products for use as animal food (if necessary)?</t>
        </r>
      </text>
    </comment>
    <comment ref="F167" authorId="2" shapeId="0" xr:uid="{AF59A9BD-A01A-4CC0-A2BB-EB9A9200AB90}">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168" authorId="2" shapeId="0" xr:uid="{C8F97FA3-67AD-43DF-9F7B-D1C77D4B0A1D}">
      <text>
        <r>
          <rPr>
            <sz val="9"/>
            <color indexed="81"/>
            <rFont val="Tahoma"/>
            <family val="2"/>
          </rPr>
          <t>IV.1 Did the inspector verify that the firm attested and under what provision?*
*Note: only applicable if the firm attested.</t>
        </r>
      </text>
    </comment>
    <comment ref="F169" authorId="2" shapeId="0" xr:uid="{B23DB89E-1AC3-423D-974B-F064A4FD9912}">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170" authorId="2" shapeId="0" xr:uid="{281E9B87-0A38-4C57-9CCB-F04E8A0BACC1}">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171" authorId="2" shapeId="0" xr:uid="{1B9B6D2E-FF15-4C9C-BB99-EE5D7BB3A2A2}">
      <text>
        <r>
          <rPr>
            <sz val="9"/>
            <color indexed="81"/>
            <rFont val="Tahoma"/>
            <family val="2"/>
          </rPr>
          <t xml:space="preserve">V.2 Did the inspector assess the firm's sanitation, allergen, and process programs, practices, and controls (as applicable)? </t>
        </r>
      </text>
    </comment>
    <comment ref="F172" authorId="2" shapeId="0" xr:uid="{2C99281E-8832-4215-A3C5-E7470B11D94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173" authorId="2" shapeId="0" xr:uid="{8D82E2A8-8E00-4B60-8D78-18A3A376D483}">
      <text>
        <r>
          <rPr>
            <sz val="9"/>
            <color indexed="81"/>
            <rFont val="Tahoma"/>
            <family val="2"/>
          </rPr>
          <t>VI.1 Did the inspector gather information on products and processes during the initial interview and walk-through to conduct their Hazard Analysis?</t>
        </r>
      </text>
    </comment>
    <comment ref="F174" authorId="2" shapeId="0" xr:uid="{DCB0372A-5737-4BF6-AA79-983A1F9B201B}">
      <text>
        <r>
          <rPr>
            <sz val="9"/>
            <color indexed="81"/>
            <rFont val="Tahoma"/>
            <family val="2"/>
          </rPr>
          <t>VI.2 Did the inspector conduct their own Hazard Analysis to determine what hazards require a preventive control?</t>
        </r>
      </text>
    </comment>
    <comment ref="F175" authorId="2" shapeId="0" xr:uid="{18A26554-E68F-46B0-89A0-2B86FF4A8E62}">
      <text>
        <r>
          <rPr>
            <sz val="9"/>
            <color indexed="81"/>
            <rFont val="Tahoma"/>
            <family val="2"/>
          </rPr>
          <t>VI.3 Did the inspector compare their Hazard Analsyis to the firms and resolve differences (if necessary)?</t>
        </r>
      </text>
    </comment>
    <comment ref="F176" authorId="2" shapeId="0" xr:uid="{332A623E-C5BF-4648-95ED-D91A29AB4010}">
      <text>
        <r>
          <rPr>
            <sz val="9"/>
            <color indexed="81"/>
            <rFont val="Tahoma"/>
            <family val="2"/>
          </rPr>
          <t>VI.4 Did the inspector determine if the firm has written procedures and assess for adequacy (as necessary)?</t>
        </r>
      </text>
    </comment>
    <comment ref="F177" authorId="2" shapeId="0" xr:uid="{1BA3BC5D-EA36-4943-B54E-404E76E94CFD}">
      <text>
        <r>
          <rPr>
            <sz val="9"/>
            <color indexed="81"/>
            <rFont val="Tahoma"/>
            <family val="2"/>
          </rPr>
          <t>VI.5 Did the inspector determine if the written procedures were being implemented?</t>
        </r>
      </text>
    </comment>
    <comment ref="F178" authorId="2" shapeId="0" xr:uid="{28925A3F-93E3-46C8-93AD-1C81171B4821}">
      <text>
        <r>
          <rPr>
            <sz val="9"/>
            <color indexed="81"/>
            <rFont val="Tahoma"/>
            <family val="2"/>
          </rPr>
          <t>VII.1 Did the inspector assess process establishment to ensure scheduled process is filed appropriately?</t>
        </r>
      </text>
    </comment>
    <comment ref="F179" authorId="2" shapeId="0" xr:uid="{FEFE8BF0-5E32-4ABF-BEBE-D4E02101D605}">
      <text>
        <r>
          <rPr>
            <sz val="9"/>
            <color indexed="81"/>
            <rFont val="Tahoma"/>
            <family val="2"/>
          </rPr>
          <t>VII.2 Did the inspector verify better process control training has been completed?</t>
        </r>
      </text>
    </comment>
    <comment ref="F180" authorId="2" shapeId="0" xr:uid="{0E329E0F-51CB-425A-8A2E-F93BA6A866F4}">
      <text>
        <r>
          <rPr>
            <sz val="9"/>
            <color indexed="81"/>
            <rFont val="Tahoma"/>
            <family val="2"/>
          </rPr>
          <t>VII.3 Did the inspector assess process delivery?</t>
        </r>
      </text>
    </comment>
    <comment ref="F181" authorId="2" shapeId="0" xr:uid="{DA41D80A-CC97-4F82-B9BC-7D32D7A8C399}">
      <text>
        <r>
          <rPr>
            <sz val="9"/>
            <color indexed="81"/>
            <rFont val="Tahoma"/>
            <family val="2"/>
          </rPr>
          <t>VII.4 Did the inspector assess process documentation to ensure scheduled process and control of critical factors are documented?</t>
        </r>
      </text>
    </comment>
    <comment ref="F182" authorId="2" shapeId="0" xr:uid="{044327E4-C06D-4AA5-9BBF-D8824DB8033D}">
      <text>
        <r>
          <rPr>
            <sz val="9"/>
            <color indexed="81"/>
            <rFont val="Tahoma"/>
            <family val="2"/>
          </rPr>
          <t>VII.5 Did the inspector assess containers and closures integrity?</t>
        </r>
      </text>
    </comment>
    <comment ref="F183" authorId="2" shapeId="0" xr:uid="{7C620035-DB20-46A2-A382-F44DE9658C87}">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184" authorId="2" shapeId="0" xr:uid="{55B30F85-8D43-4A84-9107-2570B5ED53BD}">
      <text>
        <r>
          <rPr>
            <sz val="9"/>
            <color indexed="81"/>
            <rFont val="Tahoma"/>
            <family val="2"/>
          </rPr>
          <t>VII.7 Did the inspector assess container coding requirements?</t>
        </r>
      </text>
    </comment>
    <comment ref="F185" authorId="2" shapeId="0" xr:uid="{166FA8E0-9394-494D-962E-A8BD1951D12D}">
      <text>
        <r>
          <rPr>
            <sz val="9"/>
            <color indexed="81"/>
            <rFont val="Tahoma"/>
            <family val="2"/>
          </rPr>
          <t>VII.8 Did the inspector review additional records required under 21 CFR 113/114?</t>
        </r>
      </text>
    </comment>
    <comment ref="F186" authorId="2" shapeId="0" xr:uid="{51C9BD49-8E8B-4FEE-B13D-EB3D4CAFD214}">
      <text>
        <r>
          <rPr>
            <sz val="9"/>
            <color indexed="81"/>
            <rFont val="Tahoma"/>
            <family val="2"/>
          </rPr>
          <t>VIII.1 Did the inspector gather information on products and processes during the initial interview and walk-through to conduct their Hazard Analysis?</t>
        </r>
      </text>
    </comment>
    <comment ref="F187" authorId="2" shapeId="0" xr:uid="{6E30B39A-6D74-48C2-A4E2-5142C8E8DAFC}">
      <text>
        <r>
          <rPr>
            <sz val="9"/>
            <color indexed="81"/>
            <rFont val="Tahoma"/>
            <family val="2"/>
          </rPr>
          <t>VIII.2 Did the inspector conduct their own Hazard Analysis to determine what hazards are reasonably likely to occur (significant)?</t>
        </r>
      </text>
    </comment>
    <comment ref="F188" authorId="2" shapeId="0" xr:uid="{E75EF567-0366-4A82-BB82-9231F6B39D2D}">
      <text>
        <r>
          <rPr>
            <sz val="9"/>
            <color indexed="81"/>
            <rFont val="Tahoma"/>
            <family val="2"/>
          </rPr>
          <t>VIII.3 Did the inspector compare their Hazard Analysis to the firm's HACCP Plan (Seafood) or Hazard Analysis (Juice) and resolve differences if necessary?</t>
        </r>
      </text>
    </comment>
    <comment ref="F189" authorId="2" shapeId="0" xr:uid="{8C77BA8A-2C10-4B25-B273-FCFA8E28930B}">
      <text>
        <r>
          <rPr>
            <sz val="9"/>
            <color indexed="81"/>
            <rFont val="Tahoma"/>
            <family val="2"/>
          </rPr>
          <t>VIII.4 Did the inspector determine if the firm has a written HACCP Plan and assess for adequacy (as necessary)?</t>
        </r>
      </text>
    </comment>
    <comment ref="F190" authorId="2" shapeId="0" xr:uid="{148717E1-3FD2-466D-B813-3D343D4F86EA}">
      <text>
        <r>
          <rPr>
            <sz val="9"/>
            <color indexed="81"/>
            <rFont val="Tahoma"/>
            <family val="2"/>
          </rPr>
          <t>VIII.5 Did the inspector determine if the HACCP Plan was being implemented?</t>
        </r>
      </text>
    </comment>
    <comment ref="F191" authorId="2" shapeId="0" xr:uid="{64B34A0E-28C4-49D3-8EFB-D34A303FDE8A}">
      <text>
        <r>
          <rPr>
            <sz val="9"/>
            <color indexed="81"/>
            <rFont val="Tahoma"/>
            <family val="2"/>
          </rPr>
          <t>VIII.6 Did the inspector determine if the firm was monitoring applicable key areas of sanitation?</t>
        </r>
      </text>
    </comment>
    <comment ref="F192" authorId="2" shapeId="0" xr:uid="{CC14A247-7377-42C3-AA6E-EFCCEDDD62F0}">
      <text>
        <r>
          <rPr>
            <sz val="9"/>
            <color indexed="81"/>
            <rFont val="Tahoma"/>
            <family val="2"/>
          </rPr>
          <t>VIII.7 Did the inspector determine if sanitation monitoring was implemented?</t>
        </r>
      </text>
    </comment>
    <comment ref="F193" authorId="2" shapeId="0" xr:uid="{93F50E8F-8081-47BF-A620-0EE94D318107}">
      <text>
        <r>
          <rPr>
            <sz val="9"/>
            <color indexed="81"/>
            <rFont val="Tahoma"/>
            <family val="2"/>
          </rPr>
          <t xml:space="preserve">XI.1 Did the inspector determine the significance of the observation (written or discussed) and document them appropriately? </t>
        </r>
      </text>
    </comment>
    <comment ref="F195" authorId="0" shapeId="0" xr:uid="{6FC0551D-57F3-495A-85FF-80552E1530C2}">
      <text>
        <r>
          <rPr>
            <sz val="9"/>
            <color indexed="81"/>
            <rFont val="Tahoma"/>
            <family val="2"/>
          </rPr>
          <t>I.1 Did the inspector initiate the inspection appropriately?</t>
        </r>
      </text>
    </comment>
    <comment ref="F196" authorId="0" shapeId="0" xr:uid="{995DB23B-DB3B-4181-AB4F-5D62EFA2B812}">
      <text>
        <r>
          <rPr>
            <sz val="9"/>
            <color indexed="81"/>
            <rFont val="Tahoma"/>
            <family val="2"/>
          </rPr>
          <t>I.2 Did the inspector determine the scope of the inspection and obtain necessary information to conduct the inspection?</t>
        </r>
      </text>
    </comment>
    <comment ref="F197" authorId="0" shapeId="0" xr:uid="{1E312CEC-A997-4F85-805D-D87B44405CCF}">
      <text>
        <r>
          <rPr>
            <sz val="9"/>
            <color indexed="81"/>
            <rFont val="Tahoma"/>
            <family val="2"/>
          </rPr>
          <t>I.3 Did the inspector review and follow-up on FDA/State reported consumer complaint(s) and product recalls (if applicable)?</t>
        </r>
      </text>
    </comment>
    <comment ref="F198" authorId="0" shapeId="0" xr:uid="{FCD91A62-9F1F-433C-B993-550AE2BC593C}">
      <text>
        <r>
          <rPr>
            <sz val="9"/>
            <color indexed="81"/>
            <rFont val="Tahoma"/>
            <family val="2"/>
          </rPr>
          <t>I.4 Did the inspector verify correction of observations identified during the previous FDA and/or state inspection (if applicable)?</t>
        </r>
      </text>
    </comment>
    <comment ref="F199" authorId="0" shapeId="0" xr:uid="{ED931B71-1996-41E1-8B73-D641AA9DD88B}">
      <text>
        <r>
          <rPr>
            <sz val="9"/>
            <color indexed="81"/>
            <rFont val="Tahoma"/>
            <family val="2"/>
          </rPr>
          <t>I.5 Did the inspector discuss observations with the firm during the inspection?</t>
        </r>
      </text>
    </comment>
    <comment ref="F200" authorId="0" shapeId="0" xr:uid="{7DD5020E-59E0-4939-BE94-756431AF2009}">
      <text>
        <r>
          <rPr>
            <sz val="9"/>
            <color indexed="81"/>
            <rFont val="Tahoma"/>
            <family val="2"/>
          </rPr>
          <t>I.6 Did the inspector conduct the inspection in a professional manner?</t>
        </r>
      </text>
    </comment>
    <comment ref="F201" authorId="1" shapeId="0" xr:uid="{B6131803-D0EB-4C32-99FD-E5BC8C4096E5}">
      <text>
        <r>
          <rPr>
            <sz val="9"/>
            <color indexed="81"/>
            <rFont val="Tahoma"/>
            <family val="2"/>
          </rPr>
          <t>DID THE INSPECTOR USE THE I.7 Did the inspector assess whether employees are qualified to perform their assigned duties?</t>
        </r>
      </text>
    </comment>
    <comment ref="F202" authorId="1" shapeId="0" xr:uid="{85867359-A71A-4101-B4CF-D984C6A9B32C}">
      <text>
        <r>
          <rPr>
            <sz val="9"/>
            <color indexed="81"/>
            <rFont val="Tahoma"/>
            <family val="2"/>
          </rPr>
          <t xml:space="preserve">I.8 Did the inspector demonstrate the ability to identify significant hazards specific to the products or processes?
</t>
        </r>
      </text>
    </comment>
    <comment ref="F203" authorId="0" shapeId="0" xr:uid="{1F3FD804-3C66-4A65-B696-A69078C913BA}">
      <text>
        <r>
          <rPr>
            <sz val="9"/>
            <color indexed="81"/>
            <rFont val="Tahoma"/>
            <family val="2"/>
          </rPr>
          <t>I.9 Did the inspector review and assess product labeling?</t>
        </r>
      </text>
    </comment>
    <comment ref="F204" authorId="0" shapeId="0" xr:uid="{D07EE9F0-5C7A-4701-B24B-9A98205D77C6}">
      <text>
        <r>
          <rPr>
            <sz val="9"/>
            <color indexed="81"/>
            <rFont val="Tahoma"/>
            <family val="2"/>
          </rPr>
          <t>II.1 Did the inspector assess employee practices and evaluate whether they contribute to allergen cross-contact and/or to the contamination of food and food-contact surfaces?</t>
        </r>
      </text>
    </comment>
    <comment ref="F205" authorId="0" shapeId="0" xr:uid="{CE838B7F-F4B1-41DF-AA4D-69C695889E16}">
      <text>
        <r>
          <rPr>
            <sz val="9"/>
            <color indexed="81"/>
            <rFont val="Tahoma"/>
            <family val="2"/>
          </rPr>
          <t xml:space="preserve">II.2 Did the inspector assess the plants and grounds around the firm to ensure that they do not constitute a source of contamination or harborage? </t>
        </r>
      </text>
    </comment>
    <comment ref="F206" authorId="0" shapeId="0" xr:uid="{34130271-E16C-483F-9448-7AB2CE71AFA5}">
      <text>
        <r>
          <rPr>
            <sz val="9"/>
            <color indexed="81"/>
            <rFont val="Tahoma"/>
            <family val="2"/>
          </rPr>
          <t>II.3 Did the inspector assess the general maintenance of the firm?</t>
        </r>
      </text>
    </comment>
    <comment ref="F207" authorId="1" shapeId="0" xr:uid="{D2977CFC-4EED-47FF-AD73-6E4B3945FCE1}">
      <text>
        <r>
          <rPr>
            <sz val="9"/>
            <color indexed="81"/>
            <rFont val="Tahoma"/>
            <family val="2"/>
          </rPr>
          <t>II.4 Did the inspector assess the firm's sanitary operations?</t>
        </r>
      </text>
    </comment>
    <comment ref="F208" authorId="1" shapeId="0" xr:uid="{7C21A12A-1A55-4D5B-A9C8-B3395E1AA57A}">
      <text>
        <r>
          <rPr>
            <sz val="9"/>
            <color indexed="81"/>
            <rFont val="Tahoma"/>
            <family val="2"/>
          </rPr>
          <t>II.5 Did the inspector assess the firm to ensure it is equipped with adequate sanitary facilities and accommodations?</t>
        </r>
      </text>
    </comment>
    <comment ref="F209" authorId="1" shapeId="0" xr:uid="{25624D7C-8DE9-40F9-B66B-C5D697B53E3C}">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210" authorId="1" shapeId="0" xr:uid="{B6396778-945C-4B39-A3C4-9C04C8563927}">
      <text>
        <r>
          <rPr>
            <sz val="9"/>
            <color indexed="81"/>
            <rFont val="Tahoma"/>
            <family val="2"/>
          </rPr>
          <t xml:space="preserve">II.7 Did the inspector assess the firm's processes and controls? 
</t>
        </r>
      </text>
    </comment>
    <comment ref="F211" authorId="1" shapeId="0" xr:uid="{22187B7C-576A-403E-A57D-89346C93C393}">
      <text>
        <r>
          <rPr>
            <sz val="9"/>
            <color indexed="81"/>
            <rFont val="Tahoma"/>
            <family val="2"/>
          </rPr>
          <t>II.8 Did the inspector evaluate the firm's storage and transportation of food?</t>
        </r>
      </text>
    </comment>
    <comment ref="F212" authorId="1" shapeId="0" xr:uid="{38192C26-1FC2-49A4-9BB3-10AC596E842F}">
      <text>
        <r>
          <rPr>
            <sz val="9"/>
            <color indexed="81"/>
            <rFont val="Tahoma"/>
            <family val="2"/>
          </rPr>
          <t>II.9 Did the inspector assess the holding and distribution of human food by-products for use as animal food (if necessary)?</t>
        </r>
      </text>
    </comment>
    <comment ref="F213" authorId="2" shapeId="0" xr:uid="{4ED9E97B-25B4-409D-BBF8-A008D67FE916}">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214" authorId="2" shapeId="0" xr:uid="{990DA1F6-BDD1-4DAD-9315-160776F64FF8}">
      <text>
        <r>
          <rPr>
            <sz val="9"/>
            <color indexed="81"/>
            <rFont val="Tahoma"/>
            <family val="2"/>
          </rPr>
          <t>IV.1 Did the inspector verify that the firm attested and under what provision?*
*Note: only applicable if the firm attested.</t>
        </r>
      </text>
    </comment>
    <comment ref="F215" authorId="2" shapeId="0" xr:uid="{72EAABD6-57E8-4C80-BDA4-DE8A48608401}">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216" authorId="2" shapeId="0" xr:uid="{A7A6F878-9C11-4E42-8F14-3E049574BD09}">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217" authorId="2" shapeId="0" xr:uid="{B5F2977D-4D72-49DE-A081-38ABF3A75F0E}">
      <text>
        <r>
          <rPr>
            <sz val="9"/>
            <color indexed="81"/>
            <rFont val="Tahoma"/>
            <family val="2"/>
          </rPr>
          <t xml:space="preserve">V.2 Did the inspector assess the firm's sanitation, allergen, and process programs, practices, and controls (as applicable)? </t>
        </r>
      </text>
    </comment>
    <comment ref="F218" authorId="2" shapeId="0" xr:uid="{8A892F8E-AE78-4D1B-9E6B-A6994830715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219" authorId="2" shapeId="0" xr:uid="{A1D179D4-00A1-461C-8549-C331D6AE0DF7}">
      <text>
        <r>
          <rPr>
            <sz val="9"/>
            <color indexed="81"/>
            <rFont val="Tahoma"/>
            <family val="2"/>
          </rPr>
          <t>VI.1 Did the inspector gather information on products and processes during the initial interview and walk-through to conduct their Hazard Analysis?</t>
        </r>
      </text>
    </comment>
    <comment ref="F220" authorId="2" shapeId="0" xr:uid="{7A39E8B4-6697-40CF-9DB0-E7EFEBBFC275}">
      <text>
        <r>
          <rPr>
            <sz val="9"/>
            <color indexed="81"/>
            <rFont val="Tahoma"/>
            <family val="2"/>
          </rPr>
          <t>VI.2 Did the inspector conduct their own Hazard Analysis to determine what hazards require a preventive control?</t>
        </r>
      </text>
    </comment>
    <comment ref="F221" authorId="2" shapeId="0" xr:uid="{3E71410C-D330-4797-96B9-C9F7A3B7BC3D}">
      <text>
        <r>
          <rPr>
            <sz val="9"/>
            <color indexed="81"/>
            <rFont val="Tahoma"/>
            <family val="2"/>
          </rPr>
          <t>VI.3 Did the inspector compare their Hazard Analsyis to the firms and resolve differences (if necessary)?</t>
        </r>
      </text>
    </comment>
    <comment ref="F222" authorId="2" shapeId="0" xr:uid="{96E03D8B-E662-4871-A6FA-28DBB7272BE4}">
      <text>
        <r>
          <rPr>
            <sz val="9"/>
            <color indexed="81"/>
            <rFont val="Tahoma"/>
            <family val="2"/>
          </rPr>
          <t>VI.4 Did the inspector determine if the firm has written procedures and assess for adequacy (as necessary)?</t>
        </r>
      </text>
    </comment>
    <comment ref="F223" authorId="2" shapeId="0" xr:uid="{6843FD47-2591-430F-A5B1-D64F46516A68}">
      <text>
        <r>
          <rPr>
            <sz val="9"/>
            <color indexed="81"/>
            <rFont val="Tahoma"/>
            <family val="2"/>
          </rPr>
          <t>VI.5 Did the inspector determine if the written procedures were being implemented?</t>
        </r>
      </text>
    </comment>
    <comment ref="F224" authorId="2" shapeId="0" xr:uid="{45EB1981-721A-4ABF-9DF3-633AA19F59FC}">
      <text>
        <r>
          <rPr>
            <sz val="9"/>
            <color indexed="81"/>
            <rFont val="Tahoma"/>
            <family val="2"/>
          </rPr>
          <t>VII.1 Did the inspector assess process establishment to ensure scheduled process is filed appropriately?</t>
        </r>
      </text>
    </comment>
    <comment ref="F225" authorId="2" shapeId="0" xr:uid="{097A8F83-4890-4DBC-A966-6AF9CE6C8FAA}">
      <text>
        <r>
          <rPr>
            <sz val="9"/>
            <color indexed="81"/>
            <rFont val="Tahoma"/>
            <family val="2"/>
          </rPr>
          <t>VII.2 Did the inspector verify better process control training has been completed?</t>
        </r>
      </text>
    </comment>
    <comment ref="F226" authorId="2" shapeId="0" xr:uid="{140D782B-595E-4D80-9520-701C8A0E653C}">
      <text>
        <r>
          <rPr>
            <sz val="9"/>
            <color indexed="81"/>
            <rFont val="Tahoma"/>
            <family val="2"/>
          </rPr>
          <t>VII.3 Did the inspector assess process delivery?</t>
        </r>
      </text>
    </comment>
    <comment ref="F227" authorId="2" shapeId="0" xr:uid="{6BA22290-FCDC-4195-85B5-5C209005B019}">
      <text>
        <r>
          <rPr>
            <sz val="9"/>
            <color indexed="81"/>
            <rFont val="Tahoma"/>
            <family val="2"/>
          </rPr>
          <t>VII.4 Did the inspector assess process documentation to ensure scheduled process and control of critical factors are documented?</t>
        </r>
      </text>
    </comment>
    <comment ref="F228" authorId="2" shapeId="0" xr:uid="{F62CAF7B-9FFF-4CA9-AAB8-5ADD7EEDD3E2}">
      <text>
        <r>
          <rPr>
            <sz val="9"/>
            <color indexed="81"/>
            <rFont val="Tahoma"/>
            <family val="2"/>
          </rPr>
          <t>VII.5 Did the inspector assess containers and closures integrity?</t>
        </r>
      </text>
    </comment>
    <comment ref="F229" authorId="2" shapeId="0" xr:uid="{B0BFCCA5-0A6A-4C66-9D4D-AD0A6447A73F}">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230" authorId="2" shapeId="0" xr:uid="{F3C9E539-6662-4411-82EB-CA0AEB3C1EC0}">
      <text>
        <r>
          <rPr>
            <sz val="9"/>
            <color indexed="81"/>
            <rFont val="Tahoma"/>
            <family val="2"/>
          </rPr>
          <t>VII.7 Did the inspector assess container coding requirements?</t>
        </r>
      </text>
    </comment>
    <comment ref="F231" authorId="2" shapeId="0" xr:uid="{A961A3C1-D35A-451E-827C-F9CC03A08752}">
      <text>
        <r>
          <rPr>
            <sz val="9"/>
            <color indexed="81"/>
            <rFont val="Tahoma"/>
            <family val="2"/>
          </rPr>
          <t>VII.8 Did the inspector review additional records required under 21 CFR 113/114?</t>
        </r>
      </text>
    </comment>
    <comment ref="F232" authorId="2" shapeId="0" xr:uid="{C43F98E0-08A7-4D1C-A8F8-EDEEF434106B}">
      <text>
        <r>
          <rPr>
            <sz val="9"/>
            <color indexed="81"/>
            <rFont val="Tahoma"/>
            <family val="2"/>
          </rPr>
          <t>VIII.1 Did the inspector gather information on products and processes during the initial interview and walk-through to conduct their Hazard Analysis?</t>
        </r>
      </text>
    </comment>
    <comment ref="F233" authorId="2" shapeId="0" xr:uid="{8F2835D1-393F-4642-8E84-A1E944C15D9F}">
      <text>
        <r>
          <rPr>
            <sz val="9"/>
            <color indexed="81"/>
            <rFont val="Tahoma"/>
            <family val="2"/>
          </rPr>
          <t>VIII.2 Did the inspector conduct their own Hazard Analysis to determine what hazards are reasonably likely to occur (significant)?</t>
        </r>
      </text>
    </comment>
    <comment ref="F234" authorId="2" shapeId="0" xr:uid="{F3614814-1D40-495E-84C2-F2192A44A401}">
      <text>
        <r>
          <rPr>
            <sz val="9"/>
            <color indexed="81"/>
            <rFont val="Tahoma"/>
            <family val="2"/>
          </rPr>
          <t>VIII.3 Did the inspector compare their Hazard Analysis to the firm's HACCP Plan (Seafood) or Hazard Analysis (Juice) and resolve differences if necessary?</t>
        </r>
      </text>
    </comment>
    <comment ref="F235" authorId="2" shapeId="0" xr:uid="{2A7E6D59-C795-4E6D-9D5B-94A4CCE60BF8}">
      <text>
        <r>
          <rPr>
            <sz val="9"/>
            <color indexed="81"/>
            <rFont val="Tahoma"/>
            <family val="2"/>
          </rPr>
          <t>VIII.4 Did the inspector determine if the firm has a written HACCP Plan and assess for adequacy (as necessary)?</t>
        </r>
      </text>
    </comment>
    <comment ref="F236" authorId="2" shapeId="0" xr:uid="{F28C096E-B414-4DEA-8EDA-D498F82BD51D}">
      <text>
        <r>
          <rPr>
            <sz val="9"/>
            <color indexed="81"/>
            <rFont val="Tahoma"/>
            <family val="2"/>
          </rPr>
          <t>VIII.5 Did the inspector determine if the HACCP Plan was being implemented?</t>
        </r>
      </text>
    </comment>
    <comment ref="F237" authorId="2" shapeId="0" xr:uid="{C3030C10-7915-47D6-B379-C90D77B81EE2}">
      <text>
        <r>
          <rPr>
            <sz val="9"/>
            <color indexed="81"/>
            <rFont val="Tahoma"/>
            <family val="2"/>
          </rPr>
          <t>VIII.6 Did the inspector determine if the firm was monitoring applicable key areas of sanitation?</t>
        </r>
      </text>
    </comment>
    <comment ref="F238" authorId="2" shapeId="0" xr:uid="{18FA64BA-0B67-41BF-9ECC-67814DAD5DF7}">
      <text>
        <r>
          <rPr>
            <sz val="9"/>
            <color indexed="81"/>
            <rFont val="Tahoma"/>
            <family val="2"/>
          </rPr>
          <t>VIII.7 Did the inspector determine if sanitation monitoring was implemented?</t>
        </r>
      </text>
    </comment>
    <comment ref="F239" authorId="2" shapeId="0" xr:uid="{0340B6F5-FB37-4A11-8A0A-9D55C3B45B35}">
      <text>
        <r>
          <rPr>
            <sz val="9"/>
            <color indexed="81"/>
            <rFont val="Tahoma"/>
            <family val="2"/>
          </rPr>
          <t xml:space="preserve">XI.1 Did the inspector determine the significance of the observation (written or discussed) and document them appropriately? </t>
        </r>
      </text>
    </comment>
    <comment ref="F241" authorId="0" shapeId="0" xr:uid="{FDB4E816-26E2-4C92-A924-8BD92802BDFB}">
      <text>
        <r>
          <rPr>
            <sz val="9"/>
            <color indexed="81"/>
            <rFont val="Tahoma"/>
            <family val="2"/>
          </rPr>
          <t>I.1 Did the inspector initiate the inspection appropriately?</t>
        </r>
      </text>
    </comment>
    <comment ref="F242" authorId="0" shapeId="0" xr:uid="{96816C80-62AB-480F-BD4C-4CE1F8784EB0}">
      <text>
        <r>
          <rPr>
            <sz val="9"/>
            <color indexed="81"/>
            <rFont val="Tahoma"/>
            <family val="2"/>
          </rPr>
          <t>I.2 Did the inspector determine the scope of the inspection and obtain necessary information to conduct the inspection?</t>
        </r>
      </text>
    </comment>
    <comment ref="F243" authorId="0" shapeId="0" xr:uid="{20207ACA-17BD-4C23-BCCF-7DD707EFA3A7}">
      <text>
        <r>
          <rPr>
            <sz val="9"/>
            <color indexed="81"/>
            <rFont val="Tahoma"/>
            <family val="2"/>
          </rPr>
          <t>I.3 Did the inspector review and follow-up on FDA/State reported consumer complaint(s) and product recalls (if applicable)?</t>
        </r>
      </text>
    </comment>
    <comment ref="F244" authorId="0" shapeId="0" xr:uid="{C484F069-8DE2-4F86-9DB0-1192DCFEDB4C}">
      <text>
        <r>
          <rPr>
            <sz val="9"/>
            <color indexed="81"/>
            <rFont val="Tahoma"/>
            <family val="2"/>
          </rPr>
          <t>I.4 Did the inspector verify correction of observations identified during the previous FDA and/or state inspection (if applicable)?</t>
        </r>
      </text>
    </comment>
    <comment ref="F245" authorId="0" shapeId="0" xr:uid="{7F81E023-045E-4C05-B298-3C9737ADCD09}">
      <text>
        <r>
          <rPr>
            <sz val="9"/>
            <color indexed="81"/>
            <rFont val="Tahoma"/>
            <family val="2"/>
          </rPr>
          <t>I.5 Did the inspector discuss observations with the firm during the inspection?</t>
        </r>
      </text>
    </comment>
    <comment ref="F246" authorId="0" shapeId="0" xr:uid="{B3002123-420F-49A5-B57E-D7BF90935A68}">
      <text>
        <r>
          <rPr>
            <sz val="9"/>
            <color indexed="81"/>
            <rFont val="Tahoma"/>
            <family val="2"/>
          </rPr>
          <t>I.6 Did the inspector conduct the inspection in a professional manner?</t>
        </r>
      </text>
    </comment>
    <comment ref="F247" authorId="1" shapeId="0" xr:uid="{753E04D4-757A-4FCD-A481-465F58574DD6}">
      <text>
        <r>
          <rPr>
            <sz val="9"/>
            <color indexed="81"/>
            <rFont val="Tahoma"/>
            <family val="2"/>
          </rPr>
          <t>DID THE INSPECTOR USE THE I.7 Did the inspector assess whether employees are qualified to perform their assigned duties?</t>
        </r>
      </text>
    </comment>
    <comment ref="F248" authorId="1" shapeId="0" xr:uid="{5E173B41-B67E-42B0-A804-27BD3EA10544}">
      <text>
        <r>
          <rPr>
            <sz val="9"/>
            <color indexed="81"/>
            <rFont val="Tahoma"/>
            <family val="2"/>
          </rPr>
          <t xml:space="preserve">I.8 Did the inspector demonstrate the ability to identify significant hazards specific to the products or processes?
</t>
        </r>
      </text>
    </comment>
    <comment ref="F249" authorId="0" shapeId="0" xr:uid="{AE99D0CF-EEF1-4C13-8FDE-D6237AF158AF}">
      <text>
        <r>
          <rPr>
            <sz val="9"/>
            <color indexed="81"/>
            <rFont val="Tahoma"/>
            <family val="2"/>
          </rPr>
          <t>I.9 Did the inspector review and assess product labeling?</t>
        </r>
      </text>
    </comment>
    <comment ref="F250" authorId="0" shapeId="0" xr:uid="{6CABB6EF-E4EF-4BCA-92E3-036457939DDF}">
      <text>
        <r>
          <rPr>
            <sz val="9"/>
            <color indexed="81"/>
            <rFont val="Tahoma"/>
            <family val="2"/>
          </rPr>
          <t>II.1 Did the inspector assess employee practices and evaluate whether they contribute to allergen cross-contact and/or to the contamination of food and food-contact surfaces?</t>
        </r>
      </text>
    </comment>
    <comment ref="F251" authorId="0" shapeId="0" xr:uid="{35A1DEDF-23E1-4380-81C0-F856F7FD0060}">
      <text>
        <r>
          <rPr>
            <sz val="9"/>
            <color indexed="81"/>
            <rFont val="Tahoma"/>
            <family val="2"/>
          </rPr>
          <t xml:space="preserve">II.2 Did the inspector assess the plants and grounds around the firm to ensure that they do not constitute a source of contamination or harborage? </t>
        </r>
      </text>
    </comment>
    <comment ref="F252" authorId="0" shapeId="0" xr:uid="{8F6550E7-A952-4B0D-9B38-02064B130E41}">
      <text>
        <r>
          <rPr>
            <sz val="9"/>
            <color indexed="81"/>
            <rFont val="Tahoma"/>
            <family val="2"/>
          </rPr>
          <t>II.3 Did the inspector assess the general maintenance of the firm?</t>
        </r>
      </text>
    </comment>
    <comment ref="F253" authorId="1" shapeId="0" xr:uid="{DD9B81A7-42D0-4B55-AF02-521AC9D4A166}">
      <text>
        <r>
          <rPr>
            <sz val="9"/>
            <color indexed="81"/>
            <rFont val="Tahoma"/>
            <family val="2"/>
          </rPr>
          <t>II.4 Did the inspector assess the firm's sanitary operations?</t>
        </r>
      </text>
    </comment>
    <comment ref="F254" authorId="1" shapeId="0" xr:uid="{0155EF3C-62E7-42CE-8FBB-476FC1D2C1C5}">
      <text>
        <r>
          <rPr>
            <sz val="9"/>
            <color indexed="81"/>
            <rFont val="Tahoma"/>
            <family val="2"/>
          </rPr>
          <t>II.5 Did the inspector assess the firm to ensure it is equipped with adequate sanitary facilities and accommodations?</t>
        </r>
      </text>
    </comment>
    <comment ref="F255" authorId="1" shapeId="0" xr:uid="{B7FD3A3B-5E3E-4D64-BB2F-630AFC52DB25}">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256" authorId="1" shapeId="0" xr:uid="{FD33696E-EB7E-4C45-A57F-68D814018D0E}">
      <text>
        <r>
          <rPr>
            <sz val="9"/>
            <color indexed="81"/>
            <rFont val="Tahoma"/>
            <family val="2"/>
          </rPr>
          <t xml:space="preserve">II.7 Did the inspector assess the firm's processes and controls? 
</t>
        </r>
      </text>
    </comment>
    <comment ref="F257" authorId="1" shapeId="0" xr:uid="{9288AEBE-A805-446D-823B-2DE8973C6F55}">
      <text>
        <r>
          <rPr>
            <sz val="9"/>
            <color indexed="81"/>
            <rFont val="Tahoma"/>
            <family val="2"/>
          </rPr>
          <t>II.8 Did the inspector evaluate the firm's storage and transportation of food?</t>
        </r>
      </text>
    </comment>
    <comment ref="F258" authorId="1" shapeId="0" xr:uid="{260B1E31-72A6-4C46-9439-3236568F880F}">
      <text>
        <r>
          <rPr>
            <sz val="9"/>
            <color indexed="81"/>
            <rFont val="Tahoma"/>
            <family val="2"/>
          </rPr>
          <t>II.9 Did the inspector assess the holding and distribution of human food by-products for use as animal food (if necessary)?</t>
        </r>
      </text>
    </comment>
    <comment ref="F259" authorId="2" shapeId="0" xr:uid="{14123400-433B-4944-B688-C873D4072C19}">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260" authorId="2" shapeId="0" xr:uid="{3298F98C-F212-4DFC-968D-F33FEA7789F0}">
      <text>
        <r>
          <rPr>
            <sz val="9"/>
            <color indexed="81"/>
            <rFont val="Tahoma"/>
            <family val="2"/>
          </rPr>
          <t>IV.1 Did the inspector verify that the firm attested and under what provision?*
*Note: only applicable if the firm attested.</t>
        </r>
      </text>
    </comment>
    <comment ref="F261" authorId="2" shapeId="0" xr:uid="{5555F599-66D6-404C-87DB-066343789F0F}">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262" authorId="2" shapeId="0" xr:uid="{1A271610-2C02-4F6E-B236-88CA4A70AF89}">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263" authorId="2" shapeId="0" xr:uid="{F617CC38-8231-4812-9A68-3617FC179705}">
      <text>
        <r>
          <rPr>
            <sz val="9"/>
            <color indexed="81"/>
            <rFont val="Tahoma"/>
            <family val="2"/>
          </rPr>
          <t xml:space="preserve">V.2 Did the inspector assess the firm's sanitation, allergen, and process programs, practices, and controls (as applicable)? </t>
        </r>
      </text>
    </comment>
    <comment ref="F264" authorId="2" shapeId="0" xr:uid="{6E5DFCE5-610A-44BB-891D-6972D22D9114}">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265" authorId="2" shapeId="0" xr:uid="{AA065409-A522-4E4B-B4C7-1594D2756CBD}">
      <text>
        <r>
          <rPr>
            <sz val="9"/>
            <color indexed="81"/>
            <rFont val="Tahoma"/>
            <family val="2"/>
          </rPr>
          <t>VI.1 Did the inspector gather information on products and processes during the initial interview and walk-through to conduct their Hazard Analysis?</t>
        </r>
      </text>
    </comment>
    <comment ref="F266" authorId="2" shapeId="0" xr:uid="{B2BC344F-E290-415C-90D3-8E4AED65363F}">
      <text>
        <r>
          <rPr>
            <sz val="9"/>
            <color indexed="81"/>
            <rFont val="Tahoma"/>
            <family val="2"/>
          </rPr>
          <t>VI.2 Did the inspector conduct their own Hazard Analysis to determine what hazards require a preventive control?</t>
        </r>
      </text>
    </comment>
    <comment ref="F267" authorId="2" shapeId="0" xr:uid="{014A64B1-E631-4691-89E9-44568404E883}">
      <text>
        <r>
          <rPr>
            <sz val="9"/>
            <color indexed="81"/>
            <rFont val="Tahoma"/>
            <family val="2"/>
          </rPr>
          <t>VI.3 Did the inspector compare their Hazard Analsyis to the firms and resolve differences (if necessary)?</t>
        </r>
      </text>
    </comment>
    <comment ref="F268" authorId="2" shapeId="0" xr:uid="{D92ABD9E-7B8F-4E98-B763-682A7440029D}">
      <text>
        <r>
          <rPr>
            <sz val="9"/>
            <color indexed="81"/>
            <rFont val="Tahoma"/>
            <family val="2"/>
          </rPr>
          <t>VI.4 Did the inspector determine if the firm has written procedures and assess for adequacy (as necessary)?</t>
        </r>
      </text>
    </comment>
    <comment ref="F269" authorId="2" shapeId="0" xr:uid="{44C7AB0D-6056-4371-A58A-7C9EC38DB8A8}">
      <text>
        <r>
          <rPr>
            <sz val="9"/>
            <color indexed="81"/>
            <rFont val="Tahoma"/>
            <family val="2"/>
          </rPr>
          <t>VI.5 Did the inspector determine if the written procedures were being implemented?</t>
        </r>
      </text>
    </comment>
    <comment ref="F270" authorId="2" shapeId="0" xr:uid="{11CD2584-92A1-46A0-9E1A-E8526CBE8876}">
      <text>
        <r>
          <rPr>
            <sz val="9"/>
            <color indexed="81"/>
            <rFont val="Tahoma"/>
            <family val="2"/>
          </rPr>
          <t>VII.1 Did the inspector assess process establishment to ensure scheduled process is filed appropriately?</t>
        </r>
      </text>
    </comment>
    <comment ref="F271" authorId="2" shapeId="0" xr:uid="{0984DACF-9975-45F2-A72A-FF8330D2E94F}">
      <text>
        <r>
          <rPr>
            <sz val="9"/>
            <color indexed="81"/>
            <rFont val="Tahoma"/>
            <family val="2"/>
          </rPr>
          <t>VII.2 Did the inspector verify better process control training has been completed?</t>
        </r>
      </text>
    </comment>
    <comment ref="F272" authorId="2" shapeId="0" xr:uid="{0814EEC4-5766-4EF3-AC90-C5BE43DF1B6B}">
      <text>
        <r>
          <rPr>
            <sz val="9"/>
            <color indexed="81"/>
            <rFont val="Tahoma"/>
            <family val="2"/>
          </rPr>
          <t>VII.3 Did the inspector assess process delivery?</t>
        </r>
      </text>
    </comment>
    <comment ref="F273" authorId="2" shapeId="0" xr:uid="{B45F3357-A737-4082-96D4-A1D3835E6D82}">
      <text>
        <r>
          <rPr>
            <sz val="9"/>
            <color indexed="81"/>
            <rFont val="Tahoma"/>
            <family val="2"/>
          </rPr>
          <t>VII.4 Did the inspector assess process documentation to ensure scheduled process and control of critical factors are documented?</t>
        </r>
      </text>
    </comment>
    <comment ref="F274" authorId="2" shapeId="0" xr:uid="{21B9AEBD-7B1B-4D85-B886-379455F7C16F}">
      <text>
        <r>
          <rPr>
            <sz val="9"/>
            <color indexed="81"/>
            <rFont val="Tahoma"/>
            <family val="2"/>
          </rPr>
          <t>VII.5 Did the inspector assess containers and closures integrity?</t>
        </r>
      </text>
    </comment>
    <comment ref="F275" authorId="2" shapeId="0" xr:uid="{F9A8AFD5-DAB9-47EA-86EC-AB200CA3176E}">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276" authorId="2" shapeId="0" xr:uid="{70842528-B2D6-42FE-98E1-AFDEBC139166}">
      <text>
        <r>
          <rPr>
            <sz val="9"/>
            <color indexed="81"/>
            <rFont val="Tahoma"/>
            <family val="2"/>
          </rPr>
          <t>VII.7 Did the inspector assess container coding requirements?</t>
        </r>
      </text>
    </comment>
    <comment ref="F277" authorId="2" shapeId="0" xr:uid="{67BDE500-49A3-4B3B-B3E7-8F3CF6FB2DAF}">
      <text>
        <r>
          <rPr>
            <sz val="9"/>
            <color indexed="81"/>
            <rFont val="Tahoma"/>
            <family val="2"/>
          </rPr>
          <t>VII.8 Did the inspector review additional records required under 21 CFR 113/114?</t>
        </r>
      </text>
    </comment>
    <comment ref="F278" authorId="2" shapeId="0" xr:uid="{8EC51CA1-4CE1-4289-B507-965AAA916983}">
      <text>
        <r>
          <rPr>
            <sz val="9"/>
            <color indexed="81"/>
            <rFont val="Tahoma"/>
            <family val="2"/>
          </rPr>
          <t>VIII.1 Did the inspector gather information on products and processes during the initial interview and walk-through to conduct their Hazard Analysis?</t>
        </r>
      </text>
    </comment>
    <comment ref="F279" authorId="2" shapeId="0" xr:uid="{E7EEEBAF-20AD-489C-B951-FE465717B5C3}">
      <text>
        <r>
          <rPr>
            <sz val="9"/>
            <color indexed="81"/>
            <rFont val="Tahoma"/>
            <family val="2"/>
          </rPr>
          <t>VIII.2 Did the inspector conduct their own Hazard Analysis to determine what hazards are reasonably likely to occur (significant)?</t>
        </r>
      </text>
    </comment>
    <comment ref="F280" authorId="2" shapeId="0" xr:uid="{7AB59ABD-4E2D-41BE-89CB-E6F8F8D4C606}">
      <text>
        <r>
          <rPr>
            <sz val="9"/>
            <color indexed="81"/>
            <rFont val="Tahoma"/>
            <family val="2"/>
          </rPr>
          <t>VIII.3 Did the inspector compare their Hazard Analysis to the firm's HACCP Plan (Seafood) or Hazard Analysis (Juice) and resolve differences if necessary?</t>
        </r>
      </text>
    </comment>
    <comment ref="F281" authorId="2" shapeId="0" xr:uid="{70D240E8-9DB7-4B75-B755-597D4D2C73C6}">
      <text>
        <r>
          <rPr>
            <sz val="9"/>
            <color indexed="81"/>
            <rFont val="Tahoma"/>
            <family val="2"/>
          </rPr>
          <t>VIII.4 Did the inspector determine if the firm has a written HACCP Plan and assess for adequacy (as necessary)?</t>
        </r>
      </text>
    </comment>
    <comment ref="F282" authorId="2" shapeId="0" xr:uid="{89B8CF84-44BA-4DD9-94B4-AD99AECC0E05}">
      <text>
        <r>
          <rPr>
            <sz val="9"/>
            <color indexed="81"/>
            <rFont val="Tahoma"/>
            <family val="2"/>
          </rPr>
          <t>VIII.5 Did the inspector determine if the HACCP Plan was being implemented?</t>
        </r>
      </text>
    </comment>
    <comment ref="F283" authorId="2" shapeId="0" xr:uid="{6500ECFF-1F54-4DBA-8E64-F9CF9DFAF98B}">
      <text>
        <r>
          <rPr>
            <sz val="9"/>
            <color indexed="81"/>
            <rFont val="Tahoma"/>
            <family val="2"/>
          </rPr>
          <t>VIII.6 Did the inspector determine if the firm was monitoring applicable key areas of sanitation?</t>
        </r>
      </text>
    </comment>
    <comment ref="F284" authorId="2" shapeId="0" xr:uid="{128E424A-8BCC-487C-9CF4-CAF14B071CC7}">
      <text>
        <r>
          <rPr>
            <sz val="9"/>
            <color indexed="81"/>
            <rFont val="Tahoma"/>
            <family val="2"/>
          </rPr>
          <t>VIII.7 Did the inspector determine if sanitation monitoring was implemented?</t>
        </r>
      </text>
    </comment>
    <comment ref="F285" authorId="2" shapeId="0" xr:uid="{BD435BBE-22AC-4D3F-A9B9-24FD73FD5A92}">
      <text>
        <r>
          <rPr>
            <sz val="9"/>
            <color indexed="81"/>
            <rFont val="Tahoma"/>
            <family val="2"/>
          </rPr>
          <t xml:space="preserve">XI.1 Did the inspector determine the significance of the observation (written or discussed) and document them appropriately? </t>
        </r>
      </text>
    </comment>
    <comment ref="F287" authorId="0" shapeId="0" xr:uid="{3E815415-7157-4EAD-8CA5-12356BD8F7AC}">
      <text>
        <r>
          <rPr>
            <sz val="9"/>
            <color indexed="81"/>
            <rFont val="Tahoma"/>
            <family val="2"/>
          </rPr>
          <t>I.1 Did the inspector initiate the inspection appropriately?</t>
        </r>
      </text>
    </comment>
    <comment ref="F288" authorId="0" shapeId="0" xr:uid="{C9B7803F-EB10-4014-B814-FCA2BDCA4982}">
      <text>
        <r>
          <rPr>
            <sz val="9"/>
            <color indexed="81"/>
            <rFont val="Tahoma"/>
            <family val="2"/>
          </rPr>
          <t>I.2 Did the inspector determine the scope of the inspection and obtain necessary information to conduct the inspection?</t>
        </r>
      </text>
    </comment>
    <comment ref="F289" authorId="0" shapeId="0" xr:uid="{C8B49541-78FF-42A3-AF50-18FD1D07818A}">
      <text>
        <r>
          <rPr>
            <sz val="9"/>
            <color indexed="81"/>
            <rFont val="Tahoma"/>
            <family val="2"/>
          </rPr>
          <t>I.3 Did the inspector review and follow-up on FDA/State reported consumer complaint(s) and product recalls (if applicable)?</t>
        </r>
      </text>
    </comment>
    <comment ref="F290" authorId="0" shapeId="0" xr:uid="{A36C26A7-0329-40DE-AB3B-F062479C67E9}">
      <text>
        <r>
          <rPr>
            <sz val="9"/>
            <color indexed="81"/>
            <rFont val="Tahoma"/>
            <family val="2"/>
          </rPr>
          <t>I.4 Did the inspector verify correction of observations identified during the previous FDA and/or state inspection (if applicable)?</t>
        </r>
      </text>
    </comment>
    <comment ref="F291" authorId="0" shapeId="0" xr:uid="{87E218C6-E1C1-4223-89C5-FEEFE5136BE4}">
      <text>
        <r>
          <rPr>
            <sz val="9"/>
            <color indexed="81"/>
            <rFont val="Tahoma"/>
            <family val="2"/>
          </rPr>
          <t>I.5 Did the inspector discuss observations with the firm during the inspection?</t>
        </r>
      </text>
    </comment>
    <comment ref="F292" authorId="0" shapeId="0" xr:uid="{69D2E047-55D0-4D23-8B25-03F889488C62}">
      <text>
        <r>
          <rPr>
            <sz val="9"/>
            <color indexed="81"/>
            <rFont val="Tahoma"/>
            <family val="2"/>
          </rPr>
          <t>I.6 Did the inspector conduct the inspection in a professional manner?</t>
        </r>
      </text>
    </comment>
    <comment ref="F293" authorId="1" shapeId="0" xr:uid="{6377C6D3-EEB9-41A4-B6EF-08A7162B6B2C}">
      <text>
        <r>
          <rPr>
            <sz val="9"/>
            <color indexed="81"/>
            <rFont val="Tahoma"/>
            <family val="2"/>
          </rPr>
          <t>DID THE INSPECTOR USE THE I.7 Did the inspector assess whether employees are qualified to perform their assigned duties?</t>
        </r>
      </text>
    </comment>
    <comment ref="F294" authorId="1" shapeId="0" xr:uid="{B9C6A9AC-5CEB-4BCF-9F5F-CF3F2602B4C1}">
      <text>
        <r>
          <rPr>
            <sz val="9"/>
            <color indexed="81"/>
            <rFont val="Tahoma"/>
            <family val="2"/>
          </rPr>
          <t xml:space="preserve">I.8 Did the inspector demonstrate the ability to identify significant hazards specific to the products or processes?
</t>
        </r>
      </text>
    </comment>
    <comment ref="F295" authorId="0" shapeId="0" xr:uid="{B18E19EB-EE7B-487D-8EEF-7344FA759947}">
      <text>
        <r>
          <rPr>
            <sz val="9"/>
            <color indexed="81"/>
            <rFont val="Tahoma"/>
            <family val="2"/>
          </rPr>
          <t>I.9 Did the inspector review and assess product labeling?</t>
        </r>
      </text>
    </comment>
    <comment ref="F296" authorId="0" shapeId="0" xr:uid="{9C22BEAC-B4A8-41E7-B830-CFC9A25770C4}">
      <text>
        <r>
          <rPr>
            <sz val="9"/>
            <color indexed="81"/>
            <rFont val="Tahoma"/>
            <family val="2"/>
          </rPr>
          <t>II.1 Did the inspector assess employee practices and evaluate whether they contribute to allergen cross-contact and/or to the contamination of food and food-contact surfaces?</t>
        </r>
      </text>
    </comment>
    <comment ref="F297" authorId="0" shapeId="0" xr:uid="{7374CFC3-061B-4E6F-BDCB-1D6529F5B508}">
      <text>
        <r>
          <rPr>
            <sz val="9"/>
            <color indexed="81"/>
            <rFont val="Tahoma"/>
            <family val="2"/>
          </rPr>
          <t xml:space="preserve">II.2 Did the inspector assess the plants and grounds around the firm to ensure that they do not constitute a source of contamination or harborage? </t>
        </r>
      </text>
    </comment>
    <comment ref="F298" authorId="0" shapeId="0" xr:uid="{6406E787-5792-44D3-B7E1-D725547F7BAD}">
      <text>
        <r>
          <rPr>
            <sz val="9"/>
            <color indexed="81"/>
            <rFont val="Tahoma"/>
            <family val="2"/>
          </rPr>
          <t>II.3 Did the inspector assess the general maintenance of the firm?</t>
        </r>
      </text>
    </comment>
    <comment ref="F299" authorId="1" shapeId="0" xr:uid="{F786A8E8-C397-482F-BBCA-02041679FC85}">
      <text>
        <r>
          <rPr>
            <sz val="9"/>
            <color indexed="81"/>
            <rFont val="Tahoma"/>
            <family val="2"/>
          </rPr>
          <t>II.4 Did the inspector assess the firm's sanitary operations?</t>
        </r>
      </text>
    </comment>
    <comment ref="F300" authorId="1" shapeId="0" xr:uid="{E6E55FA1-B22B-4E21-BA8D-30A6DCA5370C}">
      <text>
        <r>
          <rPr>
            <sz val="9"/>
            <color indexed="81"/>
            <rFont val="Tahoma"/>
            <family val="2"/>
          </rPr>
          <t>II.5 Did the inspector assess the firm to ensure it is equipped with adequate sanitary facilities and accommodations?</t>
        </r>
      </text>
    </comment>
    <comment ref="F301" authorId="1" shapeId="0" xr:uid="{6EADA050-DBCF-4811-A629-6CD17C73D7EF}">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302" authorId="1" shapeId="0" xr:uid="{ABADEB8B-E5BC-47AE-B65A-8792E6330846}">
      <text>
        <r>
          <rPr>
            <sz val="9"/>
            <color indexed="81"/>
            <rFont val="Tahoma"/>
            <family val="2"/>
          </rPr>
          <t xml:space="preserve">II.7 Did the inspector assess the firm's processes and controls? 
</t>
        </r>
      </text>
    </comment>
    <comment ref="F303" authorId="1" shapeId="0" xr:uid="{EF47D5BD-5D66-49A3-82E3-B1E149091129}">
      <text>
        <r>
          <rPr>
            <sz val="9"/>
            <color indexed="81"/>
            <rFont val="Tahoma"/>
            <family val="2"/>
          </rPr>
          <t>II.8 Did the inspector evaluate the firm's storage and transportation of food?</t>
        </r>
      </text>
    </comment>
    <comment ref="F304" authorId="1" shapeId="0" xr:uid="{DA28647F-CBBD-4AC6-95A0-27EF762DB966}">
      <text>
        <r>
          <rPr>
            <sz val="9"/>
            <color indexed="81"/>
            <rFont val="Tahoma"/>
            <family val="2"/>
          </rPr>
          <t>II.9 Did the inspector assess the holding and distribution of human food by-products for use as animal food (if necessary)?</t>
        </r>
      </text>
    </comment>
    <comment ref="F305" authorId="2" shapeId="0" xr:uid="{0D16BE6D-AA9A-4EF1-944C-78E3280D03EE}">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06" authorId="2" shapeId="0" xr:uid="{DAEEFD39-57CB-4DB1-82EE-4D27CBDC25AD}">
      <text>
        <r>
          <rPr>
            <sz val="9"/>
            <color indexed="81"/>
            <rFont val="Tahoma"/>
            <family val="2"/>
          </rPr>
          <t>IV.1 Did the inspector verify that the firm attested and under what provision?*
*Note: only applicable if the firm attested.</t>
        </r>
      </text>
    </comment>
    <comment ref="F307" authorId="2" shapeId="0" xr:uid="{0AD29986-AEA7-4892-BD54-E0F1DC65C1E6}">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308" authorId="2" shapeId="0" xr:uid="{9DEE70BB-9CF0-4009-AE59-96E84A2B3056}">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309" authorId="2" shapeId="0" xr:uid="{E21BAA85-2A9E-4BAB-A061-19E7FEF71B92}">
      <text>
        <r>
          <rPr>
            <sz val="9"/>
            <color indexed="81"/>
            <rFont val="Tahoma"/>
            <family val="2"/>
          </rPr>
          <t xml:space="preserve">V.2 Did the inspector assess the firm's sanitation, allergen, and process programs, practices, and controls (as applicable)? </t>
        </r>
      </text>
    </comment>
    <comment ref="F310" authorId="2" shapeId="0" xr:uid="{6F1077E0-3B60-4405-94DF-9E5B9D07F304}">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311" authorId="2" shapeId="0" xr:uid="{68A5A2E3-6CF1-4AC0-905F-2598F40A2AA3}">
      <text>
        <r>
          <rPr>
            <sz val="9"/>
            <color indexed="81"/>
            <rFont val="Tahoma"/>
            <family val="2"/>
          </rPr>
          <t>VI.1 Did the inspector gather information on products and processes during the initial interview and walk-through to conduct their Hazard Analysis?</t>
        </r>
      </text>
    </comment>
    <comment ref="F312" authorId="2" shapeId="0" xr:uid="{0C6B365C-F842-4216-9A55-B15060B3F02A}">
      <text>
        <r>
          <rPr>
            <sz val="9"/>
            <color indexed="81"/>
            <rFont val="Tahoma"/>
            <family val="2"/>
          </rPr>
          <t>VI.2 Did the inspector conduct their own Hazard Analysis to determine what hazards require a preventive control?</t>
        </r>
      </text>
    </comment>
    <comment ref="F313" authorId="2" shapeId="0" xr:uid="{42B86889-7CCC-4967-9487-AC63A8344440}">
      <text>
        <r>
          <rPr>
            <sz val="9"/>
            <color indexed="81"/>
            <rFont val="Tahoma"/>
            <family val="2"/>
          </rPr>
          <t>VI.3 Did the inspector compare their Hazard Analsyis to the firms and resolve differences (if necessary)?</t>
        </r>
      </text>
    </comment>
    <comment ref="F314" authorId="2" shapeId="0" xr:uid="{3CFDFF61-FD5E-44B3-8659-60E973D8D785}">
      <text>
        <r>
          <rPr>
            <sz val="9"/>
            <color indexed="81"/>
            <rFont val="Tahoma"/>
            <family val="2"/>
          </rPr>
          <t>VI.4 Did the inspector determine if the firm has written procedures and assess for adequacy (as necessary)?</t>
        </r>
      </text>
    </comment>
    <comment ref="F315" authorId="2" shapeId="0" xr:uid="{5B4FBD3C-1B61-4C35-9AAA-212E091677E1}">
      <text>
        <r>
          <rPr>
            <sz val="9"/>
            <color indexed="81"/>
            <rFont val="Tahoma"/>
            <family val="2"/>
          </rPr>
          <t>VI.5 Did the inspector determine if the written procedures were being implemented?</t>
        </r>
      </text>
    </comment>
    <comment ref="F316" authorId="2" shapeId="0" xr:uid="{586CE78C-4586-4805-9B9B-CABB64F7B0B3}">
      <text>
        <r>
          <rPr>
            <sz val="9"/>
            <color indexed="81"/>
            <rFont val="Tahoma"/>
            <family val="2"/>
          </rPr>
          <t>VII.1 Did the inspector assess process establishment to ensure scheduled process is filed appropriately?</t>
        </r>
      </text>
    </comment>
    <comment ref="F317" authorId="2" shapeId="0" xr:uid="{D58DF996-3942-43DE-BE8E-28E254473D53}">
      <text>
        <r>
          <rPr>
            <sz val="9"/>
            <color indexed="81"/>
            <rFont val="Tahoma"/>
            <family val="2"/>
          </rPr>
          <t>VII.2 Did the inspector verify better process control training has been completed?</t>
        </r>
      </text>
    </comment>
    <comment ref="F318" authorId="2" shapeId="0" xr:uid="{34C9A3E2-1DA4-4845-856B-3C959D8C668E}">
      <text>
        <r>
          <rPr>
            <sz val="9"/>
            <color indexed="81"/>
            <rFont val="Tahoma"/>
            <family val="2"/>
          </rPr>
          <t>VII.3 Did the inspector assess process delivery?</t>
        </r>
      </text>
    </comment>
    <comment ref="F319" authorId="2" shapeId="0" xr:uid="{7C11205D-3BF7-4890-9169-9206E5C35F50}">
      <text>
        <r>
          <rPr>
            <sz val="9"/>
            <color indexed="81"/>
            <rFont val="Tahoma"/>
            <family val="2"/>
          </rPr>
          <t>VII.4 Did the inspector assess process documentation to ensure scheduled process and control of critical factors are documented?</t>
        </r>
      </text>
    </comment>
    <comment ref="F320" authorId="2" shapeId="0" xr:uid="{B02ABF7C-5B0B-465D-B264-FFA3071C872E}">
      <text>
        <r>
          <rPr>
            <sz val="9"/>
            <color indexed="81"/>
            <rFont val="Tahoma"/>
            <family val="2"/>
          </rPr>
          <t>VII.5 Did the inspector assess containers and closures integrity?</t>
        </r>
      </text>
    </comment>
    <comment ref="F321" authorId="2" shapeId="0" xr:uid="{723C2FDE-7EBA-4991-B0E6-8F4FAE688EBE}">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322" authorId="2" shapeId="0" xr:uid="{374FB849-5DA2-4B01-AEDF-030474ECAD4B}">
      <text>
        <r>
          <rPr>
            <sz val="9"/>
            <color indexed="81"/>
            <rFont val="Tahoma"/>
            <family val="2"/>
          </rPr>
          <t>VII.7 Did the inspector assess container coding requirements?</t>
        </r>
      </text>
    </comment>
    <comment ref="F323" authorId="2" shapeId="0" xr:uid="{4EE58BCB-CE83-46DF-9C8B-B7BCC68D2136}">
      <text>
        <r>
          <rPr>
            <sz val="9"/>
            <color indexed="81"/>
            <rFont val="Tahoma"/>
            <family val="2"/>
          </rPr>
          <t>VII.8 Did the inspector review additional records required under 21 CFR 113/114?</t>
        </r>
      </text>
    </comment>
    <comment ref="F324" authorId="2" shapeId="0" xr:uid="{BE4ECC5C-A7E1-44D4-93A3-543F37FE9412}">
      <text>
        <r>
          <rPr>
            <sz val="9"/>
            <color indexed="81"/>
            <rFont val="Tahoma"/>
            <family val="2"/>
          </rPr>
          <t>VIII.1 Did the inspector gather information on products and processes during the initial interview and walk-through to conduct their Hazard Analysis?</t>
        </r>
      </text>
    </comment>
    <comment ref="F325" authorId="2" shapeId="0" xr:uid="{B179E950-13EE-423A-A536-CEF085673F21}">
      <text>
        <r>
          <rPr>
            <sz val="9"/>
            <color indexed="81"/>
            <rFont val="Tahoma"/>
            <family val="2"/>
          </rPr>
          <t>VIII.2 Did the inspector conduct their own Hazard Analysis to determine what hazards are reasonably likely to occur (significant)?</t>
        </r>
      </text>
    </comment>
    <comment ref="F326" authorId="2" shapeId="0" xr:uid="{4A1A57FE-657E-44AD-A3BB-2D9AAF3D6315}">
      <text>
        <r>
          <rPr>
            <sz val="9"/>
            <color indexed="81"/>
            <rFont val="Tahoma"/>
            <family val="2"/>
          </rPr>
          <t>VIII.3 Did the inspector compare their Hazard Analysis to the firm's HACCP Plan (Seafood) or Hazard Analysis (Juice) and resolve differences if necessary?</t>
        </r>
      </text>
    </comment>
    <comment ref="F327" authorId="2" shapeId="0" xr:uid="{FEC294DF-B23F-43C4-9014-E7D395796D72}">
      <text>
        <r>
          <rPr>
            <sz val="9"/>
            <color indexed="81"/>
            <rFont val="Tahoma"/>
            <family val="2"/>
          </rPr>
          <t>VIII.4 Did the inspector determine if the firm has a written HACCP Plan and assess for adequacy (as necessary)?</t>
        </r>
      </text>
    </comment>
    <comment ref="F328" authorId="2" shapeId="0" xr:uid="{B3779D86-AB01-440F-9516-2CE24C7D7EFF}">
      <text>
        <r>
          <rPr>
            <sz val="9"/>
            <color indexed="81"/>
            <rFont val="Tahoma"/>
            <family val="2"/>
          </rPr>
          <t>VIII.5 Did the inspector determine if the HACCP Plan was being implemented?</t>
        </r>
      </text>
    </comment>
    <comment ref="F329" authorId="2" shapeId="0" xr:uid="{C1E7C4C1-BD86-4995-9EEE-B27B81DA8531}">
      <text>
        <r>
          <rPr>
            <sz val="9"/>
            <color indexed="81"/>
            <rFont val="Tahoma"/>
            <family val="2"/>
          </rPr>
          <t>VIII.6 Did the inspector determine if the firm was monitoring applicable key areas of sanitation?</t>
        </r>
      </text>
    </comment>
    <comment ref="F330" authorId="2" shapeId="0" xr:uid="{1BA8E6F9-7038-4700-881D-7A4E5DD8E222}">
      <text>
        <r>
          <rPr>
            <sz val="9"/>
            <color indexed="81"/>
            <rFont val="Tahoma"/>
            <family val="2"/>
          </rPr>
          <t>VIII.7 Did the inspector determine if sanitation monitoring was implemented?</t>
        </r>
      </text>
    </comment>
    <comment ref="F331" authorId="2" shapeId="0" xr:uid="{9A27A628-0BF6-4BE3-B9EA-B38FACFA7443}">
      <text>
        <r>
          <rPr>
            <sz val="9"/>
            <color indexed="81"/>
            <rFont val="Tahoma"/>
            <family val="2"/>
          </rPr>
          <t xml:space="preserve">XI.1 Did the inspector determine the significance of the observation (written or discussed) and document them appropriately? </t>
        </r>
      </text>
    </comment>
    <comment ref="F333" authorId="0" shapeId="0" xr:uid="{931BC8D0-ECD2-4001-A32A-1BF73223397D}">
      <text>
        <r>
          <rPr>
            <sz val="9"/>
            <color indexed="81"/>
            <rFont val="Tahoma"/>
            <family val="2"/>
          </rPr>
          <t>I.1 Did the inspector initiate the inspection appropriately?</t>
        </r>
      </text>
    </comment>
    <comment ref="F334" authorId="0" shapeId="0" xr:uid="{E83B4650-A406-47FF-BA8A-4616FE95DD8F}">
      <text>
        <r>
          <rPr>
            <sz val="9"/>
            <color indexed="81"/>
            <rFont val="Tahoma"/>
            <family val="2"/>
          </rPr>
          <t>I.2 Did the inspector determine the scope of the inspection and obtain necessary information to conduct the inspection?</t>
        </r>
      </text>
    </comment>
    <comment ref="F335" authorId="0" shapeId="0" xr:uid="{74F5EBF2-5E66-4D1F-BF81-DC60E1E96DA6}">
      <text>
        <r>
          <rPr>
            <sz val="9"/>
            <color indexed="81"/>
            <rFont val="Tahoma"/>
            <family val="2"/>
          </rPr>
          <t>I.3 Did the inspector review and follow-up on FDA/State reported consumer complaint(s) and product recalls (if applicable)?</t>
        </r>
      </text>
    </comment>
    <comment ref="F336" authorId="0" shapeId="0" xr:uid="{AC624C6B-A712-4F13-86E2-51341DB40A35}">
      <text>
        <r>
          <rPr>
            <sz val="9"/>
            <color indexed="81"/>
            <rFont val="Tahoma"/>
            <family val="2"/>
          </rPr>
          <t>I.4 Did the inspector verify correction of observations identified during the previous FDA and/or state inspection (if applicable)?</t>
        </r>
      </text>
    </comment>
    <comment ref="F337" authorId="0" shapeId="0" xr:uid="{1298741A-1E96-4122-B2EA-117C93143861}">
      <text>
        <r>
          <rPr>
            <sz val="9"/>
            <color indexed="81"/>
            <rFont val="Tahoma"/>
            <family val="2"/>
          </rPr>
          <t>I.5 Did the inspector discuss observations with the firm during the inspection?</t>
        </r>
      </text>
    </comment>
    <comment ref="F338" authorId="0" shapeId="0" xr:uid="{2B028591-1703-4E85-9531-6BE93C52122B}">
      <text>
        <r>
          <rPr>
            <sz val="9"/>
            <color indexed="81"/>
            <rFont val="Tahoma"/>
            <family val="2"/>
          </rPr>
          <t>I.6 Did the inspector conduct the inspection in a professional manner?</t>
        </r>
      </text>
    </comment>
    <comment ref="F339" authorId="1" shapeId="0" xr:uid="{D76937D4-B7C8-4CA7-B6FE-9D96DE3AE0E4}">
      <text>
        <r>
          <rPr>
            <sz val="9"/>
            <color indexed="81"/>
            <rFont val="Tahoma"/>
            <family val="2"/>
          </rPr>
          <t>DID THE INSPECTOR USE THE I.7 Did the inspector assess whether employees are qualified to perform their assigned duties?</t>
        </r>
      </text>
    </comment>
    <comment ref="F340" authorId="1" shapeId="0" xr:uid="{BC1734AA-49DF-49C3-BD14-69A586448253}">
      <text>
        <r>
          <rPr>
            <sz val="9"/>
            <color indexed="81"/>
            <rFont val="Tahoma"/>
            <family val="2"/>
          </rPr>
          <t xml:space="preserve">I.8 Did the inspector demonstrate the ability to identify significant hazards specific to the products or processes?
</t>
        </r>
      </text>
    </comment>
    <comment ref="F341" authorId="0" shapeId="0" xr:uid="{CDBE8444-5188-4D7A-AA3A-C63F6D3A7C8D}">
      <text>
        <r>
          <rPr>
            <sz val="9"/>
            <color indexed="81"/>
            <rFont val="Tahoma"/>
            <family val="2"/>
          </rPr>
          <t>I.9 Did the inspector review and assess product labeling?</t>
        </r>
      </text>
    </comment>
    <comment ref="F342" authorId="0" shapeId="0" xr:uid="{35F79733-AB5D-4FC7-8916-68DE8E511AD5}">
      <text>
        <r>
          <rPr>
            <sz val="9"/>
            <color indexed="81"/>
            <rFont val="Tahoma"/>
            <family val="2"/>
          </rPr>
          <t>II.1 Did the inspector assess employee practices and evaluate whether they contribute to allergen cross-contact and/or to the contamination of food and food-contact surfaces?</t>
        </r>
      </text>
    </comment>
    <comment ref="F343" authorId="0" shapeId="0" xr:uid="{4BB1C287-C57E-46EF-B3DF-25534D8C84D3}">
      <text>
        <r>
          <rPr>
            <sz val="9"/>
            <color indexed="81"/>
            <rFont val="Tahoma"/>
            <family val="2"/>
          </rPr>
          <t xml:space="preserve">II.2 Did the inspector assess the plants and grounds around the firm to ensure that they do not constitute a source of contamination or harborage? </t>
        </r>
      </text>
    </comment>
    <comment ref="F344" authorId="0" shapeId="0" xr:uid="{1C747629-6DAA-4295-8ABE-A5C2E2C46E01}">
      <text>
        <r>
          <rPr>
            <sz val="9"/>
            <color indexed="81"/>
            <rFont val="Tahoma"/>
            <family val="2"/>
          </rPr>
          <t>II.3 Did the inspector assess the general maintenance of the firm?</t>
        </r>
      </text>
    </comment>
    <comment ref="F345" authorId="1" shapeId="0" xr:uid="{1BC85206-7ABC-4F09-B822-1E2AE4D56BF3}">
      <text>
        <r>
          <rPr>
            <sz val="9"/>
            <color indexed="81"/>
            <rFont val="Tahoma"/>
            <family val="2"/>
          </rPr>
          <t>II.4 Did the inspector assess the firm's sanitary operations?</t>
        </r>
      </text>
    </comment>
    <comment ref="F346" authorId="1" shapeId="0" xr:uid="{A4A97786-4FC4-4AB7-AF71-39FE69C2AFA2}">
      <text>
        <r>
          <rPr>
            <sz val="9"/>
            <color indexed="81"/>
            <rFont val="Tahoma"/>
            <family val="2"/>
          </rPr>
          <t>II.5 Did the inspector assess the firm to ensure it is equipped with adequate sanitary facilities and accommodations?</t>
        </r>
      </text>
    </comment>
    <comment ref="F347" authorId="1" shapeId="0" xr:uid="{2D3DFE50-B3DF-45CB-93F3-17F34D9A8144}">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348" authorId="1" shapeId="0" xr:uid="{E8B483E4-48F1-436A-A05E-01C583DEF650}">
      <text>
        <r>
          <rPr>
            <sz val="9"/>
            <color indexed="81"/>
            <rFont val="Tahoma"/>
            <family val="2"/>
          </rPr>
          <t xml:space="preserve">II.7 Did the inspector assess the firm's processes and controls? 
</t>
        </r>
      </text>
    </comment>
    <comment ref="F349" authorId="1" shapeId="0" xr:uid="{6A84A5EA-A873-4BF3-B9A3-593AF6AC3766}">
      <text>
        <r>
          <rPr>
            <sz val="9"/>
            <color indexed="81"/>
            <rFont val="Tahoma"/>
            <family val="2"/>
          </rPr>
          <t>II.8 Did the inspector evaluate the firm's storage and transportation of food?</t>
        </r>
      </text>
    </comment>
    <comment ref="F350" authorId="1" shapeId="0" xr:uid="{C88929A5-5A2B-4D3A-A09F-2C608365F00A}">
      <text>
        <r>
          <rPr>
            <sz val="9"/>
            <color indexed="81"/>
            <rFont val="Tahoma"/>
            <family val="2"/>
          </rPr>
          <t>II.9 Did the inspector assess the holding and distribution of human food by-products for use as animal food (if necessary)?</t>
        </r>
      </text>
    </comment>
    <comment ref="F351" authorId="2" shapeId="0" xr:uid="{49D0B1B6-144C-481C-9549-354CD6F816DC}">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52" authorId="2" shapeId="0" xr:uid="{0A762412-32C9-4B3E-B4DF-A677C7883838}">
      <text>
        <r>
          <rPr>
            <sz val="9"/>
            <color indexed="81"/>
            <rFont val="Tahoma"/>
            <family val="2"/>
          </rPr>
          <t>IV.1 Did the inspector verify that the firm attested and under what provision?*
*Note: only applicable if the firm attested.</t>
        </r>
      </text>
    </comment>
    <comment ref="F353" authorId="2" shapeId="0" xr:uid="{A88ACE6C-A913-472A-AF1D-9E74D4FE21A3}">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354" authorId="2" shapeId="0" xr:uid="{849B2FCA-4515-450D-B9FF-20D1EA1C55AD}">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355" authorId="2" shapeId="0" xr:uid="{4F9DB998-860F-414D-96EB-52146260E021}">
      <text>
        <r>
          <rPr>
            <sz val="9"/>
            <color indexed="81"/>
            <rFont val="Tahoma"/>
            <family val="2"/>
          </rPr>
          <t xml:space="preserve">V.2 Did the inspector assess the firm's sanitation, allergen, and process programs, practices, and controls (as applicable)? </t>
        </r>
      </text>
    </comment>
    <comment ref="F356" authorId="2" shapeId="0" xr:uid="{BBE3D00C-9982-4938-8F5C-37788E943190}">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357" authorId="2" shapeId="0" xr:uid="{970157BD-D845-42F5-A5D1-0D52F4951825}">
      <text>
        <r>
          <rPr>
            <sz val="9"/>
            <color indexed="81"/>
            <rFont val="Tahoma"/>
            <family val="2"/>
          </rPr>
          <t>VI.1 Did the inspector gather information on products and processes during the initial interview and walk-through to conduct their Hazard Analysis?</t>
        </r>
      </text>
    </comment>
    <comment ref="F358" authorId="2" shapeId="0" xr:uid="{FAE4E762-7A4C-42CE-ABF6-DE1D6D0B6B2D}">
      <text>
        <r>
          <rPr>
            <sz val="9"/>
            <color indexed="81"/>
            <rFont val="Tahoma"/>
            <family val="2"/>
          </rPr>
          <t>VI.2 Did the inspector conduct their own Hazard Analysis to determine what hazards require a preventive control?</t>
        </r>
      </text>
    </comment>
    <comment ref="F359" authorId="2" shapeId="0" xr:uid="{6EA4B331-C644-4438-A8F0-E15F17C00454}">
      <text>
        <r>
          <rPr>
            <sz val="9"/>
            <color indexed="81"/>
            <rFont val="Tahoma"/>
            <family val="2"/>
          </rPr>
          <t>VI.3 Did the inspector compare their Hazard Analsyis to the firms and resolve differences (if necessary)?</t>
        </r>
      </text>
    </comment>
    <comment ref="F360" authorId="2" shapeId="0" xr:uid="{9D8AC36F-8A06-4994-B860-A70486FF259F}">
      <text>
        <r>
          <rPr>
            <sz val="9"/>
            <color indexed="81"/>
            <rFont val="Tahoma"/>
            <family val="2"/>
          </rPr>
          <t>VI.4 Did the inspector determine if the firm has written procedures and assess for adequacy (as necessary)?</t>
        </r>
      </text>
    </comment>
    <comment ref="F361" authorId="2" shapeId="0" xr:uid="{2AB978E9-668F-4F71-A39C-62E0DF6DAD22}">
      <text>
        <r>
          <rPr>
            <sz val="9"/>
            <color indexed="81"/>
            <rFont val="Tahoma"/>
            <family val="2"/>
          </rPr>
          <t>VI.5 Did the inspector determine if the written procedures were being implemented?</t>
        </r>
      </text>
    </comment>
    <comment ref="F362" authorId="2" shapeId="0" xr:uid="{5D9459B1-9114-40CF-B411-84B5293292E9}">
      <text>
        <r>
          <rPr>
            <sz val="9"/>
            <color indexed="81"/>
            <rFont val="Tahoma"/>
            <family val="2"/>
          </rPr>
          <t>VII.1 Did the inspector assess process establishment to ensure scheduled process is filed appropriately?</t>
        </r>
      </text>
    </comment>
    <comment ref="F363" authorId="2" shapeId="0" xr:uid="{D7A72E91-358A-4ED4-90CA-B3B1E0917DB3}">
      <text>
        <r>
          <rPr>
            <sz val="9"/>
            <color indexed="81"/>
            <rFont val="Tahoma"/>
            <family val="2"/>
          </rPr>
          <t>VII.2 Did the inspector verify better process control training has been completed?</t>
        </r>
      </text>
    </comment>
    <comment ref="F364" authorId="2" shapeId="0" xr:uid="{51403F40-1E09-45A3-82A2-BDF39030B435}">
      <text>
        <r>
          <rPr>
            <sz val="9"/>
            <color indexed="81"/>
            <rFont val="Tahoma"/>
            <family val="2"/>
          </rPr>
          <t>VII.3 Did the inspector assess process delivery?</t>
        </r>
      </text>
    </comment>
    <comment ref="F365" authorId="2" shapeId="0" xr:uid="{4C41A2AD-3537-4470-B582-D0BEDF8E3E67}">
      <text>
        <r>
          <rPr>
            <sz val="9"/>
            <color indexed="81"/>
            <rFont val="Tahoma"/>
            <family val="2"/>
          </rPr>
          <t>VII.4 Did the inspector assess process documentation to ensure scheduled process and control of critical factors are documented?</t>
        </r>
      </text>
    </comment>
    <comment ref="F366" authorId="2" shapeId="0" xr:uid="{B0C52001-AAC6-4AF9-BC93-0F5EAF65EAD7}">
      <text>
        <r>
          <rPr>
            <sz val="9"/>
            <color indexed="81"/>
            <rFont val="Tahoma"/>
            <family val="2"/>
          </rPr>
          <t>VII.5 Did the inspector assess containers and closures integrity?</t>
        </r>
      </text>
    </comment>
    <comment ref="F367" authorId="2" shapeId="0" xr:uid="{9C4F1F1D-316E-4ADA-92F7-8A4226D30BC4}">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368" authorId="2" shapeId="0" xr:uid="{76CAA946-FD5C-4B74-8D07-8199A1321D96}">
      <text>
        <r>
          <rPr>
            <sz val="9"/>
            <color indexed="81"/>
            <rFont val="Tahoma"/>
            <family val="2"/>
          </rPr>
          <t>VII.7 Did the inspector assess container coding requirements?</t>
        </r>
      </text>
    </comment>
    <comment ref="F369" authorId="2" shapeId="0" xr:uid="{2F4E3950-A9D4-46DE-9F34-484F523E1529}">
      <text>
        <r>
          <rPr>
            <sz val="9"/>
            <color indexed="81"/>
            <rFont val="Tahoma"/>
            <family val="2"/>
          </rPr>
          <t>VII.8 Did the inspector review additional records required under 21 CFR 113/114?</t>
        </r>
      </text>
    </comment>
    <comment ref="F370" authorId="2" shapeId="0" xr:uid="{E23A75A0-8D36-4B13-BD6B-D98AD0693ED0}">
      <text>
        <r>
          <rPr>
            <sz val="9"/>
            <color indexed="81"/>
            <rFont val="Tahoma"/>
            <family val="2"/>
          </rPr>
          <t>VIII.1 Did the inspector gather information on products and processes during the initial interview and walk-through to conduct their Hazard Analysis?</t>
        </r>
      </text>
    </comment>
    <comment ref="F371" authorId="2" shapeId="0" xr:uid="{7CBEFDE6-C6D4-45D1-AF47-47167733FCCC}">
      <text>
        <r>
          <rPr>
            <sz val="9"/>
            <color indexed="81"/>
            <rFont val="Tahoma"/>
            <family val="2"/>
          </rPr>
          <t>VIII.2 Did the inspector conduct their own Hazard Analysis to determine what hazards are reasonably likely to occur (significant)?</t>
        </r>
      </text>
    </comment>
    <comment ref="F372" authorId="2" shapeId="0" xr:uid="{BB524CBB-84B5-4DE0-9097-6AEB38DE8755}">
      <text>
        <r>
          <rPr>
            <sz val="9"/>
            <color indexed="81"/>
            <rFont val="Tahoma"/>
            <family val="2"/>
          </rPr>
          <t>VIII.3 Did the inspector compare their Hazard Analysis to the firm's HACCP Plan (Seafood) or Hazard Analysis (Juice) and resolve differences if necessary?</t>
        </r>
      </text>
    </comment>
    <comment ref="F373" authorId="2" shapeId="0" xr:uid="{F58D0FCC-E325-4F68-B8CA-89C46F8EBFA4}">
      <text>
        <r>
          <rPr>
            <sz val="9"/>
            <color indexed="81"/>
            <rFont val="Tahoma"/>
            <family val="2"/>
          </rPr>
          <t>VIII.4 Did the inspector determine if the firm has a written HACCP Plan and assess for adequacy (as necessary)?</t>
        </r>
      </text>
    </comment>
    <comment ref="F374" authorId="2" shapeId="0" xr:uid="{6CCACBAD-D62C-4BEF-8E0F-6ECFE07A36BB}">
      <text>
        <r>
          <rPr>
            <sz val="9"/>
            <color indexed="81"/>
            <rFont val="Tahoma"/>
            <family val="2"/>
          </rPr>
          <t>VIII.5 Did the inspector determine if the HACCP Plan was being implemented?</t>
        </r>
      </text>
    </comment>
    <comment ref="F375" authorId="2" shapeId="0" xr:uid="{C72E1799-9012-4D37-AF2F-0EDA74F2B7EF}">
      <text>
        <r>
          <rPr>
            <sz val="9"/>
            <color indexed="81"/>
            <rFont val="Tahoma"/>
            <family val="2"/>
          </rPr>
          <t>VIII.6 Did the inspector determine if the firm was monitoring applicable key areas of sanitation?</t>
        </r>
      </text>
    </comment>
    <comment ref="F376" authorId="2" shapeId="0" xr:uid="{DB07D79E-308A-4E7C-A9EF-A440D09A128A}">
      <text>
        <r>
          <rPr>
            <sz val="9"/>
            <color indexed="81"/>
            <rFont val="Tahoma"/>
            <family val="2"/>
          </rPr>
          <t>VIII.7 Did the inspector determine if sanitation monitoring was implemented?</t>
        </r>
      </text>
    </comment>
    <comment ref="F377" authorId="2" shapeId="0" xr:uid="{358F01D6-67EF-4114-A9C6-48E80D2DA532}">
      <text>
        <r>
          <rPr>
            <sz val="9"/>
            <color indexed="81"/>
            <rFont val="Tahoma"/>
            <family val="2"/>
          </rPr>
          <t xml:space="preserve">XI.1 Did the inspector determine the significance of the observation (written or discussed) and document them appropriately? </t>
        </r>
      </text>
    </comment>
    <comment ref="F379" authorId="0" shapeId="0" xr:uid="{83017CF4-2476-4036-861A-5DB4D9E2C6A4}">
      <text>
        <r>
          <rPr>
            <sz val="9"/>
            <color indexed="81"/>
            <rFont val="Tahoma"/>
            <family val="2"/>
          </rPr>
          <t>I.1 Did the inspector initiate the inspection appropriately?</t>
        </r>
      </text>
    </comment>
    <comment ref="F380" authorId="0" shapeId="0" xr:uid="{5031867D-F95D-47C9-BAC7-1D0FD2565441}">
      <text>
        <r>
          <rPr>
            <sz val="9"/>
            <color indexed="81"/>
            <rFont val="Tahoma"/>
            <family val="2"/>
          </rPr>
          <t>I.2 Did the inspector determine the scope of the inspection and obtain necessary information to conduct the inspection?</t>
        </r>
      </text>
    </comment>
    <comment ref="F381" authorId="0" shapeId="0" xr:uid="{F9F12B87-B4D2-4C50-A803-C4B716DDA1DF}">
      <text>
        <r>
          <rPr>
            <sz val="9"/>
            <color indexed="81"/>
            <rFont val="Tahoma"/>
            <family val="2"/>
          </rPr>
          <t>I.3 Did the inspector review and follow-up on FDA/State reported consumer complaint(s) and product recalls (if applicable)?</t>
        </r>
      </text>
    </comment>
    <comment ref="F382" authorId="0" shapeId="0" xr:uid="{C73F21A9-B1CE-4845-B7A6-B5DDCA225201}">
      <text>
        <r>
          <rPr>
            <sz val="9"/>
            <color indexed="81"/>
            <rFont val="Tahoma"/>
            <family val="2"/>
          </rPr>
          <t>I.4 Did the inspector verify correction of observations identified during the previous FDA and/or state inspection (if applicable)?</t>
        </r>
      </text>
    </comment>
    <comment ref="F383" authorId="0" shapeId="0" xr:uid="{2DB226A0-39C8-434A-AAC1-8416B645839D}">
      <text>
        <r>
          <rPr>
            <sz val="9"/>
            <color indexed="81"/>
            <rFont val="Tahoma"/>
            <family val="2"/>
          </rPr>
          <t>I.5 Did the inspector discuss observations with the firm during the inspection?</t>
        </r>
      </text>
    </comment>
    <comment ref="F384" authorId="0" shapeId="0" xr:uid="{84F94AA0-A88E-49FD-BDFF-1EE14F8CBA17}">
      <text>
        <r>
          <rPr>
            <sz val="9"/>
            <color indexed="81"/>
            <rFont val="Tahoma"/>
            <family val="2"/>
          </rPr>
          <t>I.6 Did the inspector conduct the inspection in a professional manner?</t>
        </r>
      </text>
    </comment>
    <comment ref="F385" authorId="1" shapeId="0" xr:uid="{4531BC12-14AA-47AB-9887-1A25F07C4A31}">
      <text>
        <r>
          <rPr>
            <sz val="9"/>
            <color indexed="81"/>
            <rFont val="Tahoma"/>
            <family val="2"/>
          </rPr>
          <t>DID THE INSPECTOR USE THE I.7 Did the inspector assess whether employees are qualified to perform their assigned duties?</t>
        </r>
      </text>
    </comment>
    <comment ref="F386" authorId="1" shapeId="0" xr:uid="{3C75B499-800A-484D-81EF-4F5007A3526E}">
      <text>
        <r>
          <rPr>
            <sz val="9"/>
            <color indexed="81"/>
            <rFont val="Tahoma"/>
            <family val="2"/>
          </rPr>
          <t xml:space="preserve">I.8 Did the inspector demonstrate the ability to identify significant hazards specific to the products or processes?
</t>
        </r>
      </text>
    </comment>
    <comment ref="F387" authorId="0" shapeId="0" xr:uid="{3C58C45D-5463-4BFD-A847-DCAB27EE9DCA}">
      <text>
        <r>
          <rPr>
            <sz val="9"/>
            <color indexed="81"/>
            <rFont val="Tahoma"/>
            <family val="2"/>
          </rPr>
          <t>I.9 Did the inspector review and assess product labeling?</t>
        </r>
      </text>
    </comment>
    <comment ref="F388" authorId="0" shapeId="0" xr:uid="{38784FE7-974A-4CD7-A012-9824F6A2641F}">
      <text>
        <r>
          <rPr>
            <sz val="9"/>
            <color indexed="81"/>
            <rFont val="Tahoma"/>
            <family val="2"/>
          </rPr>
          <t>II.1 Did the inspector assess employee practices and evaluate whether they contribute to allergen cross-contact and/or to the contamination of food and food-contact surfaces?</t>
        </r>
      </text>
    </comment>
    <comment ref="F389" authorId="0" shapeId="0" xr:uid="{4A92CB29-CEAE-4114-AF9C-2B5015713930}">
      <text>
        <r>
          <rPr>
            <sz val="9"/>
            <color indexed="81"/>
            <rFont val="Tahoma"/>
            <family val="2"/>
          </rPr>
          <t xml:space="preserve">II.2 Did the inspector assess the plants and grounds around the firm to ensure that they do not constitute a source of contamination or harborage? </t>
        </r>
      </text>
    </comment>
    <comment ref="F390" authorId="0" shapeId="0" xr:uid="{F7AF9AD4-803E-416B-A0DA-CA4D034607A2}">
      <text>
        <r>
          <rPr>
            <sz val="9"/>
            <color indexed="81"/>
            <rFont val="Tahoma"/>
            <family val="2"/>
          </rPr>
          <t>II.3 Did the inspector assess the general maintenance of the firm?</t>
        </r>
      </text>
    </comment>
    <comment ref="F391" authorId="1" shapeId="0" xr:uid="{E1770E5A-A1C7-4B38-B7EA-BAE6E7175EED}">
      <text>
        <r>
          <rPr>
            <sz val="9"/>
            <color indexed="81"/>
            <rFont val="Tahoma"/>
            <family val="2"/>
          </rPr>
          <t>II.4 Did the inspector assess the firm's sanitary operations?</t>
        </r>
      </text>
    </comment>
    <comment ref="F392" authorId="1" shapeId="0" xr:uid="{73EA342F-1940-4F7E-943B-E9F257DB8FE3}">
      <text>
        <r>
          <rPr>
            <sz val="9"/>
            <color indexed="81"/>
            <rFont val="Tahoma"/>
            <family val="2"/>
          </rPr>
          <t>II.5 Did the inspector assess the firm to ensure it is equipped with adequate sanitary facilities and accommodations?</t>
        </r>
      </text>
    </comment>
    <comment ref="F393" authorId="1" shapeId="0" xr:uid="{A0E29402-773B-4ABC-BB30-72C384412B8B}">
      <text>
        <r>
          <rPr>
            <sz val="9"/>
            <color indexed="81"/>
            <rFont val="Tahoma"/>
            <family val="2"/>
          </rPr>
          <t xml:space="preserve">II.6 Did the inspector assess the firm to ensure equipment and utensils are designed to be cleanable and maintained to protect against allergen cross-contact and contamination? 
</t>
        </r>
      </text>
    </comment>
    <comment ref="F394" authorId="1" shapeId="0" xr:uid="{4FB3F0FA-B6E2-4085-B338-6FBE074882D2}">
      <text>
        <r>
          <rPr>
            <sz val="9"/>
            <color indexed="81"/>
            <rFont val="Tahoma"/>
            <family val="2"/>
          </rPr>
          <t xml:space="preserve">II.7 Did the inspector assess the firm's processes and controls? 
</t>
        </r>
      </text>
    </comment>
    <comment ref="F395" authorId="1" shapeId="0" xr:uid="{A62B867D-BF16-4CDB-9EA7-D400E82EDB67}">
      <text>
        <r>
          <rPr>
            <sz val="9"/>
            <color indexed="81"/>
            <rFont val="Tahoma"/>
            <family val="2"/>
          </rPr>
          <t>II.8 Did the inspector evaluate the firm's storage and transportation of food?</t>
        </r>
      </text>
    </comment>
    <comment ref="F396" authorId="1" shapeId="0" xr:uid="{889560E5-8E45-4EFC-9DC8-C043D7BEE070}">
      <text>
        <r>
          <rPr>
            <sz val="9"/>
            <color indexed="81"/>
            <rFont val="Tahoma"/>
            <family val="2"/>
          </rPr>
          <t>II.9 Did the inspector assess the holding and distribution of human food by-products for use as animal food (if necessary)?</t>
        </r>
      </text>
    </comment>
    <comment ref="F397" authorId="2" shapeId="0" xr:uid="{749C9D3F-4421-4BF1-9695-39A507AF015E}">
      <text>
        <r>
          <rPr>
            <sz val="9"/>
            <color indexed="81"/>
            <rFont val="Tahoma"/>
            <family val="2"/>
          </rPr>
          <t>III.1 Did the inspector assess temperature controls during storage of food that require temperature control for safety*?
*Note: This is only applicable to warehouses that are solely engaged in the storage of unexposed packaged food that requires temperature control for safety.</t>
        </r>
      </text>
    </comment>
    <comment ref="F398" authorId="2" shapeId="0" xr:uid="{53DC7DF5-BDC7-4FBD-9A6B-37A6BFB6FADA}">
      <text>
        <r>
          <rPr>
            <sz val="9"/>
            <color indexed="81"/>
            <rFont val="Tahoma"/>
            <family val="2"/>
          </rPr>
          <t>IV.1 Did the inspector verify that the firm attested and under what provision?*
*Note: only applicable if the firm attested.</t>
        </r>
      </text>
    </comment>
    <comment ref="F399" authorId="2" shapeId="0" xr:uid="{E9111F9B-3F74-456F-80C8-74E1D2BD3248}">
      <text>
        <r>
          <rPr>
            <sz val="9"/>
            <color indexed="81"/>
            <rFont val="Tahoma"/>
            <family val="2"/>
          </rPr>
          <t>IV.2 Did the inspector encourage the firm to attest, explain the attestation process, and give them the opportunity to attest during the inspection?*
*Note: only applicable to very small business that have not attested</t>
        </r>
      </text>
    </comment>
    <comment ref="F400" authorId="2" shapeId="0" xr:uid="{29857F32-FBEE-44E1-A7F7-7F3D417DD2D1}">
      <text>
        <r>
          <rPr>
            <sz val="9"/>
            <color indexed="81"/>
            <rFont val="Tahoma"/>
            <family val="2"/>
          </rPr>
          <t>V.1 Did the inspector gather information during the initial interview and walk-through to determine if process, sanitation, or allergen controls were necessary for the product/process being covered?</t>
        </r>
      </text>
    </comment>
    <comment ref="F401" authorId="2" shapeId="0" xr:uid="{1827054F-7AE2-4618-B24C-30DC3AAA9A41}">
      <text>
        <r>
          <rPr>
            <sz val="9"/>
            <color indexed="81"/>
            <rFont val="Tahoma"/>
            <family val="2"/>
          </rPr>
          <t xml:space="preserve">V.2 Did the inspector assess the firm's sanitation, allergen, and process programs, practices, and controls (as applicable)? </t>
        </r>
      </text>
    </comment>
    <comment ref="F402" authorId="2" shapeId="0" xr:uid="{1C1612D3-C4EF-42E0-A9F9-1C4330561BAB}">
      <text>
        <r>
          <rPr>
            <sz val="9"/>
            <color indexed="81"/>
            <rFont val="Tahoma"/>
            <family val="2"/>
          </rPr>
          <t>V.3 Did the inspector demonstrate the ability to recognize a significant observation related to preventive controls to determine the need for a change in the scope of the inspection, as applicable (i.e. Limited Scope to Full-Scope or Focused PCHF)?</t>
        </r>
      </text>
    </comment>
    <comment ref="F403" authorId="2" shapeId="0" xr:uid="{5E303151-295D-4DA1-A818-6EE5848AB4F8}">
      <text>
        <r>
          <rPr>
            <sz val="9"/>
            <color indexed="81"/>
            <rFont val="Tahoma"/>
            <family val="2"/>
          </rPr>
          <t>VI.1 Did the inspector gather information on products and processes during the initial interview and walk-through to conduct their Hazard Analysis?</t>
        </r>
      </text>
    </comment>
    <comment ref="F404" authorId="2" shapeId="0" xr:uid="{CD596C39-CF89-4524-96EF-8BCC369716B5}">
      <text>
        <r>
          <rPr>
            <sz val="9"/>
            <color indexed="81"/>
            <rFont val="Tahoma"/>
            <family val="2"/>
          </rPr>
          <t>VI.2 Did the inspector conduct their own Hazard Analysis to determine what hazards require a preventive control?</t>
        </r>
      </text>
    </comment>
    <comment ref="F405" authorId="2" shapeId="0" xr:uid="{AB5CE392-F7D0-409E-8948-FCF7B4C69A6A}">
      <text>
        <r>
          <rPr>
            <sz val="9"/>
            <color indexed="81"/>
            <rFont val="Tahoma"/>
            <family val="2"/>
          </rPr>
          <t>VI.3 Did the inspector compare their Hazard Analsyis to the firms and resolve differences (if necessary)?</t>
        </r>
      </text>
    </comment>
    <comment ref="F406" authorId="2" shapeId="0" xr:uid="{C19C80EE-B477-4B0E-B3E1-27919FA84A34}">
      <text>
        <r>
          <rPr>
            <sz val="9"/>
            <color indexed="81"/>
            <rFont val="Tahoma"/>
            <family val="2"/>
          </rPr>
          <t>VI.4 Did the inspector determine if the firm has written procedures and assess for adequacy (as necessary)?</t>
        </r>
      </text>
    </comment>
    <comment ref="F407" authorId="2" shapeId="0" xr:uid="{A344BF70-12CB-4542-9B23-3E2F84E595DE}">
      <text>
        <r>
          <rPr>
            <sz val="9"/>
            <color indexed="81"/>
            <rFont val="Tahoma"/>
            <family val="2"/>
          </rPr>
          <t>VI.5 Did the inspector determine if the written procedures were being implemented?</t>
        </r>
      </text>
    </comment>
    <comment ref="F408" authorId="2" shapeId="0" xr:uid="{C97DFA28-9CA6-4C4D-94EA-935B9FEE2AFE}">
      <text>
        <r>
          <rPr>
            <sz val="9"/>
            <color indexed="81"/>
            <rFont val="Tahoma"/>
            <family val="2"/>
          </rPr>
          <t>VII.1 Did the inspector assess process establishment to ensure scheduled process is filed appropriately?</t>
        </r>
      </text>
    </comment>
    <comment ref="F409" authorId="2" shapeId="0" xr:uid="{F75FCA58-B569-4624-9337-4954D19E49C7}">
      <text>
        <r>
          <rPr>
            <sz val="9"/>
            <color indexed="81"/>
            <rFont val="Tahoma"/>
            <family val="2"/>
          </rPr>
          <t>VII.2 Did the inspector verify better process control training has been completed?</t>
        </r>
      </text>
    </comment>
    <comment ref="F410" authorId="2" shapeId="0" xr:uid="{2817174B-7796-46E3-AAFB-F1789F255B24}">
      <text>
        <r>
          <rPr>
            <sz val="9"/>
            <color indexed="81"/>
            <rFont val="Tahoma"/>
            <family val="2"/>
          </rPr>
          <t>VII.3 Did the inspector assess process delivery?</t>
        </r>
      </text>
    </comment>
    <comment ref="F411" authorId="2" shapeId="0" xr:uid="{DA789547-9D03-4FD7-8FF3-A88A9688D712}">
      <text>
        <r>
          <rPr>
            <sz val="9"/>
            <color indexed="81"/>
            <rFont val="Tahoma"/>
            <family val="2"/>
          </rPr>
          <t>VII.4 Did the inspector assess process documentation to ensure scheduled process and control of critical factors are documented?</t>
        </r>
      </text>
    </comment>
    <comment ref="F412" authorId="2" shapeId="0" xr:uid="{9033E73E-F771-4E1F-B43B-649351B8B792}">
      <text>
        <r>
          <rPr>
            <sz val="9"/>
            <color indexed="81"/>
            <rFont val="Tahoma"/>
            <family val="2"/>
          </rPr>
          <t>VII.5 Did the inspector assess containers and closures integrity?</t>
        </r>
      </text>
    </comment>
    <comment ref="F413" authorId="2" shapeId="0" xr:uid="{A0795794-5CE9-4F68-BAA6-1B3F8349CD3C}">
      <text>
        <r>
          <rPr>
            <sz val="9"/>
            <color indexed="81"/>
            <rFont val="Tahoma"/>
            <family val="2"/>
          </rPr>
          <t xml:space="preserve">VII.6 Did the inspector conduct a walk-through of the warehouse to identify swollen and/or leaking containers? If issues were found, did the inspector ask for records to identify the cause and whether a trend can be established? </t>
        </r>
      </text>
    </comment>
    <comment ref="F414" authorId="2" shapeId="0" xr:uid="{6B5FD0C2-D0DA-4A4B-923F-3F9E414294BF}">
      <text>
        <r>
          <rPr>
            <sz val="9"/>
            <color indexed="81"/>
            <rFont val="Tahoma"/>
            <family val="2"/>
          </rPr>
          <t>VII.7 Did the inspector assess container coding requirements?</t>
        </r>
      </text>
    </comment>
    <comment ref="F415" authorId="2" shapeId="0" xr:uid="{A7DAECEF-13A5-4152-AD71-472288148E66}">
      <text>
        <r>
          <rPr>
            <sz val="9"/>
            <color indexed="81"/>
            <rFont val="Tahoma"/>
            <family val="2"/>
          </rPr>
          <t>VII.8 Did the inspector review additional records required under 21 CFR 113/114?</t>
        </r>
      </text>
    </comment>
    <comment ref="F416" authorId="2" shapeId="0" xr:uid="{608E2272-DCA9-43F1-8794-91292000D438}">
      <text>
        <r>
          <rPr>
            <sz val="9"/>
            <color indexed="81"/>
            <rFont val="Tahoma"/>
            <family val="2"/>
          </rPr>
          <t>VIII.1 Did the inspector gather information on products and processes during the initial interview and walk-through to conduct their Hazard Analysis?</t>
        </r>
      </text>
    </comment>
    <comment ref="F417" authorId="2" shapeId="0" xr:uid="{3F150802-1E1D-4098-816F-D0F1583C78E8}">
      <text>
        <r>
          <rPr>
            <sz val="9"/>
            <color indexed="81"/>
            <rFont val="Tahoma"/>
            <family val="2"/>
          </rPr>
          <t>VIII.2 Did the inspector conduct their own Hazard Analysis to determine what hazards are reasonably likely to occur (significant)?</t>
        </r>
      </text>
    </comment>
    <comment ref="F418" authorId="2" shapeId="0" xr:uid="{0DC71498-37E5-4287-B210-5804C6955F27}">
      <text>
        <r>
          <rPr>
            <sz val="9"/>
            <color indexed="81"/>
            <rFont val="Tahoma"/>
            <family val="2"/>
          </rPr>
          <t>VIII.3 Did the inspector compare their Hazard Analysis to the firm's HACCP Plan (Seafood) or Hazard Analysis (Juice) and resolve differences if necessary?</t>
        </r>
      </text>
    </comment>
    <comment ref="F419" authorId="2" shapeId="0" xr:uid="{81345A16-89FC-4971-B869-3C4FF8BB1571}">
      <text>
        <r>
          <rPr>
            <sz val="9"/>
            <color indexed="81"/>
            <rFont val="Tahoma"/>
            <family val="2"/>
          </rPr>
          <t>VIII.4 Did the inspector determine if the firm has a written HACCP Plan and assess for adequacy (as necessary)?</t>
        </r>
      </text>
    </comment>
    <comment ref="F420" authorId="2" shapeId="0" xr:uid="{A5B10032-A611-4048-9752-F52891DA98F1}">
      <text>
        <r>
          <rPr>
            <sz val="9"/>
            <color indexed="81"/>
            <rFont val="Tahoma"/>
            <family val="2"/>
          </rPr>
          <t>VIII.5 Did the inspector determine if the HACCP Plan was being implemented?</t>
        </r>
      </text>
    </comment>
    <comment ref="F421" authorId="2" shapeId="0" xr:uid="{31758D96-32B7-471A-A18A-3CD2D3BE9ED5}">
      <text>
        <r>
          <rPr>
            <sz val="9"/>
            <color indexed="81"/>
            <rFont val="Tahoma"/>
            <family val="2"/>
          </rPr>
          <t>VIII.6 Did the inspector determine if the firm was monitoring applicable key areas of sanitation?</t>
        </r>
      </text>
    </comment>
    <comment ref="F422" authorId="2" shapeId="0" xr:uid="{D402D8A1-70B7-44BD-A44A-E1295C0E41FB}">
      <text>
        <r>
          <rPr>
            <sz val="9"/>
            <color indexed="81"/>
            <rFont val="Tahoma"/>
            <family val="2"/>
          </rPr>
          <t>VIII.7 Did the inspector determine if sanitation monitoring was implemented?</t>
        </r>
      </text>
    </comment>
    <comment ref="F423" authorId="2" shapeId="0" xr:uid="{5A3215BA-2905-48DF-AD2B-CE94ECFEE215}">
      <text>
        <r>
          <rPr>
            <sz val="9"/>
            <color indexed="81"/>
            <rFont val="Tahoma"/>
            <family val="2"/>
          </rPr>
          <t xml:space="preserve">XI.1 Did the inspector determine the significance of the observation (written or discussed) and document them appropriately?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382FD6E9-0B05-48FD-B3D9-8EF9A4F141A9}">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067B9952-3276-41FC-89EE-EA4726B8A659}">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58D3372B-93B8-42D2-959D-FB598F06395C}">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EAB4CC64-9840-40E3-AA7F-20DA3EA6F224}">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02127396-053E-4E94-B2F5-CB61B471DF63}">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A3140069-FFE8-4C06-9C8A-7BD7246A6299}">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EC9FC097-2892-4913-9FEB-C6B61DC2FBD7}">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23485BF5-B88F-4957-9643-A9FFD2477CB8}">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7208692-43E8-4CAB-953C-34F1422807F3}">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9C2002EB-BD30-401E-875B-1519FC223113}">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31A0B691-0EFF-42B5-9E19-22E049D57F91}">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447E5466-3EFF-4075-B5F6-B99E0E858365}">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Gordon, Jolene</author>
  </authors>
  <commentList>
    <comment ref="D4" authorId="0" shapeId="0" xr:uid="{F343F4F3-04D3-44D3-B468-CDF2AEA00053}">
      <text>
        <r>
          <rPr>
            <sz val="9"/>
            <color indexed="81"/>
            <rFont val="Tahoma"/>
            <family val="2"/>
          </rPr>
          <t>If your entiry name has changed please continue to select your previous entity name in the drop-down here and send an email to PSSDataHub@fda.hhs.gov. 
The name will be updated in our database at that time and the drop-down list will be corrected with the next revision of the form.
Please use the free text entry to the right only if there is neither a previous or current name for your entity available to select in the drop-down list provided.</t>
        </r>
      </text>
    </comment>
    <comment ref="D5" authorId="0" shapeId="0" xr:uid="{33C1CF10-A724-406C-8848-E0D4060DFD60}">
      <text>
        <r>
          <rPr>
            <sz val="10"/>
            <color indexed="81"/>
            <rFont val="Tahoma"/>
            <family val="2"/>
          </rPr>
          <t>Please enter legal name of the Auditor in "last name, first name" format only. 
In the case of a name change please notify PSSDataHub@fda.hhs.gov so previous records may be updated.
Note: If a verification audit or training audit is the audit type the name of the Verification Auditor or Auditor Trainee will be entered on the coversheet by the FDA Division Representative reviewing the form.</t>
        </r>
      </text>
    </comment>
    <comment ref="F5" authorId="0" shapeId="0" xr:uid="{8DB0072F-B6F8-4813-A7B6-D7EA1F8F1BDD}">
      <text>
        <r>
          <rPr>
            <sz val="10"/>
            <color indexed="81"/>
            <rFont val="Tahoma"/>
            <family val="2"/>
          </rPr>
          <t>Please enter legal name of the Inspector being audited in "last name, first name" format only. 
In the case of a name change please notify PSSDataHub@fda.hhs.gov so previous records may be updated.</t>
        </r>
      </text>
    </comment>
  </commentList>
</comments>
</file>

<file path=xl/sharedStrings.xml><?xml version="1.0" encoding="utf-8"?>
<sst xmlns="http://schemas.openxmlformats.org/spreadsheetml/2006/main" count="4155" uniqueCount="682">
  <si>
    <t>Firm Name</t>
  </si>
  <si>
    <t>FEI Number</t>
  </si>
  <si>
    <t>Firm Address</t>
  </si>
  <si>
    <t>Date</t>
  </si>
  <si>
    <t xml:space="preserve">No. </t>
  </si>
  <si>
    <t>Audit Question</t>
  </si>
  <si>
    <t>Did the inspector assess the firm to ensure it is equipped with adequate sanitary facilities and accommodations?</t>
  </si>
  <si>
    <t>Did the inspector assess the holding and distribution of human food by-products for use as animal food (if necessary)?</t>
  </si>
  <si>
    <t>Did the inspector encourage the firm to attest, explain the attestation process, and give them the opportunity to attest during the inspection?*
*Note: only applicable to very small business that have not attested</t>
  </si>
  <si>
    <t>Did the inspector conduct their own Hazard Analysis to determine what hazards require a preventive control?</t>
  </si>
  <si>
    <t>Did the inspector compare their Hazard Analsyis to the firms and resolve differences (if necessary)?</t>
  </si>
  <si>
    <t>Did the inspector determine if the written procedures were being implemented?</t>
  </si>
  <si>
    <t>Did the inspector review and follow-up on FDA/State reported consumer complaint(s) and product recalls (if applicable)?</t>
  </si>
  <si>
    <t>Did the inspector conduct the inspection in a professional manner?</t>
  </si>
  <si>
    <t>Did the inspector determine if the HACCP Plan was being implemented?</t>
  </si>
  <si>
    <t>Did the inspector assess containers and closures integrity?</t>
  </si>
  <si>
    <t>Did the inspector assess whether employees are qualified to perform their assigned duties?</t>
  </si>
  <si>
    <t xml:space="preserve">Did the inspector assess the firm to ensure equipment and utensils are designed to be cleanable and maintained to protect against allergen cross-contact and contamination? </t>
  </si>
  <si>
    <t xml:space="preserve">Did the inspector assess the firm's processes and controls? </t>
  </si>
  <si>
    <t>Did the inspector evaluate the firm's storage and transportation of food?</t>
  </si>
  <si>
    <t>Did the inspector assess process establishment to ensure scheduled process is filed appropriately?</t>
  </si>
  <si>
    <t>Did the inspector assess process documentation to ensure scheduled process and control of critical factors are documented?</t>
  </si>
  <si>
    <t>Did the inspector verify better process control training has been completed?</t>
  </si>
  <si>
    <t>Did the inspector review and assess product labeling?</t>
  </si>
  <si>
    <t>Did the inspector determine if sanitation monitoring was implemented?</t>
  </si>
  <si>
    <t>Did the inspector demonstrate the ability to recognize a significant observation related to preventive controls to determine the need for a change in the scope of the inspection, as applicable (i.e. Limited Scope to Full-Scope or Focused PCHF)?</t>
  </si>
  <si>
    <t>Did the inspector verify correction of observations identified during the previous FDA and/or state inspection (if applicable)?</t>
  </si>
  <si>
    <t xml:space="preserve">Did the inspector ask questions and observe handling of human food by-products that will be used for animal food by:
•	Ensuring the by-products are held under sanitary conditions including:
-Ensuring containers and conveyors are designed and constructed to be cleaned adequately
-Ensuring by-products are not contaminated from sources such as trash, are identified as such, and shipping containers are examined for cleanliness prior to use
</t>
  </si>
  <si>
    <t>Did the inspector verify that the firm attested and under what provision?*
*Note: only applicable if the firm attested.</t>
  </si>
  <si>
    <t>Did the inspector determine if someone at the facility completed the better process control training?</t>
  </si>
  <si>
    <t>Did the inspector assess process delivery?</t>
  </si>
  <si>
    <t xml:space="preserve">Did the inspector conduct a walk-through of the warehouse to identify swollen and/or leaking containers? If issues were found, did the inspector ask for records to identify the cause and whether a trend can be established? </t>
  </si>
  <si>
    <t>Did the inspector review additional records required under 21 CFR 113/114?</t>
  </si>
  <si>
    <t>Did the inspector assess container coding requirements?</t>
  </si>
  <si>
    <t xml:space="preserve">
• Did the inspector verify previous observations have been corrected?</t>
  </si>
  <si>
    <t xml:space="preserve">
• Did the inspector discuss observations during the inspection?
• Did the inspector alert the firm when an immediate corrective action is needed and encourage voluntary corrections?
</t>
  </si>
  <si>
    <t>• Did the inspector determine what significant food safety hazards are associated with the products the firm produces based on their production practices and ingredients used? 
• Did the inspector demonstrate the ability to use food science knowledge and why the hazards are significant using this information. 
Examples include product characteristics such as pH and aw and how its affects pathogen growth through various production steps; intended use of the product, such as ready to eat, and how it affects sanitation controls; processing products with allergens/unique allergens, what steps in the process do these apply, etc.</t>
  </si>
  <si>
    <t>• Did the inspector demonstrate knowledge of what labeling components affect food safety and assure compliance such as allergen identification?
• Did the inspector review and assess basic labeling requirements such as statement of responsibility, net weight, product name, ingredient statement, etc.?</t>
  </si>
  <si>
    <t>Did the inspector ask the firm to explain sanitation, allergen, and process control programs as applicable?
Did the inspector determine if the procedures are adequate?  
Did the inspector determine if the procedures are implemented through interview and observation?
Note:  Inspectors are not to assess hazard analysis or review written food safety plans including the hazard analysis and written preventive control programs.</t>
  </si>
  <si>
    <t>Did the inspector gather information on products and processes during the initial interview and walk-through to conduct their Hazard Analysis?</t>
  </si>
  <si>
    <t>Did the inspector ask for the firm’s Hazard Analysis and compare to their own to: 
•	Determine if the firm has identified the same, fewer or additional hazards that require a preventive control at the appropriate step(s)?
•Resolve differences if any were noted</t>
  </si>
  <si>
    <t>Did the inspector use the information obtained during the interview and observation to determine if the inspection should change from Limited to Full-Scope PCHF?</t>
  </si>
  <si>
    <t>Did the inspector ask questions about products and processes at each step to:
•Develop their own process flow narrative or verify the firm's process flow 
•Understand product characteristics and the firm's processes to identify potential hazards to assist in collecting the appropriate information to conduct hazard analysis</t>
  </si>
  <si>
    <t>Did the inspector determine if the firm has a written HACCP Plan and assess for adequacy (as necessary)?</t>
  </si>
  <si>
    <t>Did the inspector determine if the firm was monitoring applicable key areas of sanitation?</t>
  </si>
  <si>
    <t xml:space="preserve">Qualified Facility </t>
  </si>
  <si>
    <t>Select</t>
  </si>
  <si>
    <t>State Agency</t>
  </si>
  <si>
    <t>Rating</t>
  </si>
  <si>
    <t>Overall Audit Rating:</t>
  </si>
  <si>
    <t>Did the inspector assess the general maintenance of the firm?</t>
  </si>
  <si>
    <t>Did the inspector assess the firm's sanitary operations?</t>
  </si>
  <si>
    <t xml:space="preserve">Did the inspector ask questions and observe storage and practices during distribution of food to determine if there are controls in place to protect against allergen cross-contact, contamination, and deterioration?
</t>
  </si>
  <si>
    <t>Did the inspector ask questions to verify if facility attested and under what provision:
•the facility identified the potential hazards associated with the food being produced, are implementing preventive controls to address the hazards, and are monitoring the performance of the preventive controls to ensure that such controls are effective
•the facility is in compliance with State, local, county, tribal, or other applicable non-Federal food safety law</t>
  </si>
  <si>
    <t xml:space="preserve">•Communicate with inspector in areas that they did well on
•Provide and explain observation(s) that need to be addressed, potential opportunity for improvement, etc. </t>
  </si>
  <si>
    <t>Did the inspector assess and review that the following coding contained: 
•Establishment where packed
•Product contained therein
•Year packed
•Day packed
•Period during which packed (as applicable)</t>
  </si>
  <si>
    <t xml:space="preserve">
Did the inspector observe any leaking or swollen containers in finished product storage?  If so, did the inspector ask questions to identify trends such as specific equipment, shifts, days, raw materials, etc. 
Did the inspector inquire about products stored and identified in holding area for process authority review? </t>
  </si>
  <si>
    <t>Did the inspector determine:
•If the firm has a valid FCE (Food Canning Establishment) number and associated filed scheduled processes
•Products being manufactured at the time of the inspection had no changes made to the formulation, critical factors, or equipment used in manufacturing
•	If the scheduled process matches the process authority documentation and ask questions to resolve differences, if necessary.</t>
  </si>
  <si>
    <t>Did the inspector gather information during the initial interview and walk-through to determine if process, sanitation, or allergen controls were necessary for the product/process being covered?</t>
  </si>
  <si>
    <t xml:space="preserve">Did the inspector assess the firm's sanitation, allergen, and process programs, practices, and controls (as applicable)? </t>
  </si>
  <si>
    <t xml:space="preserve">Did the inspector ask questions and observe practices and procedures to determine if the firm needs to have sanitation, allergen, and process controls in place and at what processsing steps?
•	If firm receives and uses allergenic ingredients 
•	If the firm is processing a RTE food that is exposed to environment prior to packaging and there is a possibility pathogen contamination can occur
•	If the firm has processes in place to control biological, chemical, and foreign material hazards 
</t>
  </si>
  <si>
    <t>Did the inspector conduct their own Hazard Analysis to determine what hazards are reasonably likely to occur (significant)?</t>
  </si>
  <si>
    <t>Did the inspector compare their Hazard Analysis to the firm's HACCP Plan (Seafood) or Hazard Analysis (Juice) and resolve differences if necessary?</t>
  </si>
  <si>
    <t>Did the inspector ask for the firm’s HACCP Plan (Seafood) or Hazard Analysis (Juice) and compare to their own to: 
•	Determine if the firm has identified the same, fewer or additional hazards that require a CCP at the appropriate step(s)?
•Resolve differences if any were noted</t>
  </si>
  <si>
    <t xml:space="preserve">Did the inspector ask for the firm's written HACCP Plan? 
Did the inspector:
•	Review the HACCP Plan for adequacy including CCP, critical limits, monitoring, corrective actions and verification
•	Determine if controls are in place in the absence of written procedures
•Keep note of potential written or discussed observations during the inspection </t>
  </si>
  <si>
    <t xml:space="preserve">Did the inspector observe any leaking or swollen containers in finished product storage?  If so, did the inspector ask questions to identify trends such as specific equipment, shifts, days, raw materials, etc. 
Did the inspector inquire about products stored and identified in holding area for process authority review? </t>
  </si>
  <si>
    <t xml:space="preserve">Did the inspector determine the significance of the observation (written or discussed) and document them appropriately? </t>
  </si>
  <si>
    <t xml:space="preserve">Did the inspector determine at each step where a CCP was identified if the written procedures was implemented by: 
•Asking employees to explain what they do, what they would do if something went wrong, and the records they complete
•Observing employees and practices 
•Asking for all records related to each of the CCP and compare the records to written procedures (e.g. procedures states monitoring of twice a day, monitoring record shows they are checking twice a day)
•Did the inspector keep note of potential written or discussed observations during the inspection </t>
  </si>
  <si>
    <t xml:space="preserve">Did the inspector ask questions and observe employees? 
•Performing sanitation monitoring 
•Maintaining sanitation monitoring records
•Did the inspector keep note of potential written or discussed observations during the inspection </t>
  </si>
  <si>
    <t>How to select the appropriate tab (individual audit form)</t>
  </si>
  <si>
    <t>1. Once you received your audit assignment, review and understand what inspection type the state inspector is required to be audited.</t>
  </si>
  <si>
    <t>2. Verify firm's status and operations.</t>
  </si>
  <si>
    <t>3. Select the most appropriate audit form based on the information above:</t>
  </si>
  <si>
    <t>a.</t>
  </si>
  <si>
    <t>b.</t>
  </si>
  <si>
    <t>c.</t>
  </si>
  <si>
    <t>d.</t>
  </si>
  <si>
    <t>e.</t>
  </si>
  <si>
    <t>f.</t>
  </si>
  <si>
    <t>g.</t>
  </si>
  <si>
    <t>h.</t>
  </si>
  <si>
    <t>i.</t>
  </si>
  <si>
    <t>1. Select the tab (individual audit form) that you want to print</t>
  </si>
  <si>
    <t>2. Highlight the Job Aid column</t>
  </si>
  <si>
    <t>How to determine Individual Overall Audit Rating</t>
  </si>
  <si>
    <t xml:space="preserve">The Individual Overall Audit Rating is presented as a percentage and is calculated as such: Total rated as "Acceptable" divided by (the Total "Acceptable" plus the Total "Needs Improvement") multiplied by 100.
                                     </t>
  </si>
  <si>
    <t>The Individual Overall Audit Rating must be greater than or equal to 80 percent to pass the audit.</t>
  </si>
  <si>
    <t xml:space="preserve"> </t>
  </si>
  <si>
    <t>Audit Start Date 
(MM/DD/YYYY)</t>
  </si>
  <si>
    <t>Audit End Date
(MM/DD/YYYY)</t>
  </si>
  <si>
    <t>Auditor 
(last, first)</t>
  </si>
  <si>
    <t>State Inspector 
(last, first)</t>
  </si>
  <si>
    <t>Total Number Acceptable</t>
  </si>
  <si>
    <t>Total Number Needs Improvement</t>
  </si>
  <si>
    <t>Did the inspector determine if the firm has written procedures and assess for adequacy (as necessary)?</t>
  </si>
  <si>
    <t xml:space="preserve">Did the inspector ask for the firm's written preventive control procedures? 
Did the inspector:
•	Review the procedures for adequacy including process parameters and management components (monitoring including frequencies, corrective action, verification)
•	Determine if controls are in place in the absence of written procedures
•Keep note of potential written or discussed observations during the inspection </t>
  </si>
  <si>
    <t xml:space="preserve">Did the inspector determine at each step where a preventive control was identified if the written procedures was implemented by: 
•Asking employees to explain what they do, what they would do if something went wrong, and the records they complete
•Observing employees and practices 
•Asking for all records related to each of the preventive control programs and compare the records to written procedures (e.g. procedures states monitoring of twice a day, monitoring record shows they are checking twice a day)
•Did the inspector keep note of potential written or discussed observations during the inspection </t>
  </si>
  <si>
    <t>Full Scope PCHF</t>
  </si>
  <si>
    <r>
      <rPr>
        <b/>
        <sz val="14"/>
        <color theme="1"/>
        <rFont val="Calibri"/>
        <family val="2"/>
        <scheme val="minor"/>
      </rPr>
      <t xml:space="preserve">Job Aid </t>
    </r>
    <r>
      <rPr>
        <b/>
        <sz val="12"/>
        <color theme="1"/>
        <rFont val="Calibri"/>
        <family val="2"/>
        <scheme val="minor"/>
      </rPr>
      <t xml:space="preserve">
</t>
    </r>
    <r>
      <rPr>
        <sz val="12"/>
        <color theme="1"/>
        <rFont val="Calibri"/>
        <family val="2"/>
        <scheme val="minor"/>
      </rPr>
      <t>(Focus areas to consider)</t>
    </r>
  </si>
  <si>
    <t>Limited Scope PCHF</t>
  </si>
  <si>
    <t>CGMP</t>
  </si>
  <si>
    <t xml:space="preserve">Did the inspector determine if the firm:
•	Designed and constructed for food production including:
-adequate space for equipment and storage of materials
-adequate precautions taken to avoid allergen cross-contact and for contamination of food and food-contact surfaces
-floors, walls, ceilings can be kept clean and maintained and there is adequate space for employees to perform their jobs.
-adequate lighting and ventilation
-adequate screening or other protection against pests
Use the information to determine if the firm maintains the facility to ensure allergen cross-contact and contamination do not occur.     </t>
  </si>
  <si>
    <t>Did the inspector ask questions and observe if the firm has:
•	An adequate source and quantity of water (including quality of water and water used to make ice)
•	Adequate plumbing to convey water and properly convey sewage – backflow prevention
•	Adequate floor drainage 
•	Adequate sewage disposal
•	Adequate toilet facilities
•	Adequate handwashing/sanitizing facilities
Use the information to determine if the firm has adequate sanitary facilities to ensure allergen cross-contact and contamination do not occur.</t>
  </si>
  <si>
    <t xml:space="preserve">Did the inspector ask questions and observe if the firm’s equipment, utensils, and food-contact surfaces are:
•	Properly designed and used to avoid adulteration with contaminants
•	Installed to facilitate cleaning
•	Instruments are calibrated and maintained 
 </t>
  </si>
  <si>
    <t xml:space="preserve"> Did the inspector ask questions and observe employees to determine if the firm has controls for:
•	Implementing sanitation procedures to clean and sanitize utensils and/or equipment in a manner that it protects allergen cross-contact, pathogen recontamination and contamination (filth)
•	Ensuring clean portable equipment and utensils are stored properly
•	Implementing sanitation procedures for nonfood-contact surfaces to protect against allergen cross- contact, against contamination of food and food-contact surfaces and packaging materials
•	Implementing a pest control program to exclude pests from the facility
•	Ensuring that toxic chemicals, cleaning compounds, and sanitizing agents are identified, held, stored, and used properly
•Ensuring single service articles (such as one-time use utensils, paper cups, and paper towels) are identified, held, stored, handled, and disposed properly
Use the information to determine if the firm has sanitation practices to ensure allergen cross-contact and contamination do not occur.</t>
  </si>
  <si>
    <t xml:space="preserve">Did the inspector determine if the firm:
•	Designed and constructed for food production including:
-adequate space for equipment and storage of materials
-adequate precautions taken to avoid allergen cross contact and for contamination of food and food-contact surfaces
-floors, walls, ceilings can be kept clean and maintained and there is adequate space for employees to perform their jobs.
-adequate lighting and ventilation
-adequate screening or other protection against pests
Use the information to determine if the firm maintains the facility to ensure allergen cross-contact and contamination do not occur.     </t>
  </si>
  <si>
    <t>Did the inspector ask questions and observe employees to determine if the firm has controls in place for:
• Disease control 
• Maintaining adequate personal cleanliness (wearing outer garments suitable to the operation, maintaining adequate personal cleanliness, washing hands thoroughly, removing all unsecure jewelry, maintaining gloves, wearing effective hair restraints as appropriate, and storing personal belongings in appropriate areas)
• Any other necessary precautions to protect against allergen cross-contact and/or contamination of food and food-contact surfaces</t>
  </si>
  <si>
    <t>Did the inspector ask questions about the firm's sanitation program including:
•Safety of Water
•Condition and cleanliness of food-contact surfaces
•Prevention of cross-contact and contamination
•Maintenance of handwashing, hand sanitizing, and toilet facilities
•Protection of food, packaging, and food-contact surfaces from adulteration
•Proper labeling, storage, and use of toxic compounds
•Control of employee health conditions
•Exclusion of pests</t>
  </si>
  <si>
    <t xml:space="preserve"> Did the inspector ask questions and observe employees to determine if the firm has controls for:
•	Implementing sanitation procedures to clean and sanitize utensils and/or equipment in a manner that it protects allergen cross-contact, pathogen recontamination and contamination (filth)
•	Ensuring clean portable equipment and utensils are stored properly
•	Implementing sanitation procedures for nonfood-contact surfaces to protect against allergen cross-contact, against contamination of food and food-contact surfaces and packaging materials
•	Implementing a pest control program to exclude pests from the facility
•	Ensuring that toxic chemicals, cleaning compounds, and sanitizing agents are identified, held, stored, and used properly
•Ensuring single service articles (such as one-time use utensils, paper cups, and paper towels) are identified, held, stored, handled, and disposed properly
Use the information to determine if the firm has sanitation practices to ensure allergen cross-contact and contamination do not occur.</t>
  </si>
  <si>
    <t xml:space="preserve">• Did the inspector interview and observe employees who implement controls if they are able to perform their assigned duties?  
• Did the inspector review qualified individuals' food hygiene and food safety training records?
</t>
  </si>
  <si>
    <t xml:space="preserve">Did the inspector assess and review that the following coding contained: 
•Establishment where packed
•Product contained therein
•Year packed
•Day packed
•Period during which packed (as applicable)
</t>
  </si>
  <si>
    <t xml:space="preserve">Did the inspector review records to determine if the firm implements their process:
•All records documenting critical factors identified in the scheduled process are met.
•If the critical factors have not been met, firm needs to document process deviation.
</t>
  </si>
  <si>
    <t>Did the inspector review other records required by 21 CFR 113.100 and 114.100 not covered in question #4?</t>
  </si>
  <si>
    <t xml:space="preserve">3. Right click and then select hide column if you want to print without the job aid </t>
  </si>
  <si>
    <t xml:space="preserve">How to print the form without the job aid </t>
  </si>
  <si>
    <r>
      <t xml:space="preserve">• Did the inspector interview and observe employees who implement controls if they are able to perform their assigned duties?  
</t>
    </r>
    <r>
      <rPr>
        <sz val="14"/>
        <rFont val="Calibri"/>
        <family val="2"/>
        <scheme val="minor"/>
      </rPr>
      <t>• Did the inspector review qualified individuals' food hygiene and food safety training records?</t>
    </r>
    <r>
      <rPr>
        <sz val="14"/>
        <color theme="1"/>
        <rFont val="Calibri"/>
        <family val="2"/>
        <scheme val="minor"/>
      </rPr>
      <t xml:space="preserve">
</t>
    </r>
  </si>
  <si>
    <r>
      <t xml:space="preserve">Did the inspector assess the plants and grounds around the firm </t>
    </r>
    <r>
      <rPr>
        <sz val="14"/>
        <rFont val="Calibri"/>
        <family val="2"/>
        <scheme val="minor"/>
      </rPr>
      <t xml:space="preserve">to ensure that they do not constitute a source of contamination or harborage? </t>
    </r>
  </si>
  <si>
    <r>
      <t xml:space="preserve">Did the inspector assess temperature controls during storage of food that require temperature control for safety*?
</t>
    </r>
    <r>
      <rPr>
        <b/>
        <sz val="14"/>
        <color theme="1"/>
        <rFont val="Calibri"/>
        <family val="2"/>
        <scheme val="minor"/>
      </rPr>
      <t>*Note: This is only applicable to warehouses that are solely engaged in the storage of unexposed packaged food that requires temperature control for safety.</t>
    </r>
  </si>
  <si>
    <r>
      <t xml:space="preserve">
Did the inspector ask questions and observe if the facility implements adequate temperature controls (including monitoring, corrective actions, verification activities) in place during storage for food that require temperature controls for safety.
• </t>
    </r>
    <r>
      <rPr>
        <sz val="14"/>
        <rFont val="Calibri"/>
        <family val="2"/>
        <scheme val="minor"/>
      </rPr>
      <t xml:space="preserve">Includes records documenting temperature controls (affirmative or by exception) for monitoring records, corrective actions, and verification. </t>
    </r>
    <r>
      <rPr>
        <sz val="14"/>
        <color theme="1"/>
        <rFont val="Calibri"/>
        <family val="2"/>
        <scheme val="minor"/>
      </rPr>
      <t xml:space="preserve">
</t>
    </r>
  </si>
  <si>
    <r>
      <t xml:space="preserve">Did the inspector determine the significance of the observation (written or discussed) and document them </t>
    </r>
    <r>
      <rPr>
        <sz val="14"/>
        <rFont val="Calibri"/>
        <family val="2"/>
        <scheme val="minor"/>
      </rPr>
      <t>appropriately</t>
    </r>
    <r>
      <rPr>
        <sz val="14"/>
        <color theme="1"/>
        <rFont val="Calibri"/>
        <family val="2"/>
        <scheme val="minor"/>
      </rPr>
      <t xml:space="preserve">? </t>
    </r>
  </si>
  <si>
    <r>
      <rPr>
        <sz val="14"/>
        <color theme="1"/>
        <rFont val="Calibri"/>
        <family val="2"/>
      </rPr>
      <t>•</t>
    </r>
    <r>
      <rPr>
        <sz val="14"/>
        <color theme="1"/>
        <rFont val="Calibri"/>
        <family val="2"/>
        <scheme val="minor"/>
      </rPr>
      <t xml:space="preserve">Communicate with inspector in areas that they did well on
•Provide and explain observation(s) that need to be addressed, potential opportunity for improvement, etc. </t>
    </r>
  </si>
  <si>
    <t>Did the inspector ask questions and observe employees to determine if the firm has controls for:
•	Implementing sanitation procedures to clean and sanitize utensils and/or equipment in a manner that it protects allergen cross-contact, pathogen recontamination and contamination (filth)
•	Ensuring clean portable equipment and utensils are stored properly
•	Implementing sanitation procedures for nonfood-contact surfaces to protect against allergen cross-contact, against contamination of food and food-contact surfaces and packaging materials
•	Implementing a pest control program to exclude pests from the facility
•	Ensuring that toxic chemicals, cleaning compounds, and sanitizing agents are identified, held, stored, and used properly
•Ensuring single service articles (such as one-time use utensils, paper cups, and paper towels) are identified, held, stored, handled, and disposed properly
Use the information to determine if the firm has sanitation practices to ensure allergen cross-contact and contamination do not occur.</t>
  </si>
  <si>
    <t>Did the inspector conduct their own Hazard Analysis to determine if the potential hazards require a preventive control and at what step?</t>
  </si>
  <si>
    <t xml:space="preserve">Did the inspector ask questions and observe employees: 
For acidified foods:
•Assess container integrity prior to filling 
•Containers were tested and examined at a sufficient frequency to ensure protection of food from leakage or contamination
For LACF:
•Container evaluations were accurate
•Records were maintained with required measurements
•Corrective actions made to the equipment when measurements were out of specification </t>
  </si>
  <si>
    <t>Entity</t>
  </si>
  <si>
    <t>Standard Name</t>
  </si>
  <si>
    <t>State/Local Gov</t>
  </si>
  <si>
    <t>AK State Department of Environmental Conservation</t>
  </si>
  <si>
    <t>AL State Department of Agriculture and Industries</t>
  </si>
  <si>
    <t>AR State Department of Health</t>
  </si>
  <si>
    <t>AZ State Department of Health Services</t>
  </si>
  <si>
    <t>CA State Department of Food and Agriculture</t>
  </si>
  <si>
    <t>CA State Department of Public Health</t>
  </si>
  <si>
    <t>CO State Dept of Public Health and Environment</t>
  </si>
  <si>
    <t>CT State Dept of Consumer Protection</t>
  </si>
  <si>
    <t>FL State Department of Agriculture and Consumer Services</t>
  </si>
  <si>
    <t>GA State Department of Agriculture</t>
  </si>
  <si>
    <t>IL State Department of Public Health</t>
  </si>
  <si>
    <t>IN State Department of Health</t>
  </si>
  <si>
    <t>KS State Department of Agriculture</t>
  </si>
  <si>
    <t>LA State Office of Public of Health</t>
  </si>
  <si>
    <t>MA State Department of Public Health</t>
  </si>
  <si>
    <t>MD State Department of Health</t>
  </si>
  <si>
    <t>MI State Department of Agriculture</t>
  </si>
  <si>
    <t>MN State Department of Agriculture</t>
  </si>
  <si>
    <t>MO State Department of Health and Senior Services</t>
  </si>
  <si>
    <t>MS State Department of Health</t>
  </si>
  <si>
    <t>MT State Department of Health</t>
  </si>
  <si>
    <t>NC State Department of Agriculture and Consumer Services</t>
  </si>
  <si>
    <t>NE State Department of Agriculture</t>
  </si>
  <si>
    <t>NJ State Department of Health</t>
  </si>
  <si>
    <t>NM State Department of Environment</t>
  </si>
  <si>
    <t>NV State Department of Health</t>
  </si>
  <si>
    <t>NY State Department of Agriculture and Markets</t>
  </si>
  <si>
    <t>OH State Department of Agriculture</t>
  </si>
  <si>
    <t>OR State Department of Agriculture</t>
  </si>
  <si>
    <t>PA State Department of Agriculture</t>
  </si>
  <si>
    <t>PR State Department of Health</t>
  </si>
  <si>
    <t>RI State Department of Health</t>
  </si>
  <si>
    <t>SC State Department of Agriculture</t>
  </si>
  <si>
    <t>TN State Department of Agriculture</t>
  </si>
  <si>
    <t>UT State Department of Agriculture and Food</t>
  </si>
  <si>
    <t>VA State Department of Agriculture and Consumer Services</t>
  </si>
  <si>
    <t>VT State Department of Health</t>
  </si>
  <si>
    <t>WA State Department of Agriculture</t>
  </si>
  <si>
    <t>WI State Department of Agriculture, Trade, and Consumer Protection</t>
  </si>
  <si>
    <t>WV State Department of Agriculture</t>
  </si>
  <si>
    <t>WV State Department of Health</t>
  </si>
  <si>
    <t>WY State Department of Agriculture</t>
  </si>
  <si>
    <t>OPEI</t>
  </si>
  <si>
    <t>FY</t>
  </si>
  <si>
    <t>Select Agency</t>
  </si>
  <si>
    <t>Tab</t>
  </si>
  <si>
    <t>Section</t>
  </si>
  <si>
    <t>Audit Start</t>
  </si>
  <si>
    <t>Audit End</t>
  </si>
  <si>
    <t>Auditor</t>
  </si>
  <si>
    <t>State Inspector</t>
  </si>
  <si>
    <t>Overall Audit Percentage</t>
  </si>
  <si>
    <t>Overall Audit Rating</t>
  </si>
  <si>
    <t>Feedback
(Required for Needs Improvement/Optional for Acceptable)</t>
  </si>
  <si>
    <t>Question Number</t>
  </si>
  <si>
    <t>Auditor Signature</t>
  </si>
  <si>
    <t>Signature Date</t>
  </si>
  <si>
    <t>Blank</t>
  </si>
  <si>
    <t>State</t>
  </si>
  <si>
    <t>Total Number Acceptable
(Auto-populates)</t>
  </si>
  <si>
    <t>Total Number Needs Improvement
(Auto-populates)</t>
  </si>
  <si>
    <t>II. CGMP Provisions</t>
  </si>
  <si>
    <t>III. Modified Requirements</t>
  </si>
  <si>
    <t>VII. Acidified Foods/Low Acid Canned Foods (LACF) Provisions</t>
  </si>
  <si>
    <t>• Did the inspector verify previous observations have been corrected?</t>
  </si>
  <si>
    <t xml:space="preserve">• Did the inspector discuss observations during the inspection?
• Did the inspector alert the firm when an immediate corrective action is needed and encourage voluntary corrections?
</t>
  </si>
  <si>
    <t>V. Limited Scope PCHF Provisions</t>
  </si>
  <si>
    <t>Did the inspector initiate the inspection appropriately?</t>
  </si>
  <si>
    <t>Did the inspector determine the scope of the inspection and obtain necessary information to conduct the inspection?</t>
  </si>
  <si>
    <r>
      <t xml:space="preserve">
</t>
    </r>
    <r>
      <rPr>
        <sz val="14"/>
        <rFont val="Calibri"/>
        <family val="2"/>
        <scheme val="minor"/>
      </rPr>
      <t>Did the inspector determine the scope of the inspection and obtain necessary information to conduct the inspection?</t>
    </r>
  </si>
  <si>
    <t>VI. Full Scope PCHF Provisions</t>
  </si>
  <si>
    <t>VII. Acidified/LACF Provisions</t>
  </si>
  <si>
    <t>VIII. Seafood/Juice HACCP Provisions</t>
  </si>
  <si>
    <t>All</t>
  </si>
  <si>
    <t>I. General</t>
  </si>
  <si>
    <t>Did the inspector demonstrate the ability to identify significant hazards specific to the products or processes?</t>
  </si>
  <si>
    <t>Did the inspector discuss observations with the firm during the inspection?</t>
  </si>
  <si>
    <t>Did the inspector assess employee practices and evaluate whether they contribute to allergen cross-contact and/or to the contamination of food and food-contact surfaces?</t>
  </si>
  <si>
    <t>Did the inspector ask questions to verify if facility is a very small business and if so, provide information or show the firm how to attest and encourage them to attest during the inspection?</t>
  </si>
  <si>
    <t>• Did the inspector discuss observations during the inspection?
• Did the inspector alert the firm when an immediate corrective action is needed and encourage voluntary corrections?</t>
  </si>
  <si>
    <t>Did the inspector ask questions and observe storage and practices during distribution of food to determine if there are controls in place to protect against allergen cross-contact, contamination, and deterioration?</t>
  </si>
  <si>
    <t xml:space="preserve">Did the inspector ask questions and observe handling of human food by-products that will be used for animal food by:
•	Ensuring the by-products are held under sanitary conditions including:
-Ensuring containers and conveyors are designed and constructed to be cleaned adequately
-Ensuring by-products are not contaminated from sources such as trash, are identified as such, and shipping containers are examined for cleanliness prior to use
</t>
  </si>
  <si>
    <t xml:space="preserve">Did the inspector ask questions and observe employees:
For acidified foods: 
Performing the method of acidification and thermal process (including hot and cold fill) to determine if the firm is implementing their scheduled process.  Reference Form FDA 3511-2 for information to be covered.
For LACF: 
•Accessing equipment and calibration of devices to ensure the delivery of the process (Reference Form FDA 3511 A-G for information to be covered)
•If the operator has the knowledge and experience of the equipment to deliver the process </t>
  </si>
  <si>
    <t>Did the inspector ask the firm to explain sanitation, allergen, and process control programs as applicable?
Did the inspector determine if the procedures are adequate?  
Did the inspector determine if the procedures are implemented through interview and observation?
Note:  Inspectors are not to assess hazard analysis or review written food safety plans including the hazard analysis and written preventive control programs.</t>
  </si>
  <si>
    <t>• Did the inspector interview and observe employees who implement controls if they are able to perform their assigned duties?  
• Did the inspector review qualified individuals' food hygiene and food safety training records?</t>
  </si>
  <si>
    <t>Did the inspector ask questions and observe handling of human food by-products that will be used for animal food by:
•	Ensuring the by-products are held under sanitary conditions including:
-Ensuring containers and conveyors are designed and constructed to be cleaned adequately
-Ensuring by-products are not contaminated from sources such as trash, are identified as such, and shipping containers are examined for cleanliness prior to use</t>
  </si>
  <si>
    <t xml:space="preserve">Did the inspector ask questions and observe practices and procedures to determine if the firm needs to have sanitation, allergen, and process controls in place and at what processsing steps?
•	If firm receives and uses allergenic ingredients 
•	If the firm is processing a RTE food that is exposed to environment prior to packaging and there is a possibility pathogen contamination can occur
•	If the firm has processes in place to control biological, chemical, and foreign material hazards </t>
  </si>
  <si>
    <t>Did the inspector review records to determine if the firm implements their process:
•All records documenting critical factors identified in the scheduled process are met.
•If the critical factors have not been met, firm needs to document process deviation.</t>
  </si>
  <si>
    <t xml:space="preserve">Did the inspector determine if the firm:
•	Designed and constructed for food production including:
-adequate space for equipment and storage of materials
-adequate precautions taken to avoid allergen cross contact and for contamination of food and food-contact surfaces
-floors, walls, ceilings can be kept clean and maintained and there is adequate space for employees to perform their jobs.
-adequate lighting and ventilation
-adequate screening or other protection against pests
Use the information to determine if the firm maintains the facility to ensure allergen cross-contact and contamination do not occur.     </t>
  </si>
  <si>
    <t xml:space="preserve">Did the inspector ask questions and observe if the firm’s equipment, utensils, and food-contact surfaces are:
•	Properly designed and used to avoid adulteration with contaminants
•	Installed to facilitate cleaning
•	Instruments are calibrated and maintained </t>
  </si>
  <si>
    <t xml:space="preserve">Did the inspector determine if the firm:
•	Designed and constructed for food production including:
-adequate space for equipment and storage of materials
-adequate precautions taken to avoid allergen cross-contact and for contamination of food and food-contact surfaces
-floors, walls, ceilings can be kept clean and maintained and there is adequate space for employees to perform their jobs.
-adequate lighting and ventilation
-adequate screening or other protection against pests
Use the information to determine if the firm maintains the facility to ensure allergen cross-contact and contamination do not occur.     </t>
  </si>
  <si>
    <t xml:space="preserve">Did the inspector ask questions and observe if the firm’s equipment, utensils, and food contact surfaces are:
•	Properly designed and used to avoid adulteration with contaminants
•	Installed to facilitate cleaning
•	Instruments are calibrated and maintained </t>
  </si>
  <si>
    <t>Firm ID</t>
  </si>
  <si>
    <t>Date of Audit</t>
  </si>
  <si>
    <t>Audit Type</t>
  </si>
  <si>
    <t>I.1</t>
  </si>
  <si>
    <t>I.2</t>
  </si>
  <si>
    <t>I.3</t>
  </si>
  <si>
    <t>I.4</t>
  </si>
  <si>
    <t>I.5</t>
  </si>
  <si>
    <t>I.6</t>
  </si>
  <si>
    <t>I.7</t>
  </si>
  <si>
    <t>I.8</t>
  </si>
  <si>
    <t>I.9</t>
  </si>
  <si>
    <t>IV. Qualified Facility Provisions</t>
  </si>
  <si>
    <t>II.2</t>
  </si>
  <si>
    <t>II.1</t>
  </si>
  <si>
    <t>II.3</t>
  </si>
  <si>
    <t>II.4</t>
  </si>
  <si>
    <t>II.5</t>
  </si>
  <si>
    <t>II.6</t>
  </si>
  <si>
    <t>II.7</t>
  </si>
  <si>
    <t>II.8</t>
  </si>
  <si>
    <t>II.9</t>
  </si>
  <si>
    <t>III.1</t>
  </si>
  <si>
    <t>IV.1</t>
  </si>
  <si>
    <t>IV.2</t>
  </si>
  <si>
    <t>V.1</t>
  </si>
  <si>
    <t>V.2</t>
  </si>
  <si>
    <t>V.3</t>
  </si>
  <si>
    <t>VI.1</t>
  </si>
  <si>
    <t>VI.2</t>
  </si>
  <si>
    <t>VI.3</t>
  </si>
  <si>
    <t>VI.4</t>
  </si>
  <si>
    <t>VI.5</t>
  </si>
  <si>
    <t>VII.1</t>
  </si>
  <si>
    <t>VII.2</t>
  </si>
  <si>
    <t>VII.3</t>
  </si>
  <si>
    <t>VII.4</t>
  </si>
  <si>
    <t>VII.5</t>
  </si>
  <si>
    <t>VII.6</t>
  </si>
  <si>
    <t>VII.7</t>
  </si>
  <si>
    <t>VII.8</t>
  </si>
  <si>
    <t>VIII.1</t>
  </si>
  <si>
    <t>VIII.2</t>
  </si>
  <si>
    <t>VIII.4</t>
  </si>
  <si>
    <t>VIII.5</t>
  </si>
  <si>
    <t>VIII.6</t>
  </si>
  <si>
    <t>VIII.7</t>
  </si>
  <si>
    <t>N/A</t>
  </si>
  <si>
    <t>Name of Auditor</t>
  </si>
  <si>
    <t>OR Enter State Agency here if not available to select</t>
  </si>
  <si>
    <t>Questions remaining without a rating selected:</t>
  </si>
  <si>
    <t>Other Entity Name</t>
  </si>
  <si>
    <t>VIII.3</t>
  </si>
  <si>
    <t>Alternate (traditional 4.3a orientation) of audit summary data if needed.</t>
  </si>
  <si>
    <t>Form Version</t>
  </si>
  <si>
    <t>Date Received</t>
  </si>
  <si>
    <t>Firm FEI</t>
  </si>
  <si>
    <t>Final Date of Audit</t>
  </si>
  <si>
    <t>Funding FY</t>
  </si>
  <si>
    <t>State Food Agency</t>
  </si>
  <si>
    <t>Contract Performance Year</t>
  </si>
  <si>
    <t>Division</t>
  </si>
  <si>
    <t>Audit Phase</t>
  </si>
  <si>
    <t>This counter only includes "Select" ratings, it will not include blank rating cell(s) that have been cleared.</t>
  </si>
  <si>
    <t>State Inspection Program</t>
  </si>
  <si>
    <t>FOOD</t>
  </si>
  <si>
    <t>Select "Corrected Form" if this form was previously submitted</t>
  </si>
  <si>
    <r>
      <rPr>
        <b/>
        <sz val="14"/>
        <color theme="1"/>
        <rFont val="Calibri"/>
        <family val="2"/>
        <scheme val="minor"/>
      </rPr>
      <t>Feedback</t>
    </r>
    <r>
      <rPr>
        <b/>
        <sz val="12"/>
        <color theme="1"/>
        <rFont val="Calibri"/>
        <family val="2"/>
        <scheme val="minor"/>
      </rPr>
      <t xml:space="preserve">
</t>
    </r>
    <r>
      <rPr>
        <sz val="11"/>
        <color theme="1"/>
        <rFont val="Calibri"/>
        <family val="2"/>
        <scheme val="minor"/>
      </rPr>
      <t>(Required for Needs Improvement and Not Applicable (N/A); Optional for Acceptable)</t>
    </r>
  </si>
  <si>
    <t>I.1 Rating</t>
  </si>
  <si>
    <t>I.1 Feedback</t>
  </si>
  <si>
    <t>I.2 Rating</t>
  </si>
  <si>
    <t>I.2 Feedback</t>
  </si>
  <si>
    <t>I.3 Rating</t>
  </si>
  <si>
    <t>I.3 Feedback</t>
  </si>
  <si>
    <t>I.4 Rating</t>
  </si>
  <si>
    <t>I.4 Feedback</t>
  </si>
  <si>
    <t>I.5 Rating</t>
  </si>
  <si>
    <t>I.5 Feedback</t>
  </si>
  <si>
    <t>I.6 Rating</t>
  </si>
  <si>
    <t>I.6 Feedback</t>
  </si>
  <si>
    <t>I.7 Rating</t>
  </si>
  <si>
    <t>I.7 Feedback</t>
  </si>
  <si>
    <t>I.8 Rating</t>
  </si>
  <si>
    <t>I.8 Feedback</t>
  </si>
  <si>
    <t>I.9 Rating</t>
  </si>
  <si>
    <t>I.9 Feedback</t>
  </si>
  <si>
    <t>II.1 Rating</t>
  </si>
  <si>
    <t>II.1 Feedback</t>
  </si>
  <si>
    <t>II.2 Rating</t>
  </si>
  <si>
    <t>II.2 Feedback</t>
  </si>
  <si>
    <t>II.3 Rating</t>
  </si>
  <si>
    <t>II.3 Feedback</t>
  </si>
  <si>
    <t>II.4 Rating</t>
  </si>
  <si>
    <t>II.4 Feedback</t>
  </si>
  <si>
    <t>Who Conducted Audit (FDA/State)?</t>
  </si>
  <si>
    <t>II.5 Rating</t>
  </si>
  <si>
    <t>II.5 Feedback</t>
  </si>
  <si>
    <t>II.6 Rating</t>
  </si>
  <si>
    <t>II.6 Feedback</t>
  </si>
  <si>
    <t>II.7 Rating</t>
  </si>
  <si>
    <t>II.8 Feedback</t>
  </si>
  <si>
    <t>II.8 Rating</t>
  </si>
  <si>
    <t>II.7 Feedback</t>
  </si>
  <si>
    <t>II.9 Rating</t>
  </si>
  <si>
    <t>II.9 Feedback</t>
  </si>
  <si>
    <t>III.1 Rating</t>
  </si>
  <si>
    <t>III.1 Feedback</t>
  </si>
  <si>
    <t>IV.1 Rating</t>
  </si>
  <si>
    <t>IV.1 Feedback</t>
  </si>
  <si>
    <t>IV.2 Rating</t>
  </si>
  <si>
    <t>IV.2 Feedback</t>
  </si>
  <si>
    <t>V.1 Rating</t>
  </si>
  <si>
    <t>V.1 Feedback</t>
  </si>
  <si>
    <t>V.2 Rating</t>
  </si>
  <si>
    <t>V.2 Feedback</t>
  </si>
  <si>
    <t>V.3 Rating</t>
  </si>
  <si>
    <t>V.3 Feedback</t>
  </si>
  <si>
    <t>VI.1 Rating</t>
  </si>
  <si>
    <t>VI.1 Feedback</t>
  </si>
  <si>
    <t>VI.2 Rating</t>
  </si>
  <si>
    <t>VI.2 Feedback</t>
  </si>
  <si>
    <t>VI.3 Rating</t>
  </si>
  <si>
    <t>VI.3 Feedback</t>
  </si>
  <si>
    <t>VI.4 Rating</t>
  </si>
  <si>
    <t>VI.4 Feedback</t>
  </si>
  <si>
    <t>VI.5 Rating</t>
  </si>
  <si>
    <t>VI.5 Feedback</t>
  </si>
  <si>
    <t>VII.1 Rating</t>
  </si>
  <si>
    <t>VII.1 Feedback</t>
  </si>
  <si>
    <t>VII.2 Rating</t>
  </si>
  <si>
    <t>VII.2 Feedback</t>
  </si>
  <si>
    <t>VII.3 Rating</t>
  </si>
  <si>
    <t>VII.3 Feedback</t>
  </si>
  <si>
    <t>VII.4 Rating</t>
  </si>
  <si>
    <t>VII.4 Feedback</t>
  </si>
  <si>
    <t>VII.5 Rating</t>
  </si>
  <si>
    <t>VII.5 Feedback</t>
  </si>
  <si>
    <t>VII.6 Rating</t>
  </si>
  <si>
    <t>VII.6 Feedback</t>
  </si>
  <si>
    <t>VII.7 Rating</t>
  </si>
  <si>
    <t>VII.7 Feedback</t>
  </si>
  <si>
    <t>VII.8 Rating</t>
  </si>
  <si>
    <t>VII.8 Feedback</t>
  </si>
  <si>
    <t>VIII.1 Rating</t>
  </si>
  <si>
    <t>VIII.1 Feedback</t>
  </si>
  <si>
    <t>VIII.2 Rating</t>
  </si>
  <si>
    <t>VIII.2 Feedback</t>
  </si>
  <si>
    <t>VIII.3 Rating</t>
  </si>
  <si>
    <t>VIII.3 Feedback</t>
  </si>
  <si>
    <t>VIII.4 Rating</t>
  </si>
  <si>
    <t>VIII.4 Feedback</t>
  </si>
  <si>
    <t>VIII.5 Rating</t>
  </si>
  <si>
    <t>VIII.5 Feedback</t>
  </si>
  <si>
    <t>VIII.6 Rating</t>
  </si>
  <si>
    <t>VIII.6 Feedback</t>
  </si>
  <si>
    <t>Date Division review was completed</t>
  </si>
  <si>
    <t>VIII.7 Rating</t>
  </si>
  <si>
    <t>VIII.7 Feedback</t>
  </si>
  <si>
    <t>IX.1 Rating</t>
  </si>
  <si>
    <t>IX.1 Feedback</t>
  </si>
  <si>
    <t>Performance Factor</t>
  </si>
  <si>
    <t>Comment</t>
  </si>
  <si>
    <t>This Section Completed by the State Liaision or FDA Division Designee</t>
  </si>
  <si>
    <t>Data Received</t>
  </si>
  <si>
    <t>Who Conducted the Audit?</t>
  </si>
  <si>
    <t>Type of Inspection</t>
  </si>
  <si>
    <t>Inspection Audit Rating</t>
  </si>
  <si>
    <t>Who Conducted Audit?</t>
  </si>
  <si>
    <t>Verification Audit: Auditor Overall Rating</t>
  </si>
  <si>
    <t>Who Conducted Audit of Auditor?</t>
  </si>
  <si>
    <t>Total NI per Audit</t>
  </si>
  <si>
    <t>Total Acceptable</t>
  </si>
  <si>
    <t>Total Count of A &amp; NI</t>
  </si>
  <si>
    <t>Notes</t>
  </si>
  <si>
    <t>Date of Div Review</t>
  </si>
  <si>
    <t>Corrected Form?</t>
  </si>
  <si>
    <t>Notes on this audit if applicable</t>
  </si>
  <si>
    <t>Form Tab</t>
  </si>
  <si>
    <t>Audit Rating</t>
  </si>
  <si>
    <t>This is a mock up of the data that would be pulled into the new "CAT" tracker/data for FDA use. All data comes either from the Coversheet, individual audit form tab or a pre-existing in house SPO list. This tab will be hidden for the end user but is displayed here to confirm data needs.</t>
  </si>
  <si>
    <t>Email of Division Representative Reviewing this form</t>
  </si>
  <si>
    <t>Inspection Type</t>
  </si>
  <si>
    <t>Email of Division Rep Reviewing</t>
  </si>
  <si>
    <t>Count of NI Audit Ratings</t>
  </si>
  <si>
    <t xml:space="preserve">Overall Audit Percentage:  </t>
  </si>
  <si>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CGMP</t>
    </r>
  </si>
  <si>
    <t>Name of Verification  Auditor</t>
  </si>
  <si>
    <t>XI. Observation Documentation</t>
  </si>
  <si>
    <t>XII. Overall Feedback</t>
  </si>
  <si>
    <t>State Firm ID Number</t>
  </si>
  <si>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Qualified Facility (QF)</t>
    </r>
  </si>
  <si>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Qualified Facility and Acidified/LACF (QF.A)</t>
    </r>
  </si>
  <si>
    <t>Department of Health and Human Services
Food and Drug Administration
Human Food Field Inspection Audit - Limited Scope PCHF (LSPC)</t>
  </si>
  <si>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Limited Scope PCHF and Acidified Foods/LACF (LSPC.A)</t>
    </r>
  </si>
  <si>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Full Scope PCHF (FSPC)</t>
    </r>
  </si>
  <si>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Full Scope PCHF and Acidified Foods/LACF (FSPC.A)</t>
    </r>
  </si>
  <si>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Seafood/Juice HACCP (HACCP)</t>
    </r>
  </si>
  <si>
    <r>
      <t xml:space="preserve">Department of Health and Human Services
Food and Drug Administration
</t>
    </r>
    <r>
      <rPr>
        <b/>
        <sz val="12"/>
        <color theme="1"/>
        <rFont val="Calibri"/>
        <family val="2"/>
        <scheme val="minor"/>
      </rPr>
      <t xml:space="preserve">
</t>
    </r>
    <r>
      <rPr>
        <b/>
        <sz val="14"/>
        <color theme="1"/>
        <rFont val="Calibri"/>
        <family val="2"/>
        <scheme val="minor"/>
      </rPr>
      <t>Human Food Field Inspection Audit - Seafood/Juice HACCP and Acidified/LACF (HACCP.A)</t>
    </r>
  </si>
  <si>
    <t>QF</t>
  </si>
  <si>
    <t>QF.A</t>
  </si>
  <si>
    <t>LSPC</t>
  </si>
  <si>
    <t>LSPC.A</t>
  </si>
  <si>
    <t>FSPC</t>
  </si>
  <si>
    <t>FSPC.A</t>
  </si>
  <si>
    <t>HACCP</t>
  </si>
  <si>
    <t>HACCP.A</t>
  </si>
  <si>
    <t xml:space="preserve">XI.1 </t>
  </si>
  <si>
    <t>Add at aggregation step</t>
  </si>
  <si>
    <t xml:space="preserve">Table headers with Blue fill match the data currently tracked in the CAT </t>
  </si>
  <si>
    <t>This is the field they can select "Joint Inspection" and all Quality performance factors I.1-XI.1 need to become a "J".</t>
  </si>
  <si>
    <t>Not sure we need this at all but if we do, do we want to rename this? The "State Inspection Program" terminology came from OAGS/ORMO but it still confuses everyone.</t>
  </si>
  <si>
    <t>Auditor Name</t>
  </si>
  <si>
    <t>Changed from Auditor ID Number</t>
  </si>
  <si>
    <t>Changed from Inspector ID Number</t>
  </si>
  <si>
    <t>Inspector Name</t>
  </si>
  <si>
    <t>CAT assigns 1 if Inspection Audit Rating is "Joint Inspection"</t>
  </si>
  <si>
    <t>IX.1</t>
  </si>
  <si>
    <t>IX.2</t>
  </si>
  <si>
    <t>IX.3</t>
  </si>
  <si>
    <t>IX.4</t>
  </si>
  <si>
    <t>IX.5</t>
  </si>
  <si>
    <t>IX.6</t>
  </si>
  <si>
    <t>IX.7</t>
  </si>
  <si>
    <t>IX.8</t>
  </si>
  <si>
    <t>IX.9</t>
  </si>
  <si>
    <t>IX.10</t>
  </si>
  <si>
    <t>X.1</t>
  </si>
  <si>
    <t>X.2</t>
  </si>
  <si>
    <t>X.3</t>
  </si>
  <si>
    <t>X.4</t>
  </si>
  <si>
    <t>X.5</t>
  </si>
  <si>
    <t>X.6</t>
  </si>
  <si>
    <t>X.7</t>
  </si>
  <si>
    <t>X.8</t>
  </si>
  <si>
    <t>X.9</t>
  </si>
  <si>
    <t>X.10</t>
  </si>
  <si>
    <t>Overall Audit Percentage (from Form)</t>
  </si>
  <si>
    <t>IX. Reserved for Dietary Supplement Provisions TBD</t>
  </si>
  <si>
    <t>X. Reserved for Egg Provisions TBD</t>
  </si>
  <si>
    <t>New or revised from what's currently in the CAT</t>
  </si>
  <si>
    <t>Verification Auditor Signature</t>
  </si>
  <si>
    <t>XI.1 Rating</t>
  </si>
  <si>
    <t>XI.1 Feedback</t>
  </si>
  <si>
    <t>IX.2 Rating</t>
  </si>
  <si>
    <t>IX.2 Feedback</t>
  </si>
  <si>
    <t>IX.3 Rating</t>
  </si>
  <si>
    <t>IX.3 Feedback</t>
  </si>
  <si>
    <t>IX.4 Rating</t>
  </si>
  <si>
    <t>IX.4 Feedback</t>
  </si>
  <si>
    <t>IX.5 Rating</t>
  </si>
  <si>
    <t>IX.5 Feedback</t>
  </si>
  <si>
    <t>IX.6 Rating</t>
  </si>
  <si>
    <t>IX.6 Feedback</t>
  </si>
  <si>
    <t>IX.7 Rating</t>
  </si>
  <si>
    <t>IX.7 Feedback</t>
  </si>
  <si>
    <t>IX.8 Rating</t>
  </si>
  <si>
    <t>IX.8 Feedback</t>
  </si>
  <si>
    <t>IX.9 Rating</t>
  </si>
  <si>
    <t>IX.9 Feedback</t>
  </si>
  <si>
    <t>IX.10 Rating</t>
  </si>
  <si>
    <t>IX.10 Feedback</t>
  </si>
  <si>
    <t>X.1 Rating</t>
  </si>
  <si>
    <t>X.1 Feedback</t>
  </si>
  <si>
    <t>X.2 Rating</t>
  </si>
  <si>
    <t>X.2 Feedback</t>
  </si>
  <si>
    <t>X.3 Rating</t>
  </si>
  <si>
    <t>X.3 Feedback</t>
  </si>
  <si>
    <t>X.4 Rating</t>
  </si>
  <si>
    <t>X.4 Feedback</t>
  </si>
  <si>
    <t>X.5 Rating</t>
  </si>
  <si>
    <t>X.5 Feedback</t>
  </si>
  <si>
    <t>X.6 Rating</t>
  </si>
  <si>
    <t>X.6 Feedback</t>
  </si>
  <si>
    <t>X.7 Rating</t>
  </si>
  <si>
    <t>X.7 Feedback</t>
  </si>
  <si>
    <t>X.8 Rating</t>
  </si>
  <si>
    <t>X.8 Feedback</t>
  </si>
  <si>
    <t>X.9 Rating</t>
  </si>
  <si>
    <t>X.9 Feedback</t>
  </si>
  <si>
    <t>X.10 Rating</t>
  </si>
  <si>
    <t>X.10 Feedback</t>
  </si>
  <si>
    <t>CGMP only (CGMP)</t>
  </si>
  <si>
    <t>Qualified Facility (QF)</t>
  </si>
  <si>
    <t>Qualified Facility and Acidified Foods/LACF (QF.A)</t>
  </si>
  <si>
    <t>Limited Scope PCHF only (LSPC)</t>
  </si>
  <si>
    <t>Limited Scope PCHF and Acidified Foods/LACF (LSPC.A)</t>
  </si>
  <si>
    <t>Full Scope PCHF only (FSPC)</t>
  </si>
  <si>
    <t>Full Scope PCHF and Acidified Foods/LACF (FSPC.A)</t>
  </si>
  <si>
    <t>Seafood or Juice HACCP (HACCP)</t>
  </si>
  <si>
    <t>Seafood/Juice HACCP and Acidified Foods or LACF (HACCP.A)</t>
  </si>
  <si>
    <t xml:space="preserve">For example, Inspector JD needs to be audited in acidified food program area.  The assigned firm for the audit is a large salsa manufacturer and is identified to be conducted as an acidified foods and a limited scope PCHF inspection per workplanning.  Auditor MP will need to select and complete the tab (audit form) labeled as "LSPC.A" for this contract audit.  </t>
  </si>
  <si>
    <t>4. Save as Adobe PDF first</t>
  </si>
  <si>
    <t>5. Select Print</t>
  </si>
  <si>
    <t xml:space="preserve">State ID Field (for states only) </t>
  </si>
  <si>
    <t>Examples of firm's identifying number for State ID including permit #, registration #, license #, etc.</t>
  </si>
  <si>
    <t xml:space="preserve">When to select N/A rating </t>
  </si>
  <si>
    <t xml:space="preserve">N/A rating is selected only for instances where the question does not apply to the firm's operation </t>
  </si>
  <si>
    <t>and/or cannot be covered during the inspection due to extenuating circumstances.</t>
  </si>
  <si>
    <t>Transposed 3610 Rating Summary Data - This format is intended to better view ratings by Performance Factors</t>
  </si>
  <si>
    <t>• Introduce themselves and state why they are at the firm
• Issue Notice of Inspection (FD482) if conducting inspection under FDA authority and explain authority
• Issue other Notices as necessary by State and explain authority
• Issue other forms (e.g. 482a and 482b for Acidified and LACF) if conducting inspection under FDA authority
• Establish jurisdictions and obtain/review interstate commerce information
• Identify the most responsible person at the firm
• Appropriate handouts provided and discussed with management as applicable
• Inspector is equipped with appropriate equipment to conduct the inspection, as needed</t>
  </si>
  <si>
    <t>• Did the inspector review consumer complaints in eSAF/FDA systems prior to starting the inspection?
• Did the inspector review firm's food safety-related complaints and recalls since the last inspection?</t>
  </si>
  <si>
    <t>AL State Department of Public Health</t>
  </si>
  <si>
    <t>AR State Department of Agriculture</t>
  </si>
  <si>
    <t>AZ State Department of Agriculture</t>
  </si>
  <si>
    <t>CO State Department of Agriculture</t>
  </si>
  <si>
    <t>COLORADO STATE UNIVERSITY</t>
  </si>
  <si>
    <t>University</t>
  </si>
  <si>
    <t>CT Agricultural Experiment Station</t>
  </si>
  <si>
    <t>CT State Department of Agriculture</t>
  </si>
  <si>
    <t>CT State Department of Environmental Protection</t>
  </si>
  <si>
    <t>DE State Department of Agriculture</t>
  </si>
  <si>
    <t>DE State Department of Natural Resources and Environmental Control</t>
  </si>
  <si>
    <t>DE State Department of Public Health</t>
  </si>
  <si>
    <t>FL State Department of Health</t>
  </si>
  <si>
    <t>GA State Department of Community Health</t>
  </si>
  <si>
    <t>HI State Department of Agriculture</t>
  </si>
  <si>
    <t>HI State Department of Health</t>
  </si>
  <si>
    <t>IA State Department of Agriculture and Land Stewardship</t>
  </si>
  <si>
    <t>ID State Department of Agriculture</t>
  </si>
  <si>
    <t>ID State Department of Health and Welfare</t>
  </si>
  <si>
    <t>IL State Department of Agriculture</t>
  </si>
  <si>
    <t>IL State Emergency Management Agency</t>
  </si>
  <si>
    <t>INDIANA UNIVERSITY</t>
  </si>
  <si>
    <t>KS State Department of Health and Environment</t>
  </si>
  <si>
    <t>KY State Department of Agriculture</t>
  </si>
  <si>
    <t>LA State Department of Agriculture and Forestry</t>
  </si>
  <si>
    <t>LA State Department of Enviromental Quality</t>
  </si>
  <si>
    <t>MA State Department of Agriculture Resources</t>
  </si>
  <si>
    <t>MD State Department of Agriculture</t>
  </si>
  <si>
    <t>MD State Department of Environment</t>
  </si>
  <si>
    <t>ME State Department of Health and Human Services</t>
  </si>
  <si>
    <t>MI Department of Licensing and Regulatory Affairs</t>
  </si>
  <si>
    <t>MI State Department of Health and Human Services</t>
  </si>
  <si>
    <t>MISSISSIPPI STATE UNIVERSITY</t>
  </si>
  <si>
    <t>MN State Department of Health</t>
  </si>
  <si>
    <t>MO State Department of Agriculture</t>
  </si>
  <si>
    <t>MS State Department of Agriculture and Commerce</t>
  </si>
  <si>
    <t>MT State Department of Agriculture</t>
  </si>
  <si>
    <t>NC State Department of Health and Human Services</t>
  </si>
  <si>
    <t>ND State Department of Agriculture</t>
  </si>
  <si>
    <t>ND State Department of Health</t>
  </si>
  <si>
    <t>NH State Department of Agriculture, Markets, and Food</t>
  </si>
  <si>
    <t>NJ State Department of Agriculture</t>
  </si>
  <si>
    <t>NJ State Department of Environment</t>
  </si>
  <si>
    <t>NORTH CAROLINA STATE UNIVERSITY RALEIGH</t>
  </si>
  <si>
    <t>NV State Department of Agriculture</t>
  </si>
  <si>
    <t>NY State Department of Health</t>
  </si>
  <si>
    <t>NYC Department of Health</t>
  </si>
  <si>
    <t>OH State Department of Health</t>
  </si>
  <si>
    <t>OK State Department of Agriculture Food and Forestry</t>
  </si>
  <si>
    <t>OK State Department of Health</t>
  </si>
  <si>
    <t>OR State Department of Health and Human Services</t>
  </si>
  <si>
    <t>PA State Department of Environmental Protection</t>
  </si>
  <si>
    <t>PENNSYLVANIA STATE UNIVERSITY</t>
  </si>
  <si>
    <t>PURDUE UNIVERSITY</t>
  </si>
  <si>
    <t>RI State Department of Environmental Management</t>
  </si>
  <si>
    <t>SD State Department of Health</t>
  </si>
  <si>
    <t>SOUTH DAKOTA STATE UNIVERSITY</t>
  </si>
  <si>
    <t>Texas A&amp;M Agrilife Research</t>
  </si>
  <si>
    <t>TX State Department of Agriculture</t>
  </si>
  <si>
    <t>UNIVERSITY OF CALIFORNIA AT DAVIS</t>
  </si>
  <si>
    <t>UNIVERSITY OF IOWA</t>
  </si>
  <si>
    <t>UNIVERSITY OF WISCONSIN-MADISON</t>
  </si>
  <si>
    <t>UT State Department of  Enviromental Quality</t>
  </si>
  <si>
    <t>VA Division of Consolidated Lab Services</t>
  </si>
  <si>
    <t>VA State Department of Health</t>
  </si>
  <si>
    <t>VT State Agency of Agriculture, Food, and Markets</t>
  </si>
  <si>
    <t>WA State Department of Health</t>
  </si>
  <si>
    <t>WI State Department of Health and Family Services</t>
  </si>
  <si>
    <t>If a Verification or Training Audit was conducted:</t>
  </si>
  <si>
    <r>
      <rPr>
        <b/>
        <sz val="14"/>
        <rFont val="Calibri"/>
        <family val="2"/>
        <scheme val="minor"/>
      </rPr>
      <t>Verification Audit:</t>
    </r>
    <r>
      <rPr>
        <b/>
        <sz val="14"/>
        <color theme="1"/>
        <rFont val="Calibri"/>
        <family val="2"/>
        <scheme val="minor"/>
      </rPr>
      <t xml:space="preserve"> Who conducted audit of auditor (FDA/State)?</t>
    </r>
  </si>
  <si>
    <t>• Is the firm required to register with FDA?
• Is the firm a very small business (gross annual sales average 3 years)
• Commodity specific requirements
• Flow diagram (if necessary)
• Product information 
• Identify appropriate risk-based product(s) and process(processes) to cover
• Obtain/review processing, sanitation (including allergen changeovers), and other schedules 
• Did the inspector assess the applicability of relevant regulations including sanitary transportation and/or intentional adulteration when appropriate?</t>
  </si>
  <si>
    <t>•	Did the inspector conduct their own Hazard Analysis to determine if the potential hazards require a CCP and at what step?
• Did the inspector use current versions of applicable hazard guides or other guidance, to identify and evaluate the hazards associated with product(s) and process(es).</t>
  </si>
  <si>
    <t xml:space="preserve">•Written observations must be significant – related to public health and have evidence to support them. 
• Written observations should be documented accurately, clearly, and concisely on the state form/document or Form FDA 483 issued to the firm. 
 •Discussed observations should be documented </t>
  </si>
  <si>
    <t xml:space="preserve">• Did the inspector demonstrate proper sanitary practices during the inspection?
• Did the inspector conduct and communicate to the firm in an appropriate manner, including suitable interviewing techniques? 
• Did the inspector conduct the inspection in accordance with FDA/State procedures and policies? 
</t>
  </si>
  <si>
    <t xml:space="preserve">• Did the inspector demonstrate proper sanitary practices during the inspection?
• Did the inspector conduct and communicate to the firm in an appropriate manner, including suitable interviewing techniques? 
• Did the inspector conduct the inspection in accordance with FDA/State procedures and policies? </t>
  </si>
  <si>
    <t xml:space="preserve">• Did the inspector demonstrate proper sanitary practices during the inspection?
• Did the inspector conduct and communicate to the firm in an appropriate manner, including suitable interviewing techniques? 
• Did the inspector conduct the inspection in accordance with FDA/State procedures and policies?
</t>
  </si>
  <si>
    <t xml:space="preserve">Did the inspector determine if the firm:
•	Properly storing unused equipment
•	Maintaining roads/yards/parking lot (grounds) 
•Has adequate draining areas  
•	Has adequate operating systems for waste treatment and disposal
•	Ensuring that there are no harborage areas for pests
</t>
  </si>
  <si>
    <t>Did the inspector ask questions and observe employees to determine if the firm is implementing process controls such as:
•	Conducting operations in accordance with sanitation principles to ensure that product procedures do not contribute to allergen cross-contact and contamination
•	Ensuring quality control operations are in place so that food is suitable for human consumption
•	Ensure raw materials are suitable for processing (includes washing or cleaning raw materials)
•	Ensuring raw materials are not adulterated from pathogens and natural toxins 
•	Ensuring raw materials or rework is not contaminated with pests, microorganisms, or extraneous materials
•	Identifying materials scheduled for rework 
•	Identifying and holding raw materials that contain allergens to protect against allergen cross-contact
•	Thawing raw materials appropriately to prevent contamination
•	Conduct operations under conditions and controls necessary to minimize the potential for growth or survival of pathogens, allergen cross-contact, contamination, and deterioration of food
•	Take precautions to protect against metal or other extraneous materials
•	Properly dispose of or recondition adulterated food
• Did the inspector review and evaluate processing and control records and procedures, as appropriate?
Use the information to determine if firm has adequate controls to ensure allergen cross-contact and  contamination do not occur</t>
  </si>
  <si>
    <r>
      <t xml:space="preserve">Legal Name of Verification Auditor </t>
    </r>
    <r>
      <rPr>
        <b/>
        <sz val="14"/>
        <rFont val="Calibri"/>
        <family val="2"/>
        <scheme val="minor"/>
      </rPr>
      <t>OR Auditor Trainee</t>
    </r>
    <r>
      <rPr>
        <b/>
        <sz val="14"/>
        <color theme="1"/>
        <rFont val="Calibri"/>
        <family val="2"/>
        <scheme val="minor"/>
      </rPr>
      <t xml:space="preserve"> (last, first)</t>
    </r>
  </si>
  <si>
    <t>Verification Auditor or Auditor Trainee</t>
  </si>
  <si>
    <t>Auditor Overall Rating</t>
  </si>
  <si>
    <t>Joint Inspection</t>
  </si>
  <si>
    <t xml:space="preserve">                              Total rated as "Acceptable"                                           X 100</t>
  </si>
  <si>
    <t>(Total rated "Acceptable" + Total rated "Needs Improvement")</t>
  </si>
  <si>
    <t>IA State Department Inspections, Appeals, and Licensing</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</si>
  <si>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</si>
  <si>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</si>
  <si>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</si>
  <si>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</si>
  <si>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</si>
  <si>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</si>
  <si>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</si>
  <si>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</si>
  <si>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</si>
  <si>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</si>
  <si>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</si>
  <si>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</si>
  <si>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</si>
  <si>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</si>
  <si>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</si>
  <si>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</si>
  <si>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</si>
  <si>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</si>
  <si>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</si>
  <si>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</si>
  <si>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</si>
  <si>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</si>
  <si>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</si>
  <si>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Mississippi</t>
  </si>
  <si>
    <t>Minnesota</t>
  </si>
  <si>
    <t>Missouri</t>
  </si>
  <si>
    <t>Montana</t>
  </si>
  <si>
    <t>North Carolina</t>
  </si>
  <si>
    <t>North Dakota</t>
  </si>
  <si>
    <t>Nebraska</t>
  </si>
  <si>
    <t>New Mexico</t>
  </si>
  <si>
    <t>New Hampshire</t>
  </si>
  <si>
    <t>New Jersey</t>
  </si>
  <si>
    <t>Nevada</t>
  </si>
  <si>
    <t>New York</t>
  </si>
  <si>
    <t>Ohio</t>
  </si>
  <si>
    <t>Oklahoma</t>
  </si>
  <si>
    <t>Oregon</t>
  </si>
  <si>
    <t>Pennsylvania</t>
  </si>
  <si>
    <t>Puerto Rico</t>
  </si>
  <si>
    <t>Rhode Island</t>
  </si>
  <si>
    <t>South Carolina</t>
  </si>
  <si>
    <t>South Dakota</t>
  </si>
  <si>
    <t>Texas</t>
  </si>
  <si>
    <t>Tennessee</t>
  </si>
  <si>
    <t>Wisconsin</t>
  </si>
  <si>
    <t>Utah</t>
  </si>
  <si>
    <t>Virginia</t>
  </si>
  <si>
    <t>Vermont</t>
  </si>
  <si>
    <t>Washington</t>
  </si>
  <si>
    <t>West Virginia</t>
  </si>
  <si>
    <t>Wyoming</t>
  </si>
  <si>
    <t>Entity Name</t>
  </si>
  <si>
    <t>FDA Form 3610-H OMB Number: 0910-0909 Exp Date: 04/30/2027</t>
  </si>
  <si>
    <t>Human Food Field Inspection Audit v 07/2025</t>
  </si>
  <si>
    <t>AK State Department of Health</t>
  </si>
  <si>
    <t>AMERICAN SAMOA GOVERNMENT DEPARTMENT OF AGRICULTURE</t>
  </si>
  <si>
    <t>CT State Department of Public Health</t>
  </si>
  <si>
    <t>DC Department of Health</t>
  </si>
  <si>
    <t>ME State Department of Agriculture, Conservation and Forestry</t>
  </si>
  <si>
    <t>MN National Center for Food Protection and Defense</t>
  </si>
  <si>
    <t>NH State Department of Health and Human Services</t>
  </si>
  <si>
    <t>NM State Department of Agriculture</t>
  </si>
  <si>
    <t>PA State Department of Health</t>
  </si>
  <si>
    <t>RI Emergency Management Agency</t>
  </si>
  <si>
    <t>SD State Department of Agriculture</t>
  </si>
  <si>
    <t>TN State Department of Health</t>
  </si>
  <si>
    <t>TX Department of State Health Services</t>
  </si>
  <si>
    <t>UNIVERSITY OF NEVADA-RENO</t>
  </si>
  <si>
    <t>American Samoa</t>
  </si>
  <si>
    <t>Minnesotta</t>
  </si>
  <si>
    <t>KY Cabinet for Health and Family Services</t>
  </si>
  <si>
    <t>NEW MEXICO STATE UNIVERSITY</t>
  </si>
  <si>
    <t>UNIVERSITY OF KENTUCKY</t>
  </si>
  <si>
    <t>This Section Completed by Office of Domestic Partnerships upon receipt</t>
  </si>
  <si>
    <t>When copying data to paste into the 3610 rating summary tab of the HF 3610 Summary Form you do not need include these 3 columns (Count of NI Audit Ratings, Overall Audit Percentage, or Overall Audit Rating). They are already duplicated in that form.
Note: Categorical IDs IX.-X. are reserved.</t>
  </si>
  <si>
    <t>When copying data to paste into the 3610 rating summary tab of the HF 3610 Summary Form you do not need include these 3 rows (Count of NI Audit Ratings, Audit Rating by NI Count, Overall Audit Percentage, or Overall Audit Rating). They are already duplicated in that form.
Note: Categorical IDs IX.-X. are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</si>
</sst>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4"/>
      <color theme="0"/>
      <name val="Calibri"/>
      <family val="2"/>
      <scheme val="minor"/>
    </font>
    <font>
      <sz val="14"/>
      <color theme="1"/>
      <name val="Calibri"/>
      <family val="2"/>
      <scheme val="minor"/>
    </font>
    <font>
      <b/>
      <sz val="14"/>
      <color theme="0"/>
      <name val="Calibri"/>
      <family val="2"/>
      <scheme val="minor"/>
    </font>
    <font>
      <sz val="14"/>
      <name val="Calibri"/>
      <family val="2"/>
      <scheme val="minor"/>
    </font>
    <font>
      <sz val="14"/>
      <color rgb="FFFF0000"/>
      <name val="Calibri"/>
      <family val="2"/>
      <scheme val="minor"/>
    </font>
    <font>
      <sz val="14"/>
      <color theme="1"/>
      <name val="Calibri"/>
      <family val="2"/>
    </font>
    <font>
      <sz val="13"/>
      <color theme="1"/>
      <name val="Calibri"/>
      <family val="2"/>
      <scheme val="minor"/>
    </font>
    <font>
      <b/>
      <sz val="16"/>
      <color rgb="FF000000"/>
      <name val="Calibri"/>
      <family val="2"/>
      <scheme val="minor"/>
    </font>
    <font>
      <sz val="14"/>
      <color rgb="FF000000"/>
      <name val="Calibri"/>
      <family val="2"/>
      <scheme val="minor"/>
    </font>
    <font>
      <b/>
      <sz val="16"/>
      <color theme="1"/>
      <name val="Calibri"/>
      <family val="2"/>
      <scheme val="minor"/>
    </font>
    <font>
      <sz val="8"/>
      <name val="Calibri"/>
      <family val="2"/>
      <scheme val="minor"/>
    </font>
    <font>
      <b/>
      <sz val="11"/>
      <name val="Calibri"/>
      <family val="2"/>
      <scheme val="minor"/>
    </font>
    <font>
      <sz val="11"/>
      <name val="Calibri"/>
      <family val="2"/>
      <scheme val="minor"/>
    </font>
    <font>
      <i/>
      <sz val="9"/>
      <color theme="1"/>
      <name val="Calibri"/>
      <family val="2"/>
      <scheme val="minor"/>
    </font>
    <font>
      <sz val="9"/>
      <color indexed="81"/>
      <name val="Tahoma"/>
      <family val="2"/>
    </font>
    <font>
      <sz val="11"/>
      <color rgb="FF9C5700"/>
      <name val="Calibri"/>
      <family val="2"/>
      <scheme val="minor"/>
    </font>
    <font>
      <b/>
      <i/>
      <sz val="14"/>
      <color theme="1"/>
      <name val="Calibri"/>
      <family val="2"/>
      <scheme val="minor"/>
    </font>
    <font>
      <b/>
      <sz val="14"/>
      <name val="Calibri"/>
      <family val="2"/>
      <scheme val="minor"/>
    </font>
    <font>
      <b/>
      <sz val="12"/>
      <name val="Calibri"/>
      <family val="2"/>
      <scheme val="minor"/>
    </font>
    <font>
      <sz val="10"/>
      <color theme="1"/>
      <name val="Calibri"/>
      <family val="2"/>
      <scheme val="minor"/>
    </font>
    <font>
      <b/>
      <sz val="11"/>
      <color theme="0"/>
      <name val="Calibri"/>
      <family val="2"/>
      <scheme val="minor"/>
    </font>
    <font>
      <b/>
      <i/>
      <sz val="14"/>
      <name val="Calibri"/>
      <family val="2"/>
      <scheme val="minor"/>
    </font>
    <font>
      <b/>
      <sz val="10"/>
      <color indexed="81"/>
      <name val="Tahoma"/>
      <family val="2"/>
    </font>
    <font>
      <sz val="10"/>
      <color indexed="81"/>
      <name val="Tahoma"/>
      <family val="2"/>
    </font>
  </fonts>
  <fills count="13">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EB9C"/>
      </patternFill>
    </fill>
    <fill>
      <patternFill patternType="solid">
        <fgColor theme="2"/>
        <bgColor indexed="64"/>
      </patternFill>
    </fill>
    <fill>
      <patternFill patternType="solid">
        <fgColor theme="9" tint="0.39997558519241921"/>
        <bgColor indexed="64"/>
      </patternFill>
    </fill>
    <fill>
      <patternFill patternType="solid">
        <fgColor rgb="FFFFFFCC"/>
      </patternFill>
    </fill>
    <fill>
      <patternFill patternType="solid">
        <fgColor theme="4"/>
        <bgColor theme="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style="thin">
        <color theme="4" tint="0.39997558519241921"/>
      </bottom>
      <diagonal/>
    </border>
  </borders>
  <cellStyleXfs count="4">
    <xf numFmtId="0" fontId="0" fillId="0" borderId="0"/>
    <xf numFmtId="9" fontId="5" fillId="0" borderId="0" applyFont="0" applyFill="0" applyBorder="0" applyAlignment="0" applyProtection="0"/>
    <xf numFmtId="0" fontId="22" fillId="8" borderId="0" applyNumberFormat="0" applyBorder="0" applyAlignment="0" applyProtection="0"/>
    <xf numFmtId="0" fontId="5" fillId="11" borderId="28" applyNumberFormat="0" applyFont="0" applyAlignment="0" applyProtection="0"/>
  </cellStyleXfs>
  <cellXfs count="243">
    <xf numFmtId="0" fontId="0" fillId="0" borderId="0" xfId="0"/>
    <xf numFmtId="0" fontId="2" fillId="0" borderId="1" xfId="0" applyFont="1" applyBorder="1" applyAlignment="1">
      <alignment horizontal="center" vertical="center" wrapText="1"/>
    </xf>
    <xf numFmtId="0" fontId="2" fillId="3" borderId="3"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6" fillId="0" borderId="0" xfId="0" applyFont="1"/>
    <xf numFmtId="0" fontId="1" fillId="3" borderId="3" xfId="0" applyFont="1" applyFill="1" applyBorder="1" applyAlignment="1">
      <alignment horizontal="center" vertical="center"/>
    </xf>
    <xf numFmtId="0" fontId="0" fillId="2" borderId="4" xfId="0" applyFill="1" applyBorder="1" applyAlignment="1" applyProtection="1">
      <alignment horizontal="left" vertical="top" wrapText="1"/>
      <protection locked="0"/>
    </xf>
    <xf numFmtId="0" fontId="0" fillId="0" borderId="0" xfId="0" applyProtection="1">
      <protection locked="0"/>
    </xf>
    <xf numFmtId="0" fontId="1" fillId="0" borderId="1" xfId="0" applyFont="1" applyBorder="1" applyAlignment="1">
      <alignment horizontal="center" vertical="center"/>
    </xf>
    <xf numFmtId="0" fontId="0" fillId="0" borderId="0" xfId="0" applyAlignment="1">
      <alignment wrapText="1"/>
    </xf>
    <xf numFmtId="0" fontId="4" fillId="0" borderId="0" xfId="0" applyFont="1" applyAlignment="1">
      <alignment horizontal="left" vertical="top"/>
    </xf>
    <xf numFmtId="0" fontId="6" fillId="0" borderId="0" xfId="0" applyFont="1" applyAlignment="1">
      <alignment horizontal="center"/>
    </xf>
    <xf numFmtId="0" fontId="0" fillId="0" borderId="0" xfId="0" applyAlignment="1">
      <alignment horizontal="center"/>
    </xf>
    <xf numFmtId="0" fontId="7" fillId="0" borderId="0" xfId="0" applyFont="1"/>
    <xf numFmtId="0" fontId="8" fillId="0" borderId="0" xfId="0" applyFont="1"/>
    <xf numFmtId="0" fontId="9" fillId="0" borderId="0" xfId="0" applyFont="1"/>
    <xf numFmtId="0" fontId="1" fillId="0" borderId="0" xfId="0" applyFont="1"/>
    <xf numFmtId="0" fontId="6" fillId="0" borderId="0" xfId="0" applyFont="1" applyAlignment="1">
      <alignment horizontal="center" vertical="center"/>
    </xf>
    <xf numFmtId="0" fontId="0" fillId="0" borderId="0" xfId="0" applyAlignment="1">
      <alignment horizontal="center" vertical="center"/>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8" fillId="0" borderId="1" xfId="0" applyFont="1" applyBorder="1" applyAlignment="1">
      <alignment horizontal="center" vertical="center"/>
    </xf>
    <xf numFmtId="0" fontId="8" fillId="0" borderId="1" xfId="0" applyFont="1" applyBorder="1" applyAlignment="1">
      <alignment horizontal="left" vertical="top" wrapText="1"/>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xf numFmtId="0" fontId="15" fillId="0" borderId="0" xfId="0" applyFont="1" applyAlignment="1">
      <alignment horizontal="right"/>
    </xf>
    <xf numFmtId="0" fontId="8" fillId="0" borderId="0" xfId="0" applyFont="1" applyAlignment="1">
      <alignment horizontal="left"/>
    </xf>
    <xf numFmtId="0" fontId="16" fillId="0" borderId="0" xfId="0" applyFont="1"/>
    <xf numFmtId="0" fontId="8" fillId="0" borderId="3" xfId="0" applyFont="1" applyBorder="1" applyAlignment="1">
      <alignment horizontal="left" vertical="top" wrapText="1"/>
    </xf>
    <xf numFmtId="9" fontId="0" fillId="0" borderId="0" xfId="0" applyNumberFormat="1"/>
    <xf numFmtId="14" fontId="0" fillId="0" borderId="0" xfId="0" applyNumberFormat="1"/>
    <xf numFmtId="14" fontId="0" fillId="0" borderId="0" xfId="0" applyNumberFormat="1" applyAlignment="1">
      <alignment wrapText="1"/>
    </xf>
    <xf numFmtId="0" fontId="12" fillId="0" borderId="1" xfId="0" applyFont="1" applyBorder="1" applyAlignment="1">
      <alignment horizontal="left" vertical="top" wrapText="1"/>
    </xf>
    <xf numFmtId="0" fontId="10" fillId="0" borderId="1" xfId="0" applyFont="1" applyBorder="1" applyAlignment="1">
      <alignment horizontal="left" vertical="top" wrapText="1"/>
    </xf>
    <xf numFmtId="0" fontId="0" fillId="3" borderId="3" xfId="0" applyFill="1" applyBorder="1" applyAlignment="1">
      <alignment vertical="top"/>
    </xf>
    <xf numFmtId="0" fontId="13" fillId="0" borderId="1" xfId="0" applyFont="1" applyBorder="1" applyAlignment="1">
      <alignment horizontal="left" vertical="top" wrapText="1"/>
    </xf>
    <xf numFmtId="0" fontId="0" fillId="3" borderId="3" xfId="0" applyFill="1" applyBorder="1" applyAlignment="1">
      <alignment horizontal="center" vertical="top" wrapText="1"/>
    </xf>
    <xf numFmtId="0" fontId="0" fillId="3" borderId="3" xfId="0" applyFill="1" applyBorder="1" applyAlignment="1">
      <alignment vertical="top" wrapText="1"/>
    </xf>
    <xf numFmtId="0" fontId="1" fillId="3" borderId="3" xfId="0" applyFont="1" applyFill="1" applyBorder="1" applyAlignment="1">
      <alignment horizontal="center" vertical="top"/>
    </xf>
    <xf numFmtId="0" fontId="8" fillId="3" borderId="3" xfId="0" applyFont="1" applyFill="1" applyBorder="1" applyAlignment="1">
      <alignment vertical="top"/>
    </xf>
    <xf numFmtId="0" fontId="1" fillId="3" borderId="3" xfId="0" applyFont="1" applyFill="1" applyBorder="1" applyAlignment="1">
      <alignment vertical="top" wrapText="1"/>
    </xf>
    <xf numFmtId="0" fontId="0" fillId="3" borderId="3" xfId="0" applyFill="1" applyBorder="1" applyAlignment="1">
      <alignment horizontal="center" vertical="top"/>
    </xf>
    <xf numFmtId="0" fontId="0" fillId="2" borderId="2" xfId="0" applyFill="1" applyBorder="1" applyAlignment="1" applyProtection="1">
      <alignment horizontal="left" vertical="top" wrapText="1"/>
      <protection locked="0"/>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9" fontId="0" fillId="0" borderId="0" xfId="0" applyNumberFormat="1" applyAlignment="1">
      <alignment vertical="top"/>
    </xf>
    <xf numFmtId="0" fontId="4" fillId="0" borderId="0" xfId="0" applyFont="1"/>
    <xf numFmtId="0" fontId="0" fillId="0" borderId="0" xfId="0" applyAlignment="1">
      <alignment vertical="center"/>
    </xf>
    <xf numFmtId="0" fontId="6" fillId="0" borderId="0" xfId="0" applyFont="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1" fillId="3" borderId="3" xfId="0" applyFont="1" applyFill="1" applyBorder="1" applyAlignment="1">
      <alignment vertical="center"/>
    </xf>
    <xf numFmtId="0" fontId="4" fillId="6" borderId="1" xfId="0" applyFont="1" applyFill="1" applyBorder="1" applyAlignment="1">
      <alignment horizontal="left" wrapText="1"/>
    </xf>
    <xf numFmtId="0" fontId="0" fillId="0" borderId="0" xfId="0" applyAlignment="1">
      <alignment horizontal="left" wrapText="1"/>
    </xf>
    <xf numFmtId="0" fontId="1" fillId="2" borderId="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protection locked="0"/>
    </xf>
    <xf numFmtId="0" fontId="2" fillId="0" borderId="1" xfId="0" applyFont="1" applyBorder="1" applyAlignment="1">
      <alignment horizontal="left" vertical="top"/>
    </xf>
    <xf numFmtId="9" fontId="2" fillId="0" borderId="1" xfId="1" applyFont="1" applyBorder="1" applyAlignment="1" applyProtection="1">
      <alignment horizontal="lef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3" fillId="2" borderId="1" xfId="0" applyFont="1" applyFill="1" applyBorder="1" applyAlignment="1" applyProtection="1">
      <alignment horizontal="left" vertical="top"/>
      <protection locked="0"/>
    </xf>
    <xf numFmtId="0" fontId="19" fillId="2" borderId="1" xfId="0" applyFont="1" applyFill="1" applyBorder="1" applyAlignment="1" applyProtection="1">
      <alignment horizontal="left" vertical="top" wrapText="1"/>
      <protection locked="0"/>
    </xf>
    <xf numFmtId="0" fontId="1" fillId="0" borderId="0" xfId="0" applyFont="1" applyAlignment="1">
      <alignment horizontal="left"/>
    </xf>
    <xf numFmtId="0" fontId="4" fillId="0" borderId="8" xfId="0" applyFont="1" applyBorder="1" applyAlignment="1">
      <alignment horizontal="left" textRotation="180" wrapText="1"/>
    </xf>
    <xf numFmtId="0" fontId="0" fillId="0" borderId="2" xfId="0" applyBorder="1"/>
    <xf numFmtId="0" fontId="0" fillId="0" borderId="4" xfId="0" applyBorder="1"/>
    <xf numFmtId="0" fontId="1" fillId="4"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9" fontId="2" fillId="0" borderId="1" xfId="1" applyFont="1" applyBorder="1" applyAlignment="1">
      <alignment horizontal="left" vertical="top" wrapText="1"/>
    </xf>
    <xf numFmtId="0" fontId="0" fillId="0" borderId="0" xfId="0" applyAlignment="1">
      <alignment horizontal="left" vertical="top"/>
    </xf>
    <xf numFmtId="0" fontId="20" fillId="5" borderId="7" xfId="0" applyFont="1" applyFill="1" applyBorder="1" applyAlignment="1">
      <alignment horizontal="left" vertical="top"/>
    </xf>
    <xf numFmtId="0" fontId="20" fillId="0" borderId="7" xfId="0" applyFont="1" applyBorder="1" applyAlignment="1">
      <alignment horizontal="left" vertical="top"/>
    </xf>
    <xf numFmtId="14" fontId="20" fillId="5" borderId="7" xfId="0" applyNumberFormat="1" applyFont="1" applyFill="1" applyBorder="1" applyAlignment="1">
      <alignment horizontal="left" vertical="top"/>
    </xf>
    <xf numFmtId="9" fontId="0" fillId="7" borderId="7" xfId="0" applyNumberFormat="1" applyFill="1" applyBorder="1" applyAlignment="1">
      <alignment horizontal="left" vertical="top"/>
    </xf>
    <xf numFmtId="0" fontId="20" fillId="5" borderId="1" xfId="0" applyFont="1" applyFill="1" applyBorder="1" applyAlignment="1">
      <alignment horizontal="left" vertical="top"/>
    </xf>
    <xf numFmtId="0" fontId="20" fillId="0" borderId="1" xfId="0" applyFont="1" applyBorder="1" applyAlignment="1">
      <alignment horizontal="left" vertical="top"/>
    </xf>
    <xf numFmtId="14" fontId="20" fillId="5" borderId="1" xfId="0" applyNumberFormat="1" applyFont="1" applyFill="1" applyBorder="1" applyAlignment="1">
      <alignment horizontal="left" vertical="top"/>
    </xf>
    <xf numFmtId="9" fontId="0" fillId="7" borderId="1" xfId="0" applyNumberFormat="1" applyFill="1" applyBorder="1" applyAlignment="1">
      <alignment horizontal="left" vertical="top"/>
    </xf>
    <xf numFmtId="0" fontId="20" fillId="9" borderId="7" xfId="0" applyFont="1" applyFill="1" applyBorder="1" applyAlignment="1">
      <alignment horizontal="left" vertical="top"/>
    </xf>
    <xf numFmtId="0" fontId="20" fillId="9" borderId="1" xfId="0" applyFont="1" applyFill="1" applyBorder="1" applyAlignment="1">
      <alignment horizontal="left" vertical="top"/>
    </xf>
    <xf numFmtId="0" fontId="4" fillId="6" borderId="1" xfId="0" applyFont="1" applyFill="1" applyBorder="1" applyAlignment="1">
      <alignment horizontal="left"/>
    </xf>
    <xf numFmtId="0" fontId="18" fillId="6" borderId="1" xfId="0" applyFont="1" applyFill="1" applyBorder="1" applyAlignment="1">
      <alignment horizontal="left"/>
    </xf>
    <xf numFmtId="0" fontId="18" fillId="6" borderId="1" xfId="0" applyFont="1" applyFill="1" applyBorder="1" applyAlignment="1">
      <alignment horizontal="left" wrapText="1"/>
    </xf>
    <xf numFmtId="0" fontId="4" fillId="6" borderId="3" xfId="0" applyFont="1" applyFill="1" applyBorder="1" applyAlignment="1">
      <alignment horizontal="left" wrapText="1"/>
    </xf>
    <xf numFmtId="0" fontId="4" fillId="6" borderId="3" xfId="0" applyFont="1" applyFill="1" applyBorder="1" applyAlignment="1">
      <alignment horizontal="left"/>
    </xf>
    <xf numFmtId="0" fontId="4" fillId="0" borderId="7" xfId="0" applyFont="1" applyBorder="1" applyAlignment="1">
      <alignment horizontal="left" vertical="center"/>
    </xf>
    <xf numFmtId="0" fontId="4" fillId="0" borderId="1" xfId="0" applyFont="1" applyBorder="1" applyAlignment="1">
      <alignment horizontal="left" vertical="center"/>
    </xf>
    <xf numFmtId="0" fontId="19" fillId="0" borderId="0" xfId="0" applyFont="1"/>
    <xf numFmtId="0" fontId="0" fillId="0" borderId="10" xfId="0" applyBorder="1"/>
    <xf numFmtId="0" fontId="2" fillId="0" borderId="0" xfId="0" applyFont="1"/>
    <xf numFmtId="0" fontId="8" fillId="0" borderId="0" xfId="0" applyFont="1" applyAlignment="1">
      <alignment horizontal="center"/>
    </xf>
    <xf numFmtId="14" fontId="8" fillId="2" borderId="9" xfId="0" applyNumberFormat="1" applyFont="1" applyFill="1" applyBorder="1" applyAlignment="1" applyProtection="1">
      <alignment horizontal="center"/>
      <protection locked="0"/>
    </xf>
    <xf numFmtId="0" fontId="23" fillId="0" borderId="0" xfId="0" applyFont="1"/>
    <xf numFmtId="0" fontId="1" fillId="0" borderId="0" xfId="0" applyFont="1" applyAlignment="1">
      <alignment wrapText="1"/>
    </xf>
    <xf numFmtId="0" fontId="8" fillId="2" borderId="9"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wrapText="1"/>
      <protection locked="0"/>
    </xf>
    <xf numFmtId="14" fontId="8" fillId="6" borderId="9" xfId="0" applyNumberFormat="1" applyFont="1" applyFill="1" applyBorder="1" applyAlignment="1" applyProtection="1">
      <alignment horizontal="center"/>
      <protection locked="0"/>
    </xf>
    <xf numFmtId="0" fontId="4" fillId="0" borderId="8" xfId="0" applyFont="1" applyBorder="1" applyAlignment="1">
      <alignment horizontal="left" vertical="top" wrapText="1"/>
    </xf>
    <xf numFmtId="0" fontId="0" fillId="6" borderId="6" xfId="0" applyFill="1" applyBorder="1"/>
    <xf numFmtId="0" fontId="0" fillId="6" borderId="2" xfId="0" applyFill="1" applyBorder="1"/>
    <xf numFmtId="0" fontId="4" fillId="6" borderId="17" xfId="0" applyFont="1" applyFill="1" applyBorder="1" applyAlignment="1">
      <alignment horizontal="left"/>
    </xf>
    <xf numFmtId="0" fontId="18" fillId="6" borderId="1" xfId="0" applyFont="1" applyFill="1" applyBorder="1" applyAlignment="1">
      <alignment horizontal="left" vertical="top"/>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 fillId="0" borderId="0" xfId="0" applyFont="1" applyAlignment="1">
      <alignment vertical="top"/>
    </xf>
    <xf numFmtId="0" fontId="8" fillId="6" borderId="9" xfId="0" applyFont="1" applyFill="1" applyBorder="1" applyAlignment="1" applyProtection="1">
      <alignment horizontal="center"/>
      <protection locked="0"/>
    </xf>
    <xf numFmtId="0" fontId="4" fillId="0" borderId="1" xfId="0" applyFont="1" applyBorder="1" applyAlignment="1">
      <alignment horizontal="left" vertical="top" wrapText="1"/>
    </xf>
    <xf numFmtId="0" fontId="18" fillId="0" borderId="1" xfId="0" applyFont="1" applyBorder="1" applyAlignment="1">
      <alignment horizontal="left" vertical="top" wrapText="1"/>
    </xf>
    <xf numFmtId="0" fontId="0" fillId="0" borderId="1" xfId="0" applyBorder="1" applyAlignment="1">
      <alignment horizontal="left" vertical="top" wrapText="1"/>
    </xf>
    <xf numFmtId="0" fontId="4" fillId="0" borderId="3" xfId="0" applyFont="1" applyBorder="1" applyAlignment="1">
      <alignment horizontal="left" vertical="top" wrapText="1"/>
    </xf>
    <xf numFmtId="0" fontId="0" fillId="0" borderId="2" xfId="0" applyBorder="1" applyAlignment="1">
      <alignment horizontal="left" vertical="top" wrapText="1"/>
    </xf>
    <xf numFmtId="0" fontId="0" fillId="10" borderId="16" xfId="0" applyFill="1" applyBorder="1" applyAlignment="1">
      <alignment wrapText="1"/>
    </xf>
    <xf numFmtId="0" fontId="0" fillId="10" borderId="7" xfId="0" applyFill="1" applyBorder="1" applyAlignment="1">
      <alignment wrapText="1"/>
    </xf>
    <xf numFmtId="0" fontId="0" fillId="10" borderId="7" xfId="0" applyFill="1" applyBorder="1" applyAlignment="1">
      <alignment horizontal="center" wrapText="1"/>
    </xf>
    <xf numFmtId="0" fontId="0" fillId="10" borderId="15" xfId="0" applyFill="1" applyBorder="1" applyAlignment="1">
      <alignment wrapText="1"/>
    </xf>
    <xf numFmtId="0" fontId="4" fillId="0" borderId="14" xfId="0" applyFont="1" applyBorder="1"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10" xfId="0" applyBorder="1" applyProtection="1">
      <protection locked="0"/>
    </xf>
    <xf numFmtId="14" fontId="0" fillId="0" borderId="0" xfId="0" applyNumberFormat="1" applyAlignment="1">
      <alignment vertical="top" wrapText="1"/>
    </xf>
    <xf numFmtId="0" fontId="4" fillId="0" borderId="13" xfId="0" applyFont="1" applyBorder="1" applyAlignment="1">
      <alignment horizontal="left" textRotation="180" wrapText="1"/>
    </xf>
    <xf numFmtId="0" fontId="3" fillId="0" borderId="1" xfId="0" applyFont="1" applyBorder="1" applyAlignment="1">
      <alignment horizontal="left" vertical="top" wrapText="1"/>
    </xf>
    <xf numFmtId="0" fontId="4" fillId="2" borderId="1" xfId="0" applyFont="1" applyFill="1" applyBorder="1" applyAlignment="1">
      <alignment horizontal="left" wrapText="1"/>
    </xf>
    <xf numFmtId="0" fontId="22" fillId="8" borderId="1" xfId="2" applyBorder="1" applyAlignment="1">
      <alignment horizontal="left" wrapText="1"/>
    </xf>
    <xf numFmtId="0" fontId="24" fillId="0" borderId="0" xfId="0" applyFont="1" applyProtection="1">
      <protection locked="0"/>
    </xf>
    <xf numFmtId="0" fontId="25" fillId="0" borderId="0" xfId="0" applyFont="1"/>
    <xf numFmtId="0" fontId="10" fillId="0" borderId="0" xfId="0" applyFont="1" applyAlignment="1">
      <alignment horizontal="center"/>
    </xf>
    <xf numFmtId="0" fontId="20" fillId="0" borderId="1" xfId="0" applyFont="1" applyBorder="1" applyAlignment="1">
      <alignment horizontal="left" vertical="top" wrapText="1"/>
    </xf>
    <xf numFmtId="14" fontId="20" fillId="0" borderId="1" xfId="0" applyNumberFormat="1" applyFont="1" applyBorder="1" applyAlignment="1">
      <alignment horizontal="left" vertical="top" wrapText="1"/>
    </xf>
    <xf numFmtId="0" fontId="0" fillId="0" borderId="1" xfId="0" applyBorder="1" applyAlignment="1">
      <alignment wrapText="1"/>
    </xf>
    <xf numFmtId="9"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14" fontId="0" fillId="0" borderId="7" xfId="0" applyNumberFormat="1" applyBorder="1" applyAlignment="1">
      <alignment wrapText="1"/>
    </xf>
    <xf numFmtId="14" fontId="0" fillId="0" borderId="1" xfId="0" applyNumberFormat="1" applyBorder="1" applyAlignment="1">
      <alignment wrapText="1"/>
    </xf>
    <xf numFmtId="0" fontId="20" fillId="0" borderId="7" xfId="0" applyFont="1" applyBorder="1" applyAlignment="1">
      <alignment horizontal="left" vertical="top" wrapText="1"/>
    </xf>
    <xf numFmtId="0" fontId="3" fillId="0" borderId="7" xfId="0" applyFont="1" applyBorder="1" applyAlignment="1">
      <alignment horizontal="left" vertical="top" wrapText="1"/>
    </xf>
    <xf numFmtId="14" fontId="20" fillId="0" borderId="7" xfId="0" applyNumberFormat="1" applyFont="1" applyBorder="1" applyAlignment="1">
      <alignment horizontal="left" vertical="top" wrapText="1"/>
    </xf>
    <xf numFmtId="9" fontId="0" fillId="0" borderId="7" xfId="0" applyNumberFormat="1" applyBorder="1" applyAlignment="1">
      <alignment horizontal="left" vertical="top" wrapText="1"/>
    </xf>
    <xf numFmtId="14" fontId="0" fillId="0" borderId="7" xfId="0" applyNumberFormat="1" applyBorder="1" applyAlignment="1">
      <alignment horizontal="left" vertical="top" wrapText="1"/>
    </xf>
    <xf numFmtId="0" fontId="18" fillId="2" borderId="1" xfId="0" applyFont="1" applyFill="1" applyBorder="1" applyAlignment="1">
      <alignment horizontal="left" wrapText="1"/>
    </xf>
    <xf numFmtId="0" fontId="0" fillId="0" borderId="14" xfId="0" applyBorder="1"/>
    <xf numFmtId="14" fontId="2" fillId="2" borderId="1" xfId="0" applyNumberFormat="1" applyFont="1" applyFill="1" applyBorder="1" applyAlignment="1" applyProtection="1">
      <alignment horizontal="left" vertical="top"/>
      <protection locked="0"/>
    </xf>
    <xf numFmtId="0" fontId="2" fillId="0" borderId="2" xfId="0" applyFont="1" applyBorder="1" applyAlignment="1">
      <alignment horizontal="left" vertical="top"/>
    </xf>
    <xf numFmtId="0" fontId="2" fillId="2" borderId="1" xfId="0" applyFont="1" applyFill="1" applyBorder="1" applyAlignment="1" applyProtection="1">
      <alignment horizontal="left" vertical="top" wrapText="1"/>
      <protection locked="0"/>
    </xf>
    <xf numFmtId="0" fontId="2" fillId="0" borderId="4" xfId="0" applyFont="1" applyBorder="1" applyAlignment="1">
      <alignment horizontal="left" vertical="top"/>
    </xf>
    <xf numFmtId="0" fontId="20" fillId="5" borderId="7" xfId="0" applyFont="1" applyFill="1" applyBorder="1" applyAlignment="1">
      <alignment horizontal="left"/>
    </xf>
    <xf numFmtId="0" fontId="20" fillId="5" borderId="1" xfId="0" applyFont="1" applyFill="1" applyBorder="1" applyAlignment="1">
      <alignment horizontal="left"/>
    </xf>
    <xf numFmtId="14" fontId="0" fillId="0" borderId="8" xfId="0" applyNumberFormat="1" applyBorder="1" applyAlignment="1">
      <alignment horizontal="left" vertical="top" wrapText="1"/>
    </xf>
    <xf numFmtId="0" fontId="4" fillId="6" borderId="2" xfId="0" applyFont="1" applyFill="1" applyBorder="1" applyAlignment="1">
      <alignment horizontal="left" wrapText="1"/>
    </xf>
    <xf numFmtId="0" fontId="20" fillId="5" borderId="15" xfId="0" applyFont="1" applyFill="1" applyBorder="1" applyAlignment="1">
      <alignment horizontal="left" vertical="top"/>
    </xf>
    <xf numFmtId="0" fontId="20" fillId="5" borderId="2" xfId="0" applyFont="1" applyFill="1" applyBorder="1" applyAlignment="1">
      <alignment horizontal="left" vertical="top"/>
    </xf>
    <xf numFmtId="0" fontId="3" fillId="0" borderId="18" xfId="0" applyFont="1" applyBorder="1" applyAlignment="1">
      <alignment horizontal="center" vertical="center"/>
    </xf>
    <xf numFmtId="0" fontId="3" fillId="0" borderId="19" xfId="0" applyFont="1" applyBorder="1" applyAlignment="1">
      <alignment horizontal="left" vertical="top"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9" fontId="0" fillId="7" borderId="22" xfId="0" applyNumberFormat="1" applyFill="1" applyBorder="1" applyAlignment="1">
      <alignment horizontal="left" vertical="top"/>
    </xf>
    <xf numFmtId="0" fontId="3" fillId="0" borderId="23" xfId="0" applyFont="1" applyBorder="1" applyAlignment="1">
      <alignment horizontal="left" vertical="top" wrapText="1"/>
    </xf>
    <xf numFmtId="0" fontId="4" fillId="6" borderId="20" xfId="0" applyFont="1" applyFill="1" applyBorder="1" applyAlignment="1">
      <alignment horizontal="left" wrapText="1"/>
    </xf>
    <xf numFmtId="0" fontId="4" fillId="6" borderId="24" xfId="0" applyFont="1" applyFill="1" applyBorder="1" applyAlignment="1">
      <alignment horizontal="left" wrapText="1"/>
    </xf>
    <xf numFmtId="0" fontId="4" fillId="6" borderId="8" xfId="0" applyFont="1" applyFill="1" applyBorder="1" applyAlignment="1">
      <alignment horizontal="left" vertical="top" wrapText="1"/>
    </xf>
    <xf numFmtId="0" fontId="20" fillId="5" borderId="5" xfId="0" applyFont="1" applyFill="1" applyBorder="1" applyAlignment="1">
      <alignment horizontal="left" vertical="top"/>
    </xf>
    <xf numFmtId="0" fontId="20" fillId="5" borderId="8" xfId="0" applyFont="1" applyFill="1" applyBorder="1" applyAlignment="1">
      <alignment horizontal="left" vertical="top"/>
    </xf>
    <xf numFmtId="0" fontId="4" fillId="6" borderId="25" xfId="0" applyFont="1" applyFill="1" applyBorder="1" applyAlignment="1">
      <alignment horizontal="left" vertical="top" wrapText="1"/>
    </xf>
    <xf numFmtId="0" fontId="0" fillId="0" borderId="25" xfId="0" applyBorder="1" applyAlignment="1">
      <alignment horizontal="center"/>
    </xf>
    <xf numFmtId="0" fontId="0" fillId="0" borderId="26" xfId="0" applyBorder="1" applyAlignment="1">
      <alignment horizontal="center"/>
    </xf>
    <xf numFmtId="9" fontId="0" fillId="7" borderId="24" xfId="0" applyNumberFormat="1" applyFill="1" applyBorder="1" applyAlignment="1">
      <alignment horizontal="left" vertical="top"/>
    </xf>
    <xf numFmtId="0" fontId="4" fillId="6" borderId="22" xfId="0" applyFont="1" applyFill="1" applyBorder="1" applyAlignment="1">
      <alignment horizontal="left" vertical="top" wrapText="1"/>
    </xf>
    <xf numFmtId="0" fontId="3" fillId="0" borderId="27" xfId="0" applyFont="1" applyBorder="1" applyAlignment="1">
      <alignment horizontal="left" vertical="top" wrapText="1"/>
    </xf>
    <xf numFmtId="0" fontId="1" fillId="4" borderId="0" xfId="0" applyFont="1" applyFill="1" applyAlignment="1">
      <alignment wrapText="1"/>
    </xf>
    <xf numFmtId="0" fontId="1" fillId="4" borderId="0" xfId="0" applyFont="1" applyFill="1"/>
    <xf numFmtId="0" fontId="4" fillId="0" borderId="0" xfId="0" applyFont="1" applyAlignment="1">
      <alignment wrapText="1"/>
    </xf>
    <xf numFmtId="0" fontId="0" fillId="2" borderId="1" xfId="0" applyFill="1" applyBorder="1" applyAlignment="1" applyProtection="1">
      <alignment horizontal="left" vertical="top"/>
      <protection locked="0"/>
    </xf>
    <xf numFmtId="0" fontId="27" fillId="12" borderId="29" xfId="0" applyFont="1" applyFill="1" applyBorder="1" applyAlignment="1">
      <alignment vertical="top" wrapText="1"/>
    </xf>
    <xf numFmtId="0" fontId="1" fillId="0" borderId="0" xfId="0" applyFont="1" applyAlignment="1">
      <alignment vertical="top" wrapText="1"/>
    </xf>
    <xf numFmtId="0" fontId="4" fillId="2" borderId="1" xfId="0" applyFont="1" applyFill="1" applyBorder="1" applyAlignment="1" applyProtection="1">
      <alignment horizontal="left" vertical="top"/>
      <protection locked="0"/>
    </xf>
    <xf numFmtId="0" fontId="28" fillId="0" borderId="0" xfId="0" applyFont="1"/>
    <xf numFmtId="0" fontId="4" fillId="0" borderId="0" xfId="0" applyFont="1" applyAlignment="1">
      <alignment horizontal="right"/>
    </xf>
    <xf numFmtId="0" fontId="6" fillId="4" borderId="0" xfId="0" applyFont="1" applyFill="1"/>
    <xf numFmtId="0" fontId="6" fillId="4" borderId="0" xfId="0" applyFont="1" applyFill="1" applyAlignment="1">
      <alignment wrapText="1"/>
    </xf>
    <xf numFmtId="0" fontId="6" fillId="4" borderId="0" xfId="2" applyFont="1" applyFill="1"/>
    <xf numFmtId="0" fontId="6" fillId="4" borderId="7" xfId="0" applyFont="1" applyFill="1" applyBorder="1" applyAlignment="1">
      <alignment wrapText="1"/>
    </xf>
    <xf numFmtId="0" fontId="2" fillId="2" borderId="4" xfId="0" applyFont="1" applyFill="1" applyBorder="1" applyAlignment="1" applyProtection="1">
      <alignment horizontal="left" vertical="top" wrapText="1"/>
      <protection locked="0"/>
    </xf>
    <xf numFmtId="0" fontId="7" fillId="0" borderId="17" xfId="0" applyFont="1" applyBorder="1" applyAlignment="1">
      <alignment horizontal="center" vertical="center"/>
    </xf>
    <xf numFmtId="0" fontId="6" fillId="0" borderId="17" xfId="0" applyFont="1" applyBorder="1"/>
    <xf numFmtId="0" fontId="27" fillId="0" borderId="0" xfId="0" applyFont="1"/>
    <xf numFmtId="49" fontId="6" fillId="0" borderId="0" xfId="0" applyNumberFormat="1" applyFont="1"/>
    <xf numFmtId="1" fontId="6" fillId="0" borderId="0" xfId="0" applyNumberFormat="1" applyFont="1"/>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15" fillId="0" borderId="0" xfId="0" applyFont="1" applyAlignment="1">
      <alignment horizontal="left" vertical="center" wrapText="1"/>
    </xf>
    <xf numFmtId="0" fontId="8" fillId="0" borderId="0" xfId="0" applyFont="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8" xfId="0" applyFont="1" applyBorder="1" applyAlignment="1">
      <alignment horizontal="center"/>
    </xf>
    <xf numFmtId="0" fontId="4" fillId="0" borderId="8" xfId="0" applyFont="1" applyBorder="1" applyAlignment="1">
      <alignment horizontal="center" wrapText="1"/>
    </xf>
    <xf numFmtId="0" fontId="26" fillId="11" borderId="28" xfId="3" applyFont="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3" borderId="2" xfId="0" applyFont="1" applyFill="1" applyBorder="1" applyAlignment="1">
      <alignment horizontal="center" vertical="center"/>
    </xf>
    <xf numFmtId="0" fontId="1" fillId="3" borderId="4" xfId="0" applyFont="1" applyFill="1" applyBorder="1" applyAlignment="1">
      <alignment horizontal="center" vertical="center"/>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0" fillId="3" borderId="4" xfId="0"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3" borderId="2" xfId="0" applyFont="1" applyFill="1" applyBorder="1" applyAlignment="1">
      <alignment horizontal="center" vertical="top" wrapText="1"/>
    </xf>
    <xf numFmtId="0" fontId="1" fillId="3" borderId="4" xfId="0" applyFont="1" applyFill="1" applyBorder="1" applyAlignment="1">
      <alignment horizontal="center" vertical="top" wrapText="1"/>
    </xf>
    <xf numFmtId="0" fontId="11" fillId="0" borderId="3"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0" fillId="0" borderId="2" xfId="0" applyFont="1" applyBorder="1" applyAlignment="1">
      <alignment horizontal="left" vertical="center" wrapText="1"/>
    </xf>
    <xf numFmtId="0" fontId="11"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3" borderId="2" xfId="0" applyFont="1" applyFill="1" applyBorder="1" applyAlignment="1">
      <alignment horizontal="center" vertical="center" wrapText="1"/>
    </xf>
    <xf numFmtId="0" fontId="10"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horizontal="left" vertical="top" wrapText="1"/>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0" fillId="3" borderId="4" xfId="0" applyFill="1" applyBorder="1" applyAlignment="1">
      <alignment horizontal="center" vertical="top"/>
    </xf>
    <xf numFmtId="0" fontId="2" fillId="0" borderId="3" xfId="0" applyFont="1" applyBorder="1" applyAlignment="1">
      <alignment horizontal="center" vertical="center"/>
    </xf>
  </cellXfs>
  <cellStyles count="4">
    <cellStyle name="Neutral" xfId="2" builtinId="28"/>
    <cellStyle name="Normal" xfId="0" builtinId="0"/>
    <cellStyle name="Note" xfId="3" builtinId="10"/>
    <cellStyle name="Percent" xfId="1" builtinId="5"/>
  </cellStyles>
  <dxfs count="331">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0"/>
      </font>
      <fill>
        <patternFill patternType="none">
          <bgColor auto="1"/>
        </patternFill>
      </fill>
    </dxf>
    <dxf>
      <font>
        <color rgb="FF9C0006"/>
      </font>
      <fill>
        <patternFill>
          <bgColor rgb="FFFFC7CE"/>
        </patternFill>
      </fill>
    </dxf>
    <dxf>
      <font>
        <color rgb="FF006100"/>
      </font>
      <fill>
        <patternFill>
          <bgColor rgb="FFC6EFCE"/>
        </patternFill>
      </fill>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ill>
        <patternFill patternType="solid">
          <fgColor indexed="64"/>
          <bgColor theme="9"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13" formatCode="0%"/>
      <fill>
        <patternFill patternType="solid">
          <fgColor indexed="64"/>
          <bgColor theme="9" tint="0.79998168889431442"/>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solid">
          <fgColor indexed="64"/>
          <bgColor theme="8" tint="0.79998168889431442"/>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font>
      <alignment horizontal="left"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9"/>
        <color theme="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numFmt numFmtId="19" formatCode="m/d/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font>
        <i/>
        <sz val="9"/>
      </font>
      <numFmt numFmtId="13" formatCode="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i/>
        <sz val="9"/>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9"/>
        <color theme="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font>
      <numFmt numFmtId="13" formatCode="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style="thin">
          <color indexed="64"/>
        </bottom>
        <vertical/>
        <horizontal/>
      </border>
    </dxf>
    <dxf>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alignment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dxf>
    <dxf>
      <border>
        <bottom style="thin">
          <color rgb="FF000000"/>
        </bottom>
      </border>
    </dxf>
    <dxf>
      <font>
        <b/>
      </font>
      <alignment horizontal="left" vertical="bottom" textRotation="0" wrapText="1" indent="0" justifyLastLine="0" shrinkToFit="0" readingOrder="0"/>
      <border diagonalUp="0" diagonalDown="0" outline="0">
        <left style="thin">
          <color indexed="64"/>
        </left>
        <right style="thin">
          <color indexed="64"/>
        </right>
        <top/>
        <bottom/>
      </border>
    </dxf>
    <dxf>
      <numFmt numFmtId="19" formatCode="m/d/yyyy"/>
    </dxf>
    <dxf>
      <numFmt numFmtId="19" formatCode="m/d/yyyy"/>
    </dxf>
    <dxf>
      <numFmt numFmtId="13" formatCode="0%"/>
    </dxf>
    <dxf>
      <numFmt numFmtId="19" formatCode="m/d/yyyy"/>
    </dxf>
    <dxf>
      <numFmt numFmtId="19" formatCode="m/d/yyyy"/>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numFmt numFmtId="19" formatCode="m/d/yyyy"/>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FFFF66"/>
      <color rgb="FFFFB3B3"/>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7/relationships/slicerCache" Target="slicerCaches/slicerCache2.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5.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microsoft.com/office/2007/relationships/slicerCache" Target="slicerCaches/slicerCache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6.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PSSDataHub@fda.hhs.gov?subject=Completed%20HF%203610%20Audit%20Form" TargetMode="External"/><Relationship Id="rId1" Type="http://schemas.openxmlformats.org/officeDocument/2006/relationships/hyperlink" Target="#Instructions!A2"/></Relationships>
</file>

<file path=xl/drawings/drawing1.xml><?xml version="1.0" encoding="utf-8"?>
<xdr:wsDr xmlns:xdr="http://schemas.openxmlformats.org/drawingml/2006/spreadsheetDrawing" xmlns:a="http://schemas.openxmlformats.org/drawingml/2006/main">
  <xdr:twoCellAnchor editAs="absolute">
    <xdr:from>
      <xdr:col>1</xdr:col>
      <xdr:colOff>3699</xdr:colOff>
      <xdr:row>1</xdr:row>
      <xdr:rowOff>65210</xdr:rowOff>
    </xdr:from>
    <xdr:to>
      <xdr:col>5</xdr:col>
      <xdr:colOff>1</xdr:colOff>
      <xdr:row>9</xdr:row>
      <xdr:rowOff>746613</xdr:rowOff>
    </xdr:to>
    <xdr:sp macro="" textlink="">
      <xdr:nvSpPr>
        <xdr:cNvPr id="2" name="TextBox 1">
          <a:extLst>
            <a:ext uri="{FF2B5EF4-FFF2-40B4-BE49-F238E27FC236}">
              <a16:creationId xmlns:a16="http://schemas.microsoft.com/office/drawing/2014/main" id="{05F5ECE0-B6BD-43C0-AE02-8F9601281E9C}"/>
            </a:ext>
          </a:extLst>
        </xdr:cNvPr>
        <xdr:cNvSpPr txBox="1"/>
      </xdr:nvSpPr>
      <xdr:spPr>
        <a:xfrm>
          <a:off x="222774" y="1217735"/>
          <a:ext cx="8121127" cy="5301028"/>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baseline="0"/>
            <a:t>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report contains multiple sections and tabs to complete. See the instructions tab for specific information for using this form.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All Auditors (SLTT or FDA):</a:t>
          </a:r>
        </a:p>
        <a:p>
          <a:r>
            <a:rPr lang="en-US" sz="1100">
              <a:solidFill>
                <a:schemeClr val="dk1"/>
              </a:solidFill>
              <a:effectLst/>
              <a:latin typeface="+mn-lt"/>
              <a:ea typeface="+mn-ea"/>
              <a:cs typeface="+mn-cs"/>
            </a:rPr>
            <a:t>The auditor completes the appropriate tab of the 3610-H that aligns with the human food program inspection type being audited. </a:t>
          </a:r>
        </a:p>
        <a:p>
          <a:pPr lvl="0" fontAlgn="ctr"/>
          <a:r>
            <a:rPr lang="en-US" sz="1100">
              <a:solidFill>
                <a:schemeClr val="dk1"/>
              </a:solidFill>
              <a:effectLst/>
              <a:latin typeface="+mn-lt"/>
              <a:ea typeface="+mn-ea"/>
              <a:cs typeface="+mn-cs"/>
            </a:rPr>
            <a:t>Save the entire Excel Workbook using the following format:</a:t>
          </a:r>
        </a:p>
        <a:p>
          <a:pPr lvl="1" fontAlgn="ctr"/>
          <a:r>
            <a:rPr lang="en-US" sz="1100">
              <a:solidFill>
                <a:schemeClr val="dk1"/>
              </a:solidFill>
              <a:effectLst/>
              <a:latin typeface="+mn-lt"/>
              <a:ea typeface="+mn-ea"/>
              <a:cs typeface="+mn-cs"/>
            </a:rPr>
            <a:t>Contract Performance Period</a:t>
          </a:r>
        </a:p>
        <a:p>
          <a:pPr lvl="1" fontAlgn="ctr"/>
          <a:r>
            <a:rPr lang="en-US" sz="1100">
              <a:solidFill>
                <a:schemeClr val="dk1"/>
              </a:solidFill>
              <a:effectLst/>
              <a:latin typeface="+mn-lt"/>
              <a:ea typeface="+mn-ea"/>
              <a:cs typeface="+mn-cs"/>
            </a:rPr>
            <a:t>State Abbreviation + Dept./Agency Abbreviation</a:t>
          </a:r>
        </a:p>
        <a:p>
          <a:pPr lvl="1" fontAlgn="ctr"/>
          <a:r>
            <a:rPr lang="en-US" sz="1100">
              <a:solidFill>
                <a:schemeClr val="dk1"/>
              </a:solidFill>
              <a:effectLst/>
              <a:latin typeface="+mn-lt"/>
              <a:ea typeface="+mn-ea"/>
              <a:cs typeface="+mn-cs"/>
            </a:rPr>
            <a:t>Date of Audit completion</a:t>
          </a:r>
          <a:r>
            <a:rPr lang="en-US" sz="1100" baseline="0">
              <a:solidFill>
                <a:schemeClr val="dk1"/>
              </a:solidFill>
              <a:effectLst/>
              <a:latin typeface="+mn-lt"/>
              <a:ea typeface="+mn-ea"/>
              <a:cs typeface="+mn-cs"/>
            </a:rPr>
            <a:t> (MM/DD/YYYY)</a:t>
          </a:r>
        </a:p>
        <a:p>
          <a:pPr lvl="1" fontAlgn="ctr"/>
          <a:r>
            <a:rPr lang="en-US" sz="1100">
              <a:solidFill>
                <a:schemeClr val="dk1"/>
              </a:solidFill>
              <a:effectLst/>
              <a:latin typeface="+mn-lt"/>
              <a:ea typeface="+mn-ea"/>
              <a:cs typeface="+mn-cs"/>
            </a:rPr>
            <a:t>Auditee Name (last_name.first_name)</a:t>
          </a:r>
        </a:p>
        <a:p>
          <a:pPr lvl="1" fontAlgn="ctr"/>
          <a:r>
            <a:rPr lang="en-US" sz="1100">
              <a:solidFill>
                <a:schemeClr val="dk1"/>
              </a:solidFill>
              <a:effectLst/>
              <a:latin typeface="+mn-lt"/>
              <a:ea typeface="+mn-ea"/>
              <a:cs typeface="+mn-cs"/>
            </a:rPr>
            <a:t>Form/Tab Abbreviation</a:t>
          </a:r>
        </a:p>
        <a:p>
          <a:pPr lvl="0" fontAlgn="ctr"/>
          <a:r>
            <a:rPr lang="en-US" sz="1100">
              <a:solidFill>
                <a:schemeClr val="dk1"/>
              </a:solidFill>
              <a:effectLst/>
              <a:latin typeface="+mn-lt"/>
              <a:ea typeface="+mn-ea"/>
              <a:cs typeface="+mn-cs"/>
            </a:rPr>
            <a:t>Example file name: "</a:t>
          </a:r>
          <a:r>
            <a:rPr lang="en-US" sz="1100" b="1">
              <a:solidFill>
                <a:schemeClr val="dk1"/>
              </a:solidFill>
              <a:effectLst/>
              <a:latin typeface="+mn-lt"/>
              <a:ea typeface="+mn-ea"/>
              <a:cs typeface="+mn-cs"/>
            </a:rPr>
            <a:t>2023-24_CA CDFA_06.05.2023_doe.john_FSPC.A</a:t>
          </a:r>
          <a:r>
            <a:rPr lang="en-US" sz="1100">
              <a:solidFill>
                <a:schemeClr val="dk1"/>
              </a:solidFill>
              <a:effectLst/>
              <a:latin typeface="+mn-lt"/>
              <a:ea typeface="+mn-ea"/>
              <a:cs typeface="+mn-cs"/>
            </a:rPr>
            <a:t>"</a:t>
          </a:r>
        </a:p>
        <a:p>
          <a:r>
            <a:rPr lang="en-US" sz="1100" b="0" i="0" u="none" strike="noStrike" baseline="0">
              <a:solidFill>
                <a:schemeClr val="dk1"/>
              </a:solidFill>
              <a:latin typeface="+mn-lt"/>
              <a:ea typeface="+mn-ea"/>
              <a:cs typeface="+mn-cs"/>
            </a:rPr>
            <a:t>For SLTT-conducted audits: Email entire workbook to </a:t>
          </a:r>
          <a:r>
            <a:rPr lang="en-US" sz="1100">
              <a:solidFill>
                <a:schemeClr val="dk1"/>
              </a:solidFill>
              <a:effectLst/>
              <a:latin typeface="+mn-lt"/>
              <a:ea typeface="+mn-ea"/>
              <a:cs typeface="+mn-cs"/>
            </a:rPr>
            <a:t>the contracting agency's respective State Liaison for review and processing</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For FDA-conducted audits: </a:t>
          </a:r>
          <a:r>
            <a:rPr lang="en-US" sz="1100">
              <a:solidFill>
                <a:schemeClr val="dk1"/>
              </a:solidFill>
              <a:effectLst/>
              <a:latin typeface="+mn-lt"/>
              <a:ea typeface="+mn-ea"/>
              <a:cs typeface="+mn-cs"/>
            </a:rPr>
            <a:t>The auditor follows the aforementioned instructions and routes the saved workbook to the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SLTTs: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The SLTT Rating Summary and SLTT Comment Summary tabs are provided to reformat the audit data so it can be copied into the HF 3610-H Summmary Sheet form if desired.</a:t>
          </a:r>
          <a:endParaRPr lang="en-US">
            <a:effectLst/>
          </a:endParaRPr>
        </a:p>
        <a:p>
          <a:endParaRPr lang="en-US" sz="1100" b="0" i="0" u="none" strike="noStrike" baseline="0">
            <a:solidFill>
              <a:schemeClr val="dk1"/>
            </a:solidFill>
            <a:latin typeface="+mn-lt"/>
            <a:ea typeface="+mn-ea"/>
            <a:cs typeface="+mn-cs"/>
          </a:endParaRPr>
        </a:p>
        <a:p>
          <a:r>
            <a:rPr lang="en-US" sz="1100" b="1">
              <a:solidFill>
                <a:schemeClr val="dk1"/>
              </a:solidFill>
              <a:effectLst/>
              <a:latin typeface="+mn-lt"/>
              <a:ea typeface="+mn-ea"/>
              <a:cs typeface="+mn-cs"/>
            </a:rPr>
            <a:t>State Liaison (or FDA Division Designee)</a:t>
          </a:r>
          <a:r>
            <a:rPr lang="en-US" sz="1100" b="1" i="0" u="none" strike="noStrike" baseline="0">
              <a:solidFill>
                <a:schemeClr val="dk1"/>
              </a:solidFill>
              <a:latin typeface="+mn-lt"/>
              <a:ea typeface="+mn-ea"/>
              <a:cs typeface="+mn-cs"/>
            </a:rPr>
            <a:t>:</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Enter the email of the </a:t>
          </a:r>
          <a:r>
            <a:rPr lang="en-US" sz="1100" b="0" i="0" u="none" strike="noStrike" baseline="0">
              <a:solidFill>
                <a:sysClr val="windowText" lastClr="000000"/>
              </a:solidFill>
              <a:latin typeface="+mn-lt"/>
              <a:ea typeface="+mn-ea"/>
              <a:cs typeface="+mn-cs"/>
            </a:rPr>
            <a:t>division representative reviewing the form and the date the review was completed and submit to </a:t>
          </a:r>
          <a:r>
            <a:rPr lang="en-US" sz="1100" b="1" i="0" u="sng" baseline="0">
              <a:solidFill>
                <a:sysClr val="windowText" lastClr="000000"/>
              </a:solidFill>
              <a:effectLst/>
              <a:latin typeface="+mn-lt"/>
              <a:ea typeface="+mn-ea"/>
              <a:cs typeface="+mn-cs"/>
            </a:rPr>
            <a:t>PSSDataHub@fda.hhs.gov</a:t>
          </a:r>
          <a:r>
            <a:rPr lang="en-US" sz="1100" b="0" i="0" u="none" strike="noStrike" baseline="0">
              <a:solidFill>
                <a:sysClr val="windowText" lastClr="000000"/>
              </a:solidFill>
              <a:latin typeface="+mn-lt"/>
              <a:ea typeface="+mn-ea"/>
              <a:cs typeface="+mn-cs"/>
            </a:rPr>
            <a:t>. If the form is being re-submitted to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lang="en-US" sz="1100" b="0" i="0" u="none" strike="noStrike" baseline="0">
              <a:solidFill>
                <a:sysClr val="windowText" lastClr="000000"/>
              </a:solidFill>
              <a:latin typeface="+mn-lt"/>
              <a:ea typeface="+mn-ea"/>
              <a:cs typeface="+mn-cs"/>
            </a:rPr>
            <a:t> with corrections, select "Corrected Form".</a:t>
          </a:r>
        </a:p>
        <a:p>
          <a:endParaRPr lang="en-US" sz="1100" b="0" i="0" u="none" strike="noStrike" baseline="0">
            <a:solidFill>
              <a:sysClr val="windowText" lastClr="000000"/>
            </a:solidFill>
            <a:latin typeface="+mn-lt"/>
            <a:ea typeface="+mn-ea"/>
            <a:cs typeface="+mn-cs"/>
          </a:endParaRPr>
        </a:p>
        <a:p>
          <a:r>
            <a:rPr lang="en-US" sz="1100" b="0" i="0" u="none" strike="noStrike" baseline="0">
              <a:solidFill>
                <a:sysClr val="windowText" lastClr="000000"/>
              </a:solidFill>
              <a:latin typeface="+mn-lt"/>
              <a:ea typeface="+mn-ea"/>
              <a:cs typeface="+mn-cs"/>
            </a:rPr>
            <a:t>Note: Please provide the legal first and last name of the auditor, state inspector and verification auditor in last name, first name format. If any of these individuals have previous submissions under a different name please notify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to </a:t>
          </a:r>
          <a:r>
            <a:rPr kumimoji="0" lang="en-US" sz="1100" b="1" i="0" u="sng" strike="noStrike" kern="0" cap="none" spc="0" normalizeH="0" baseline="0" noProof="0">
              <a:ln>
                <a:noFill/>
              </a:ln>
              <a:solidFill>
                <a:sysClr val="windowText" lastClr="000000"/>
              </a:solidFill>
              <a:effectLst/>
              <a:uLnTx/>
              <a:uFillTx/>
              <a:latin typeface="+mn-lt"/>
              <a:ea typeface="+mn-ea"/>
              <a:cs typeface="+mn-cs"/>
            </a:rPr>
            <a:t>PSSDataHub@fda.hhs.gov</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so previous records may be updated.</a:t>
          </a:r>
          <a:endParaRPr lang="en-US" sz="1100" b="0" i="0" u="none" strike="noStrike" baseline="0">
            <a:solidFill>
              <a:schemeClr val="dk1"/>
            </a:solidFill>
            <a:latin typeface="+mn-lt"/>
            <a:ea typeface="+mn-ea"/>
            <a:cs typeface="+mn-cs"/>
          </a:endParaRPr>
        </a:p>
      </xdr:txBody>
    </xdr:sp>
    <xdr:clientData/>
  </xdr:twoCellAnchor>
  <xdr:twoCellAnchor>
    <xdr:from>
      <xdr:col>1</xdr:col>
      <xdr:colOff>0</xdr:colOff>
      <xdr:row>37</xdr:row>
      <xdr:rowOff>160563</xdr:rowOff>
    </xdr:from>
    <xdr:to>
      <xdr:col>1</xdr:col>
      <xdr:colOff>1645920</xdr:colOff>
      <xdr:row>41</xdr:row>
      <xdr:rowOff>27213</xdr:rowOff>
    </xdr:to>
    <xdr:sp macro="" textlink="">
      <xdr:nvSpPr>
        <xdr:cNvPr id="5" name="TextBox 4">
          <a:hlinkClick xmlns:r="http://schemas.openxmlformats.org/officeDocument/2006/relationships" r:id="rId1"/>
          <a:extLst>
            <a:ext uri="{FF2B5EF4-FFF2-40B4-BE49-F238E27FC236}">
              <a16:creationId xmlns:a16="http://schemas.microsoft.com/office/drawing/2014/main" id="{5147B0FC-EEA5-4CAB-AAF3-D7B8DCDF33DB}"/>
            </a:ext>
          </a:extLst>
        </xdr:cNvPr>
        <xdr:cNvSpPr txBox="1"/>
      </xdr:nvSpPr>
      <xdr:spPr>
        <a:xfrm>
          <a:off x="219075" y="7913913"/>
          <a:ext cx="164592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1047750</xdr:colOff>
      <xdr:row>37</xdr:row>
      <xdr:rowOff>160563</xdr:rowOff>
    </xdr:from>
    <xdr:to>
      <xdr:col>5</xdr:col>
      <xdr:colOff>19050</xdr:colOff>
      <xdr:row>41</xdr:row>
      <xdr:rowOff>27214</xdr:rowOff>
    </xdr:to>
    <xdr:sp macro="" textlink="">
      <xdr:nvSpPr>
        <xdr:cNvPr id="9" name="TextBox 8">
          <a:hlinkClick xmlns:r="http://schemas.openxmlformats.org/officeDocument/2006/relationships" r:id="rId2"/>
          <a:extLst>
            <a:ext uri="{FF2B5EF4-FFF2-40B4-BE49-F238E27FC236}">
              <a16:creationId xmlns:a16="http://schemas.microsoft.com/office/drawing/2014/main" id="{85FDD2B6-F285-48C4-BEB8-465FD3E54FF7}"/>
            </a:ext>
          </a:extLst>
        </xdr:cNvPr>
        <xdr:cNvSpPr txBox="1"/>
      </xdr:nvSpPr>
      <xdr:spPr>
        <a:xfrm>
          <a:off x="5762625" y="7913913"/>
          <a:ext cx="2505075" cy="628651"/>
        </a:xfrm>
        <a:prstGeom prst="rect">
          <a:avLst/>
        </a:prstGeom>
        <a:solidFill>
          <a:srgbClr val="FFC000"/>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ysClr val="windowText" lastClr="000000"/>
              </a:solidFill>
            </a:rPr>
            <a:t>PSSDataHub@fda.hhs.gov</a:t>
          </a:r>
        </a:p>
      </xdr:txBody>
    </xdr:sp>
    <xdr:clientData/>
  </xdr:twoCellAnchor>
  <xdr:twoCellAnchor editAs="oneCell">
    <xdr:from>
      <xdr:col>1</xdr:col>
      <xdr:colOff>19049</xdr:colOff>
      <xdr:row>0</xdr:row>
      <xdr:rowOff>80963</xdr:rowOff>
    </xdr:from>
    <xdr:to>
      <xdr:col>3</xdr:col>
      <xdr:colOff>1245394</xdr:colOff>
      <xdr:row>0</xdr:row>
      <xdr:rowOff>914400</xdr:rowOff>
    </xdr:to>
    <xdr:pic>
      <xdr:nvPicPr>
        <xdr:cNvPr id="3" name="Picture 2">
          <a:extLst>
            <a:ext uri="{FF2B5EF4-FFF2-40B4-BE49-F238E27FC236}">
              <a16:creationId xmlns:a16="http://schemas.microsoft.com/office/drawing/2014/main" id="{CE5462B2-173A-4579-BDEF-7F0DF187F2B5}"/>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3"/>
        <a:srcRect t="977" r="288" b="42015"/>
        <a:stretch/>
      </xdr:blipFill>
      <xdr:spPr>
        <a:xfrm>
          <a:off x="238124" y="80963"/>
          <a:ext cx="4121945" cy="833437"/>
        </a:xfrm>
        <a:prstGeom prst="rect">
          <a:avLst/>
        </a:prstGeom>
      </xdr:spPr>
    </xdr:pic>
    <xdr:clientData/>
  </xdr:twoCellAnchor>
  <xdr:twoCellAnchor>
    <xdr:from>
      <xdr:col>3</xdr:col>
      <xdr:colOff>1295400</xdr:colOff>
      <xdr:row>0</xdr:row>
      <xdr:rowOff>95250</xdr:rowOff>
    </xdr:from>
    <xdr:to>
      <xdr:col>5</xdr:col>
      <xdr:colOff>142875</xdr:colOff>
      <xdr:row>0</xdr:row>
      <xdr:rowOff>914400</xdr:rowOff>
    </xdr:to>
    <xdr:sp macro="" textlink="">
      <xdr:nvSpPr>
        <xdr:cNvPr id="4" name="TextBox 3">
          <a:extLst>
            <a:ext uri="{FF2B5EF4-FFF2-40B4-BE49-F238E27FC236}">
              <a16:creationId xmlns:a16="http://schemas.microsoft.com/office/drawing/2014/main" id="{EACCA94A-C252-4A52-A6C8-1EF4C78AD7EC}"/>
            </a:ext>
          </a:extLst>
        </xdr:cNvPr>
        <xdr:cNvSpPr txBox="1"/>
      </xdr:nvSpPr>
      <xdr:spPr>
        <a:xfrm>
          <a:off x="4410075" y="95250"/>
          <a:ext cx="4076700"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OMB Number : 0910-0909 Exp</a:t>
          </a:r>
          <a:r>
            <a:rPr lang="en-US" sz="1600" b="1" baseline="0"/>
            <a:t> Date: 04</a:t>
          </a:r>
          <a:r>
            <a:rPr lang="en-US" sz="1600" b="1"/>
            <a:t>/30/27 </a:t>
          </a:r>
        </a:p>
        <a:p>
          <a:r>
            <a:rPr lang="en-US" sz="1600" b="1"/>
            <a:t>FDA Form - 3610-H</a:t>
          </a:r>
        </a:p>
      </xdr:txBody>
    </xdr:sp>
    <xdr:clientData/>
  </xdr:twoCellAnchor>
  <xdr:twoCellAnchor>
    <xdr:from>
      <xdr:col>1</xdr:col>
      <xdr:colOff>9525</xdr:colOff>
      <xdr:row>53</xdr:row>
      <xdr:rowOff>85726</xdr:rowOff>
    </xdr:from>
    <xdr:to>
      <xdr:col>1</xdr:col>
      <xdr:colOff>1876425</xdr:colOff>
      <xdr:row>55</xdr:row>
      <xdr:rowOff>47626</xdr:rowOff>
    </xdr:to>
    <xdr:sp macro="" textlink="">
      <xdr:nvSpPr>
        <xdr:cNvPr id="6" name="TextBox 5">
          <a:extLst>
            <a:ext uri="{FF2B5EF4-FFF2-40B4-BE49-F238E27FC236}">
              <a16:creationId xmlns:a16="http://schemas.microsoft.com/office/drawing/2014/main" id="{A97F37F2-7AAC-4A61-86C1-24C18468A991}"/>
            </a:ext>
          </a:extLst>
        </xdr:cNvPr>
        <xdr:cNvSpPr txBox="1"/>
      </xdr:nvSpPr>
      <xdr:spPr>
        <a:xfrm>
          <a:off x="228600" y="17868901"/>
          <a:ext cx="18669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FDA Form - 3610-H</a:t>
          </a:r>
        </a:p>
      </xdr:txBody>
    </xdr:sp>
    <xdr:clientData/>
  </xdr:twoCellAnchor>
  <xdr:twoCellAnchor>
    <xdr:from>
      <xdr:col>1</xdr:col>
      <xdr:colOff>0</xdr:colOff>
      <xdr:row>41</xdr:row>
      <xdr:rowOff>161925</xdr:rowOff>
    </xdr:from>
    <xdr:to>
      <xdr:col>5</xdr:col>
      <xdr:colOff>57150</xdr:colOff>
      <xdr:row>52</xdr:row>
      <xdr:rowOff>152400</xdr:rowOff>
    </xdr:to>
    <xdr:sp macro="" textlink="">
      <xdr:nvSpPr>
        <xdr:cNvPr id="7" name="TextBox 6">
          <a:extLst>
            <a:ext uri="{FF2B5EF4-FFF2-40B4-BE49-F238E27FC236}">
              <a16:creationId xmlns:a16="http://schemas.microsoft.com/office/drawing/2014/main" id="{D1088E20-264C-41E5-84DE-B34478BE2F93}"/>
            </a:ext>
          </a:extLst>
        </xdr:cNvPr>
        <xdr:cNvSpPr txBox="1"/>
      </xdr:nvSpPr>
      <xdr:spPr>
        <a:xfrm>
          <a:off x="219075" y="15659100"/>
          <a:ext cx="8181975"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Paperwork Reducation Act Statement:</a:t>
          </a:r>
        </a:p>
        <a:p>
          <a:r>
            <a:rPr lang="en-US" sz="1100"/>
            <a:t>This section applies only to requirements of the Paperwork Reduction Act of 1995.</a:t>
          </a:r>
          <a:br>
            <a:rPr lang="en-US" sz="1100"/>
          </a:br>
          <a:r>
            <a:rPr lang="en-US" sz="1100"/>
            <a:t>*DO NOT SEND YOUR COMPLETED FORM TO THE PRA STAFF EMAIL ADDRESS BELOW.*</a:t>
          </a:r>
          <a:br>
            <a:rPr lang="en-US" sz="1100"/>
          </a:br>
          <a:r>
            <a:rPr lang="en-US" sz="1100"/>
            <a:t>The burden time for this collection of information is estimated to average 30 minutes per response,</a:t>
          </a:r>
          <a:r>
            <a:rPr lang="en-US" sz="1100" baseline="0"/>
            <a:t> </a:t>
          </a:r>
          <a:r>
            <a:rPr lang="en-US" sz="1100"/>
            <a:t>including the time to review instructions, search existing data sources, gather and maintain the</a:t>
          </a:r>
          <a:r>
            <a:rPr lang="en-US" sz="1100" baseline="0"/>
            <a:t> </a:t>
          </a:r>
          <a:r>
            <a:rPr lang="en-US" sz="1100"/>
            <a:t>data needed and complete and review the collection of information. Send comments regarding this</a:t>
          </a:r>
          <a:r>
            <a:rPr lang="en-US" sz="1100" baseline="0"/>
            <a:t> </a:t>
          </a:r>
          <a:r>
            <a:rPr lang="en-US" sz="1100"/>
            <a:t>burden estimate or any other aspect of this information collection, including suggestions for</a:t>
          </a:r>
          <a:br>
            <a:rPr lang="en-US" sz="1100"/>
          </a:br>
          <a:r>
            <a:rPr lang="en-US" sz="1100"/>
            <a:t>reducing this burden, to:</a:t>
          </a:r>
        </a:p>
        <a:p>
          <a:r>
            <a:rPr lang="en-US" sz="1100"/>
            <a:t>Department of Health and Human Services Food and Drug Administration</a:t>
          </a:r>
          <a:br>
            <a:rPr lang="en-US" sz="1100"/>
          </a:br>
          <a:r>
            <a:rPr lang="en-US" sz="1100"/>
            <a:t>Office of Chief Information Officer Paperwork Reduction Act (PRA) Staff PRAStaff@fda.hhs.gov</a:t>
          </a:r>
          <a:br>
            <a:rPr lang="en-US" sz="1100"/>
          </a:br>
          <a:r>
            <a:rPr lang="en-US" sz="1100"/>
            <a:t>“An agency may not conduct or sponsor, and a person is not required to respond to, a collection of</a:t>
          </a:r>
          <a:r>
            <a:rPr lang="en-US" sz="1100" baseline="0"/>
            <a:t> </a:t>
          </a:r>
          <a:r>
            <a:rPr lang="en-US" sz="1100"/>
            <a:t>information unless it displays a currently valid OMB number.”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855517</xdr:colOff>
      <xdr:row>36</xdr:row>
      <xdr:rowOff>226868</xdr:rowOff>
    </xdr:from>
    <xdr:to>
      <xdr:col>6</xdr:col>
      <xdr:colOff>1845829</xdr:colOff>
      <xdr:row>37</xdr:row>
      <xdr:rowOff>55418</xdr:rowOff>
    </xdr:to>
    <xdr:sp macro="" textlink="">
      <xdr:nvSpPr>
        <xdr:cNvPr id="3" name="TextBox 2">
          <a:extLst>
            <a:ext uri="{FF2B5EF4-FFF2-40B4-BE49-F238E27FC236}">
              <a16:creationId xmlns:a16="http://schemas.microsoft.com/office/drawing/2014/main" id="{CF99229A-8164-4409-8772-5FC47FBF8170}"/>
            </a:ext>
          </a:extLst>
        </xdr:cNvPr>
        <xdr:cNvSpPr txBox="1"/>
      </xdr:nvSpPr>
      <xdr:spPr>
        <a:xfrm>
          <a:off x="2621972" y="61654459"/>
          <a:ext cx="10878993" cy="330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(The acidified food provisions that are covered under the facility’s food safety plan are captured in this section.)</a:t>
          </a:r>
        </a:p>
      </xdr:txBody>
    </xdr:sp>
    <xdr:clientData/>
  </xdr:twoCellAnchor>
  <xdr:twoCellAnchor>
    <xdr:from>
      <xdr:col>2</xdr:col>
      <xdr:colOff>264968</xdr:colOff>
      <xdr:row>22</xdr:row>
      <xdr:rowOff>228600</xdr:rowOff>
    </xdr:from>
    <xdr:to>
      <xdr:col>6</xdr:col>
      <xdr:colOff>268143</xdr:colOff>
      <xdr:row>23</xdr:row>
      <xdr:rowOff>22225</xdr:rowOff>
    </xdr:to>
    <xdr:sp macro="" textlink="">
      <xdr:nvSpPr>
        <xdr:cNvPr id="4" name="TextBox 3">
          <a:extLst>
            <a:ext uri="{FF2B5EF4-FFF2-40B4-BE49-F238E27FC236}">
              <a16:creationId xmlns:a16="http://schemas.microsoft.com/office/drawing/2014/main" id="{1AA21E75-11C0-4F47-9B16-E5D3EC3606C8}"/>
            </a:ext>
          </a:extLst>
        </xdr:cNvPr>
        <xdr:cNvSpPr txBox="1"/>
      </xdr:nvSpPr>
      <xdr:spPr>
        <a:xfrm>
          <a:off x="1044286" y="27885736"/>
          <a:ext cx="10878993"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 facility’s food safety plan. The focus of the inspection needs to cover the facility’s controls implemented through their food safety plan.)</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6" name="TextBox 5">
          <a:extLst>
            <a:ext uri="{FF2B5EF4-FFF2-40B4-BE49-F238E27FC236}">
              <a16:creationId xmlns:a16="http://schemas.microsoft.com/office/drawing/2014/main" id="{18BAFBE8-2077-4485-9BA1-08971706C255}"/>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264968</xdr:colOff>
      <xdr:row>22</xdr:row>
      <xdr:rowOff>228600</xdr:rowOff>
    </xdr:from>
    <xdr:to>
      <xdr:col>6</xdr:col>
      <xdr:colOff>268143</xdr:colOff>
      <xdr:row>23</xdr:row>
      <xdr:rowOff>22225</xdr:rowOff>
    </xdr:to>
    <xdr:sp macro="" textlink="">
      <xdr:nvSpPr>
        <xdr:cNvPr id="6" name="TextBox 5">
          <a:extLst>
            <a:ext uri="{FF2B5EF4-FFF2-40B4-BE49-F238E27FC236}">
              <a16:creationId xmlns:a16="http://schemas.microsoft.com/office/drawing/2014/main" id="{12F587B7-49D3-40FB-8954-B974B264E236}"/>
            </a:ext>
          </a:extLst>
        </xdr:cNvPr>
        <xdr:cNvSpPr txBox="1"/>
      </xdr:nvSpPr>
      <xdr:spPr>
        <a:xfrm>
          <a:off x="1036493" y="27946350"/>
          <a:ext cx="10861675"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 facility’s food safety plan. The focus of the inspection needs to cover the facility’s controls implemented through their food safety plan.)</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7" name="TextBox 6">
          <a:extLst>
            <a:ext uri="{FF2B5EF4-FFF2-40B4-BE49-F238E27FC236}">
              <a16:creationId xmlns:a16="http://schemas.microsoft.com/office/drawing/2014/main" id="{FF728A75-3363-4601-916C-BDE88E6A07E3}"/>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598714</xdr:colOff>
      <xdr:row>38</xdr:row>
      <xdr:rowOff>217715</xdr:rowOff>
    </xdr:from>
    <xdr:to>
      <xdr:col>6</xdr:col>
      <xdr:colOff>1612528</xdr:colOff>
      <xdr:row>39</xdr:row>
      <xdr:rowOff>45027</xdr:rowOff>
    </xdr:to>
    <xdr:sp macro="" textlink="">
      <xdr:nvSpPr>
        <xdr:cNvPr id="5" name="TextBox 4">
          <a:extLst>
            <a:ext uri="{FF2B5EF4-FFF2-40B4-BE49-F238E27FC236}">
              <a16:creationId xmlns:a16="http://schemas.microsoft.com/office/drawing/2014/main" id="{8E97A69B-D145-4910-AB73-CBF2A93D0F14}"/>
            </a:ext>
          </a:extLst>
        </xdr:cNvPr>
        <xdr:cNvSpPr txBox="1"/>
      </xdr:nvSpPr>
      <xdr:spPr>
        <a:xfrm>
          <a:off x="2354035" y="62824179"/>
          <a:ext cx="10892600" cy="330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(The acidified food provisions that are covered under the facility’s food safety plan are captured in this section.)</a:t>
          </a:r>
        </a:p>
      </xdr:txBody>
    </xdr:sp>
    <xdr:clientData/>
  </xdr:twoCellAnchor>
  <xdr:twoCellAnchor>
    <xdr:from>
      <xdr:col>2</xdr:col>
      <xdr:colOff>264968</xdr:colOff>
      <xdr:row>22</xdr:row>
      <xdr:rowOff>228600</xdr:rowOff>
    </xdr:from>
    <xdr:to>
      <xdr:col>6</xdr:col>
      <xdr:colOff>268143</xdr:colOff>
      <xdr:row>23</xdr:row>
      <xdr:rowOff>22225</xdr:rowOff>
    </xdr:to>
    <xdr:sp macro="" textlink="">
      <xdr:nvSpPr>
        <xdr:cNvPr id="7" name="TextBox 6">
          <a:extLst>
            <a:ext uri="{FF2B5EF4-FFF2-40B4-BE49-F238E27FC236}">
              <a16:creationId xmlns:a16="http://schemas.microsoft.com/office/drawing/2014/main" id="{252BF9CB-A50F-4846-ACAE-A5E31F0381E4}"/>
            </a:ext>
          </a:extLst>
        </xdr:cNvPr>
        <xdr:cNvSpPr txBox="1"/>
      </xdr:nvSpPr>
      <xdr:spPr>
        <a:xfrm>
          <a:off x="1036493" y="27946350"/>
          <a:ext cx="10861675"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 facility’s food safety plan. The focus of the inspection needs to cover the facility’s controls implemented through their food safety plan.)</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8" name="TextBox 7">
          <a:extLst>
            <a:ext uri="{FF2B5EF4-FFF2-40B4-BE49-F238E27FC236}">
              <a16:creationId xmlns:a16="http://schemas.microsoft.com/office/drawing/2014/main" id="{08B089CF-5295-459C-A308-98F625F68D70}"/>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264968</xdr:colOff>
      <xdr:row>22</xdr:row>
      <xdr:rowOff>228600</xdr:rowOff>
    </xdr:from>
    <xdr:to>
      <xdr:col>6</xdr:col>
      <xdr:colOff>268143</xdr:colOff>
      <xdr:row>23</xdr:row>
      <xdr:rowOff>22225</xdr:rowOff>
    </xdr:to>
    <xdr:sp macro="" textlink="">
      <xdr:nvSpPr>
        <xdr:cNvPr id="6" name="TextBox 5">
          <a:extLst>
            <a:ext uri="{FF2B5EF4-FFF2-40B4-BE49-F238E27FC236}">
              <a16:creationId xmlns:a16="http://schemas.microsoft.com/office/drawing/2014/main" id="{B826DB71-7B05-4A55-BA4A-08F95F83B7B7}"/>
            </a:ext>
          </a:extLst>
        </xdr:cNvPr>
        <xdr:cNvSpPr txBox="1"/>
      </xdr:nvSpPr>
      <xdr:spPr>
        <a:xfrm>
          <a:off x="1036493" y="27946350"/>
          <a:ext cx="10861675"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 HACCP plan/SSOPs. The focus of the inspection needs to cover the facility’s controls implemented through their </a:t>
          </a:r>
          <a:r>
            <a:rPr lang="en-US" sz="1100" i="1">
              <a:solidFill>
                <a:schemeClr val="dk1"/>
              </a:solidFill>
              <a:effectLst/>
              <a:latin typeface="+mn-lt"/>
              <a:ea typeface="+mn-ea"/>
              <a:cs typeface="+mn-cs"/>
            </a:rPr>
            <a:t>HACCP plan/SSOPs</a:t>
          </a:r>
          <a:r>
            <a:rPr lang="en-US" sz="1200" i="1">
              <a:ln>
                <a:noFill/>
              </a:ln>
            </a:rPr>
            <a:t>.)</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7" name="TextBox 6">
          <a:extLst>
            <a:ext uri="{FF2B5EF4-FFF2-40B4-BE49-F238E27FC236}">
              <a16:creationId xmlns:a16="http://schemas.microsoft.com/office/drawing/2014/main" id="{8886D450-2751-4890-BDA1-CA7654EC5890}"/>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264968</xdr:colOff>
      <xdr:row>22</xdr:row>
      <xdr:rowOff>228600</xdr:rowOff>
    </xdr:from>
    <xdr:to>
      <xdr:col>6</xdr:col>
      <xdr:colOff>268143</xdr:colOff>
      <xdr:row>23</xdr:row>
      <xdr:rowOff>22225</xdr:rowOff>
    </xdr:to>
    <xdr:sp macro="" textlink="">
      <xdr:nvSpPr>
        <xdr:cNvPr id="6" name="TextBox 5">
          <a:extLst>
            <a:ext uri="{FF2B5EF4-FFF2-40B4-BE49-F238E27FC236}">
              <a16:creationId xmlns:a16="http://schemas.microsoft.com/office/drawing/2014/main" id="{F87BA6C4-952F-4B56-A5E1-0DBD8E471309}"/>
            </a:ext>
          </a:extLst>
        </xdr:cNvPr>
        <xdr:cNvSpPr txBox="1"/>
      </xdr:nvSpPr>
      <xdr:spPr>
        <a:xfrm>
          <a:off x="1036493" y="27946350"/>
          <a:ext cx="10861675" cy="555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a:t>
          </a:r>
          <a:r>
            <a:rPr lang="en-US" sz="1100" i="1">
              <a:solidFill>
                <a:schemeClr val="dk1"/>
              </a:solidFill>
              <a:effectLst/>
              <a:latin typeface="+mn-lt"/>
              <a:ea typeface="+mn-ea"/>
              <a:cs typeface="+mn-cs"/>
            </a:rPr>
            <a:t> HACCP plan/SSOPs</a:t>
          </a:r>
          <a:r>
            <a:rPr lang="en-US" sz="1200" i="1">
              <a:ln>
                <a:noFill/>
              </a:ln>
            </a:rPr>
            <a:t>. The focus of the inspection needs to cover the facility’s controls implemented through their </a:t>
          </a:r>
          <a:r>
            <a:rPr lang="en-US" sz="1100" i="1">
              <a:solidFill>
                <a:schemeClr val="dk1"/>
              </a:solidFill>
              <a:effectLst/>
              <a:latin typeface="+mn-lt"/>
              <a:ea typeface="+mn-ea"/>
              <a:cs typeface="+mn-cs"/>
            </a:rPr>
            <a:t>HACCP plan/SSOPs</a:t>
          </a:r>
          <a:r>
            <a:rPr lang="en-US" sz="1200" i="1">
              <a:ln>
                <a:noFill/>
              </a:ln>
            </a:rPr>
            <a:t>.)</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7" name="TextBox 6">
          <a:extLst>
            <a:ext uri="{FF2B5EF4-FFF2-40B4-BE49-F238E27FC236}">
              <a16:creationId xmlns:a16="http://schemas.microsoft.com/office/drawing/2014/main" id="{83D41A47-EB9D-4C52-A67F-6F37C3C1F3D5}"/>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29214</xdr:colOff>
      <xdr:row>1</xdr:row>
      <xdr:rowOff>13607</xdr:rowOff>
    </xdr:from>
    <xdr:to>
      <xdr:col>4</xdr:col>
      <xdr:colOff>0</xdr:colOff>
      <xdr:row>3</xdr:row>
      <xdr:rowOff>2054678</xdr:rowOff>
    </xdr:to>
    <xdr:sp macro="" textlink="">
      <xdr:nvSpPr>
        <xdr:cNvPr id="2" name="TextBox 1" descr="Instructions to Use this Form: &#10;&#10;&#10;This Form FDA 3610-Field Inspection Audit is served to document state inspector's performance during food field inspection audits per the Field Management Directive (FMD-76) State Contracts-Evaluation of Inspectional Performance and Manufactured Food Regulatory Program Standard (MFRPS).  The Form FDA 3610 must be completed by the FDA/state field auditor or state field auditor trainee when a field inspection audit is conducted. &#10;&#10;This Form FDA 3610-Field Inspection Audit was updated as of July 7, 2023 to consist of multiple tabs of individual field inspection audit forms based on the inspection type(s) covered during a field inspection audit.&#10;&#10;All Auditors (SLTT or FDA):&#10;The auditor completes the appropriate tab of the 3610 that aligns with the human food program inspection type being audited. &#10;Save the entire Excel Workbook using the following format:&#10;Contract Performance Period&#10;State Abbreviation + Dept./Agency Abbreviation&#10;Date of Audit completion (MM/DD/YYYY)&#10;Auditee Name (last_name.first_name)&#10;Form/Tab Abbreviation&#10;Example file name: &quot;2023-24_CA CDFA_06.05.2023_doe.john_FSPC.A&quot;&#10;For SLTT-conducted audits: Email entire workbook to the contracting agency's respective State Liaison for review and processing.&#10;For FDA-conducted audits: The auditor follows the aforementioned instructions and routes the saved workbook to the respective State Liaison for review and processing.&#10;">
          <a:extLst>
            <a:ext uri="{FF2B5EF4-FFF2-40B4-BE49-F238E27FC236}">
              <a16:creationId xmlns:a16="http://schemas.microsoft.com/office/drawing/2014/main" id="{98C1A621-4E6E-430A-950C-3C84320623CC}"/>
            </a:ext>
          </a:extLst>
        </xdr:cNvPr>
        <xdr:cNvSpPr txBox="1"/>
      </xdr:nvSpPr>
      <xdr:spPr>
        <a:xfrm>
          <a:off x="199303" y="204107"/>
          <a:ext cx="7264215" cy="6408964"/>
        </a:xfrm>
        <a:prstGeom prst="rect">
          <a:avLst/>
        </a:prstGeom>
        <a:solidFill>
          <a:schemeClr val="accent5">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sng" strike="noStrike" kern="0" cap="none" spc="0" normalizeH="0" baseline="0" noProof="0">
              <a:ln>
                <a:noFill/>
              </a:ln>
              <a:solidFill>
                <a:prstClr val="black"/>
              </a:solidFill>
              <a:effectLst/>
              <a:uLnTx/>
              <a:uFillTx/>
              <a:latin typeface="+mn-lt"/>
              <a:ea typeface="+mn-ea"/>
              <a:cs typeface="+mn-cs"/>
            </a:rPr>
            <a:t>Instructions to Use this Form: </a:t>
          </a:r>
        </a:p>
        <a:p>
          <a:pPr algn="l"/>
          <a:endParaRPr lang="en-US" sz="500" b="1" u="none"/>
        </a:p>
        <a:p>
          <a:endParaRPr lang="en-US" sz="1400" b="0" i="0" u="none" strike="noStrike" baseline="0">
            <a:solidFill>
              <a:schemeClr val="dk1"/>
            </a:solidFill>
            <a:latin typeface="+mn-lt"/>
            <a:ea typeface="+mn-ea"/>
            <a:cs typeface="+mn-cs"/>
          </a:endParaRPr>
        </a:p>
        <a:p>
          <a:r>
            <a:rPr lang="en-US" sz="1400" b="0" i="0" baseline="0">
              <a:solidFill>
                <a:schemeClr val="dk1"/>
              </a:solidFill>
              <a:effectLst/>
              <a:latin typeface="+mn-lt"/>
              <a:ea typeface="+mn-ea"/>
              <a:cs typeface="+mn-cs"/>
            </a:rPr>
            <a:t>This Form FDA 3610-H Field Inspection Audit is served to document state inspector's performance during food field inspection audits per the Field Management Directive (FMD-76) State Contracts-Evaluation of Inspectional Performance and Manufactured Food Regulatory Program Standard (MFRPS).  The Form FDA 3610-H must be completed by the FDA/state field auditor or state field auditor trainee when a field inspection audit is conducted. </a:t>
          </a:r>
        </a:p>
        <a:p>
          <a:endParaRPr lang="en-US" sz="14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This Form FDA 3610-H Field Inspection</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Audit was updated as of August 24, 2023 to consist of</a:t>
          </a:r>
          <a:r>
            <a:rPr lang="en-US" sz="1400" baseline="0">
              <a:solidFill>
                <a:schemeClr val="dk1"/>
              </a:solidFill>
              <a:effectLst/>
              <a:latin typeface="+mn-lt"/>
              <a:ea typeface="+mn-ea"/>
              <a:cs typeface="+mn-cs"/>
            </a:rPr>
            <a:t> multiple tabs of</a:t>
          </a:r>
          <a:r>
            <a:rPr lang="en-US" sz="1400">
              <a:solidFill>
                <a:schemeClr val="dk1"/>
              </a:solidFill>
              <a:effectLst/>
              <a:latin typeface="+mn-lt"/>
              <a:ea typeface="+mn-ea"/>
              <a:cs typeface="+mn-cs"/>
            </a:rPr>
            <a:t> individual field inspection audit forms based on the inspection type(s) covered during a field inspection audit.</a:t>
          </a:r>
        </a:p>
        <a:p>
          <a:pPr marL="0" marR="0" lvl="0" indent="0" defTabSz="914400" eaLnBrk="1" fontAlgn="auto" latinLnBrk="0" hangingPunct="1">
            <a:lnSpc>
              <a:spcPct val="10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All Auditors (SLTT or FDA):</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The auditor completes the appropriate tab of the 3610-H that aligns with the human food program inspection type being audited. </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Save the entire Excel Workbook using the following format:</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Contract Performance Period</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State Abbreviation + Dept./Agency Abbreviation</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Date of Audit completion (MM/DD/YYYY)</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Auditee Name (last_name.first_name)</a:t>
          </a:r>
        </a:p>
        <a:p>
          <a:pPr marL="457200" marR="0" lvl="1"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Form/Tab Abbreviation</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Example file name: "</a:t>
          </a:r>
          <a:r>
            <a:rPr lang="en-US" sz="1400" b="1">
              <a:solidFill>
                <a:schemeClr val="dk1"/>
              </a:solidFill>
              <a:effectLst/>
              <a:latin typeface="+mn-lt"/>
              <a:ea typeface="+mn-ea"/>
              <a:cs typeface="+mn-cs"/>
            </a:rPr>
            <a:t>2023-24_CA CDFA_06.05.2023_doe.john_FSPC.A</a:t>
          </a:r>
          <a:r>
            <a:rPr lang="en-US" sz="14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 SLTT-conducted audits: Email entire workbook to the contracting agency's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For FDA-conducted audits: The auditor follows the aforementioned instructions and routes the saved workbook to the respective State Liaison for review and processing.</a:t>
          </a:r>
        </a:p>
        <a:p>
          <a:pPr marL="0" marR="0" lvl="0" indent="0" defTabSz="914400" eaLnBrk="1" fontAlgn="auto" latinLnBrk="0" hangingPunct="1">
            <a:lnSpc>
              <a:spcPct val="10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effectLst/>
              <a:latin typeface="+mn-lt"/>
              <a:ea typeface="+mn-ea"/>
              <a:cs typeface="+mn-cs"/>
            </a:rPr>
            <a:t>  </a:t>
          </a:r>
          <a:endParaRPr lang="en-US" sz="500" b="0" i="0" u="none" strike="noStrike" baseline="0">
            <a:solidFill>
              <a:schemeClr val="dk1"/>
            </a:solidFill>
            <a:latin typeface="+mn-lt"/>
            <a:ea typeface="+mn-ea"/>
            <a:cs typeface="+mn-cs"/>
          </a:endParaRPr>
        </a:p>
      </xdr:txBody>
    </xdr:sp>
    <xdr:clientData/>
  </xdr:twoCellAnchor>
  <xdr:twoCellAnchor>
    <xdr:from>
      <xdr:col>2</xdr:col>
      <xdr:colOff>31190</xdr:colOff>
      <xdr:row>29</xdr:row>
      <xdr:rowOff>219075</xdr:rowOff>
    </xdr:from>
    <xdr:to>
      <xdr:col>2</xdr:col>
      <xdr:colOff>4705350</xdr:colOff>
      <xdr:row>30</xdr:row>
      <xdr:rowOff>0</xdr:rowOff>
    </xdr:to>
    <xdr:cxnSp macro="">
      <xdr:nvCxnSpPr>
        <xdr:cNvPr id="3" name="Straight Connector 2">
          <a:extLst>
            <a:ext uri="{FF2B5EF4-FFF2-40B4-BE49-F238E27FC236}">
              <a16:creationId xmlns:a16="http://schemas.microsoft.com/office/drawing/2014/main" id="{1EB710FB-E47E-46E3-8EBC-5F9FEF444860}"/>
            </a:ext>
            <a:ext uri="{C183D7F6-B498-43B3-948B-1728B52AA6E4}">
              <adec:decorative xmlns:adec="http://schemas.microsoft.com/office/drawing/2017/decorative" val="1"/>
            </a:ext>
          </a:extLst>
        </xdr:cNvPr>
        <xdr:cNvCxnSpPr/>
      </xdr:nvCxnSpPr>
      <xdr:spPr>
        <a:xfrm flipV="1">
          <a:off x="897965" y="14268450"/>
          <a:ext cx="4674160" cy="190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2</xdr:row>
      <xdr:rowOff>161925</xdr:rowOff>
    </xdr:from>
    <xdr:to>
      <xdr:col>0</xdr:col>
      <xdr:colOff>3552825</xdr:colOff>
      <xdr:row>5</xdr:row>
      <xdr:rowOff>66675</xdr:rowOff>
    </xdr:to>
    <xdr:sp macro="" textlink="">
      <xdr:nvSpPr>
        <xdr:cNvPr id="2" name="TextBox 1">
          <a:extLst>
            <a:ext uri="{FF2B5EF4-FFF2-40B4-BE49-F238E27FC236}">
              <a16:creationId xmlns:a16="http://schemas.microsoft.com/office/drawing/2014/main" id="{FB1B357A-EAC8-4C73-A0E5-61C84F9DA936}"/>
            </a:ext>
          </a:extLst>
        </xdr:cNvPr>
        <xdr:cNvSpPr txBox="1"/>
      </xdr:nvSpPr>
      <xdr:spPr>
        <a:xfrm>
          <a:off x="276225" y="542925"/>
          <a:ext cx="32766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do not edit or delete</a:t>
          </a:r>
          <a:r>
            <a:rPr lang="en-US" sz="1100" baseline="0"/>
            <a:t> this tab.</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9523</xdr:colOff>
      <xdr:row>1</xdr:row>
      <xdr:rowOff>57151</xdr:rowOff>
    </xdr:from>
    <xdr:to>
      <xdr:col>15</xdr:col>
      <xdr:colOff>28575</xdr:colOff>
      <xdr:row>4</xdr:row>
      <xdr:rowOff>257175</xdr:rowOff>
    </xdr:to>
    <xdr:sp macro="" textlink="">
      <xdr:nvSpPr>
        <xdr:cNvPr id="2" name="TextBox 1">
          <a:extLst>
            <a:ext uri="{FF2B5EF4-FFF2-40B4-BE49-F238E27FC236}">
              <a16:creationId xmlns:a16="http://schemas.microsoft.com/office/drawing/2014/main" id="{819C3887-A6C5-4B22-A76D-B1AD1443EFF2}"/>
            </a:ext>
          </a:extLst>
        </xdr:cNvPr>
        <xdr:cNvSpPr txBox="1"/>
      </xdr:nvSpPr>
      <xdr:spPr>
        <a:xfrm>
          <a:off x="323848" y="247651"/>
          <a:ext cx="11801477" cy="12001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table is linked to each tab in this workbook to provide an easily copied format for audit ratings to be copied into the the HF 3610-H Summary Sheet - 3610H Rating Summary Transposed or 3610H Rating Summary Trad tabs or equivalent format if desired. These tables are locked for editing but you can select tables and/or data to copy.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r>
            <a:rPr lang="en-US" sz="1100" baseline="0"/>
            <a:t>After completing the applicable audit form, select the row </a:t>
          </a:r>
          <a:r>
            <a:rPr lang="en-US" sz="1100" baseline="0">
              <a:solidFill>
                <a:schemeClr val="dk1"/>
              </a:solidFill>
              <a:effectLst/>
              <a:latin typeface="+mn-lt"/>
              <a:ea typeface="+mn-ea"/>
              <a:cs typeface="+mn-cs"/>
            </a:rPr>
            <a:t>with data on this page</a:t>
          </a:r>
          <a:r>
            <a:rPr lang="en-US" sz="1100" baseline="0"/>
            <a:t> (or column with data for the table to the right with the traditional orientation). </a:t>
          </a:r>
          <a:r>
            <a:rPr lang="en-US" sz="1100" b="1" baseline="0">
              <a:solidFill>
                <a:schemeClr val="dk1"/>
              </a:solidFill>
              <a:effectLst/>
              <a:latin typeface="+mn-lt"/>
              <a:ea typeface="+mn-ea"/>
              <a:cs typeface="+mn-cs"/>
            </a:rPr>
            <a:t>Right Click + Copy </a:t>
          </a:r>
          <a:r>
            <a:rPr lang="en-US" sz="1100" baseline="0">
              <a:solidFill>
                <a:schemeClr val="dk1"/>
              </a:solidFill>
              <a:effectLst/>
              <a:latin typeface="+mn-lt"/>
              <a:ea typeface="+mn-ea"/>
              <a:cs typeface="+mn-cs"/>
            </a:rPr>
            <a:t>and use </a:t>
          </a:r>
          <a:r>
            <a:rPr lang="en-US" sz="1100" b="1" baseline="0">
              <a:solidFill>
                <a:schemeClr val="dk1"/>
              </a:solidFill>
              <a:effectLst/>
              <a:latin typeface="+mn-lt"/>
              <a:ea typeface="+mn-ea"/>
              <a:cs typeface="+mn-cs"/>
            </a:rPr>
            <a:t>Right Click + Paste Values </a:t>
          </a:r>
          <a:r>
            <a:rPr lang="en-US" sz="1100" baseline="0"/>
            <a:t>to </a:t>
          </a:r>
          <a:r>
            <a:rPr lang="en-US" sz="1100" baseline="0">
              <a:solidFill>
                <a:schemeClr val="dk1"/>
              </a:solidFill>
              <a:effectLst/>
              <a:latin typeface="+mn-lt"/>
              <a:ea typeface="+mn-ea"/>
              <a:cs typeface="+mn-cs"/>
            </a:rPr>
            <a:t>paste data into either the 3610H Rating Summary Transposed tab (or 3610H Rating Summary Trad tab if using the traditional orientation)  of the HF 3610-H Summary Sheet.</a:t>
          </a:r>
          <a:endParaRPr lang="en-US" sz="1100" baseline="0"/>
        </a:p>
      </xdr:txBody>
    </xdr:sp>
    <xdr:clientData/>
  </xdr:twoCellAnchor>
  <xdr:twoCellAnchor>
    <xdr:from>
      <xdr:col>15</xdr:col>
      <xdr:colOff>266700</xdr:colOff>
      <xdr:row>0</xdr:row>
      <xdr:rowOff>152400</xdr:rowOff>
    </xdr:from>
    <xdr:to>
      <xdr:col>20</xdr:col>
      <xdr:colOff>361950</xdr:colOff>
      <xdr:row>5</xdr:row>
      <xdr:rowOff>400050</xdr:rowOff>
    </xdr:to>
    <xdr:sp macro="" textlink="">
      <xdr:nvSpPr>
        <xdr:cNvPr id="3" name="Arrow: Right 2">
          <a:extLst>
            <a:ext uri="{FF2B5EF4-FFF2-40B4-BE49-F238E27FC236}">
              <a16:creationId xmlns:a16="http://schemas.microsoft.com/office/drawing/2014/main" id="{54940C4E-CE97-000B-71E1-4FFB6FAA5967}"/>
            </a:ext>
          </a:extLst>
        </xdr:cNvPr>
        <xdr:cNvSpPr/>
      </xdr:nvSpPr>
      <xdr:spPr>
        <a:xfrm>
          <a:off x="12363450" y="152400"/>
          <a:ext cx="2667000" cy="1876425"/>
        </a:xfrm>
        <a:prstGeom prst="rightArrow">
          <a:avLst>
            <a:gd name="adj1" fmla="val 50000"/>
            <a:gd name="adj2" fmla="val 663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If you prefer/need the traditional orientation for</a:t>
          </a:r>
          <a:r>
            <a:rPr lang="en-US" sz="1100" baseline="0"/>
            <a:t> the data summary see table to the right (heading BG).</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0</xdr:rowOff>
    </xdr:from>
    <xdr:to>
      <xdr:col>8</xdr:col>
      <xdr:colOff>0</xdr:colOff>
      <xdr:row>4</xdr:row>
      <xdr:rowOff>9525</xdr:rowOff>
    </xdr:to>
    <xdr:sp macro="" textlink="">
      <xdr:nvSpPr>
        <xdr:cNvPr id="2" name="TextBox 1">
          <a:extLst>
            <a:ext uri="{FF2B5EF4-FFF2-40B4-BE49-F238E27FC236}">
              <a16:creationId xmlns:a16="http://schemas.microsoft.com/office/drawing/2014/main" id="{4EDDDD11-6502-4E83-8BCF-2B298C699FE7}"/>
            </a:ext>
          </a:extLst>
        </xdr:cNvPr>
        <xdr:cNvSpPr txBox="1"/>
      </xdr:nvSpPr>
      <xdr:spPr>
        <a:xfrm>
          <a:off x="276225" y="190500"/>
          <a:ext cx="11572875" cy="12668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This table is linked to each tab in this workbook to provide an easily copied format for audit comments to be copied into the the HF 3610-H Summary Sheet - 3610H Comment Summary Tab or equivalent format if desired.  </a:t>
          </a:r>
          <a:r>
            <a:rPr lang="en-US" sz="1100" baseline="0">
              <a:solidFill>
                <a:schemeClr val="dk1"/>
              </a:solidFill>
              <a:effectLst/>
              <a:latin typeface="+mn-lt"/>
              <a:ea typeface="+mn-ea"/>
              <a:cs typeface="+mn-cs"/>
            </a:rPr>
            <a:t>This table are locked for editing but you can select tables and/or data to copy.</a:t>
          </a:r>
          <a:endParaRPr lang="en-US">
            <a:effectLst/>
          </a:endParaRPr>
        </a:p>
        <a:p>
          <a:endParaRPr lang="en-US" sz="1100" baseline="0"/>
        </a:p>
        <a:p>
          <a:r>
            <a:rPr lang="en-US" sz="1100" baseline="0"/>
            <a:t>After completing the applicable audit form, return to this tab and filter the table to that section using the Form Tab. You can also filter out N/A or "0" (blank fields) </a:t>
          </a:r>
          <a:r>
            <a:rPr lang="en-US" sz="1100" baseline="0">
              <a:solidFill>
                <a:schemeClr val="dk1"/>
              </a:solidFill>
              <a:effectLst/>
              <a:latin typeface="+mn-lt"/>
              <a:ea typeface="+mn-ea"/>
              <a:cs typeface="+mn-cs"/>
            </a:rPr>
            <a:t>in the Comment column</a:t>
          </a:r>
          <a:r>
            <a:rPr lang="en-US" sz="1100" baseline="0"/>
            <a:t> using the drop-down arrow icon at the far lower right corner of the column header to only copy information that had a comment entered if desired.</a:t>
          </a:r>
        </a:p>
        <a:p>
          <a:endParaRPr lang="en-US" sz="1100" baseline="0"/>
        </a:p>
        <a:p>
          <a:r>
            <a:rPr lang="en-US" sz="1100" baseline="0"/>
            <a:t>Select the data to copy, </a:t>
          </a:r>
          <a:r>
            <a:rPr lang="en-US" sz="1100" b="1" baseline="0"/>
            <a:t>Right Click + Copy </a:t>
          </a:r>
          <a:r>
            <a:rPr lang="en-US" sz="1100" baseline="0"/>
            <a:t>and use </a:t>
          </a:r>
          <a:r>
            <a:rPr lang="en-US" sz="1100" b="1" baseline="0"/>
            <a:t>Right Click + Paste Values t</a:t>
          </a:r>
          <a:r>
            <a:rPr lang="en-US" sz="1100" baseline="0"/>
            <a:t>o paste into the matching Comment Summary Table on 3610H Comment Summary Tab of the </a:t>
          </a:r>
          <a:r>
            <a:rPr lang="en-US" sz="1100" baseline="0">
              <a:solidFill>
                <a:schemeClr val="dk1"/>
              </a:solidFill>
              <a:effectLst/>
              <a:latin typeface="+mn-lt"/>
              <a:ea typeface="+mn-ea"/>
              <a:cs typeface="+mn-cs"/>
            </a:rPr>
            <a:t>HF 3610-H Summary Sheet. This table can then be filtered using the buttons to view desired comments (e.g. only those for a specific audit type, factor, or rating).</a:t>
          </a:r>
          <a:endParaRPr lang="en-US" sz="1100"/>
        </a:p>
      </xdr:txBody>
    </xdr:sp>
    <xdr:clientData/>
  </xdr:twoCellAnchor>
  <xdr:twoCellAnchor editAs="absolute">
    <xdr:from>
      <xdr:col>1</xdr:col>
      <xdr:colOff>33564</xdr:colOff>
      <xdr:row>4</xdr:row>
      <xdr:rowOff>146958</xdr:rowOff>
    </xdr:from>
    <xdr:to>
      <xdr:col>2</xdr:col>
      <xdr:colOff>512989</xdr:colOff>
      <xdr:row>8</xdr:row>
      <xdr:rowOff>197033</xdr:rowOff>
    </xdr:to>
    <mc:AlternateContent xmlns:mc="http://schemas.openxmlformats.org/markup-compatibility/2006" xmlns:sle15="http://schemas.microsoft.com/office/drawing/2012/slicer">
      <mc:Choice Requires="sle15">
        <xdr:graphicFrame macro="">
          <xdr:nvGraphicFramePr>
            <xdr:cNvPr id="3" name="Contract Audit Form Tab/Page">
              <a:extLst>
                <a:ext uri="{FF2B5EF4-FFF2-40B4-BE49-F238E27FC236}">
                  <a16:creationId xmlns:a16="http://schemas.microsoft.com/office/drawing/2014/main" id="{E3646EA3-003B-6F16-7235-7EC0E9537C98}"/>
                </a:ext>
              </a:extLst>
            </xdr:cNvPr>
            <xdr:cNvGraphicFramePr/>
          </xdr:nvGraphicFramePr>
          <xdr:xfrm>
            <a:off x="0" y="0"/>
            <a:ext cx="0" cy="0"/>
          </xdr:xfrm>
          <a:graphic>
            <a:graphicData uri="http://schemas.microsoft.com/office/drawing/2010/slicer">
              <sle:slicer xmlns:sle="http://schemas.microsoft.com/office/drawing/2010/slicer" name="Contract Audit Form Tab/Page"/>
            </a:graphicData>
          </a:graphic>
        </xdr:graphicFrame>
      </mc:Choice>
      <mc:Fallback xmlns="">
        <xdr:sp macro="" textlink="">
          <xdr:nvSpPr>
            <xdr:cNvPr id="0" name=""/>
            <xdr:cNvSpPr>
              <a:spLocks noTextEdit="1"/>
            </xdr:cNvSpPr>
          </xdr:nvSpPr>
          <xdr:spPr>
            <a:xfrm>
              <a:off x="290739" y="1937658"/>
              <a:ext cx="2451100"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530338</xdr:colOff>
      <xdr:row>4</xdr:row>
      <xdr:rowOff>146958</xdr:rowOff>
    </xdr:from>
    <xdr:to>
      <xdr:col>7</xdr:col>
      <xdr:colOff>299470</xdr:colOff>
      <xdr:row>8</xdr:row>
      <xdr:rowOff>197033</xdr:rowOff>
    </xdr:to>
    <mc:AlternateContent xmlns:mc="http://schemas.openxmlformats.org/markup-compatibility/2006" xmlns:sle15="http://schemas.microsoft.com/office/drawing/2012/slicer">
      <mc:Choice Requires="sle15">
        <xdr:graphicFrame macro="">
          <xdr:nvGraphicFramePr>
            <xdr:cNvPr id="4" name="Audit Type Coverage">
              <a:extLst>
                <a:ext uri="{FF2B5EF4-FFF2-40B4-BE49-F238E27FC236}">
                  <a16:creationId xmlns:a16="http://schemas.microsoft.com/office/drawing/2014/main" id="{4CE927A5-6669-D3E1-7E5E-D420171C189F}"/>
                </a:ext>
              </a:extLst>
            </xdr:cNvPr>
            <xdr:cNvGraphicFramePr/>
          </xdr:nvGraphicFramePr>
          <xdr:xfrm>
            <a:off x="0" y="0"/>
            <a:ext cx="0" cy="0"/>
          </xdr:xfrm>
          <a:graphic>
            <a:graphicData uri="http://schemas.microsoft.com/office/drawing/2010/slicer">
              <sle:slicer xmlns:sle="http://schemas.microsoft.com/office/drawing/2010/slicer" name="Audit Type Coverage"/>
            </a:graphicData>
          </a:graphic>
        </xdr:graphicFrame>
      </mc:Choice>
      <mc:Fallback xmlns="">
        <xdr:sp macro="" textlink="">
          <xdr:nvSpPr>
            <xdr:cNvPr id="0" name=""/>
            <xdr:cNvSpPr>
              <a:spLocks noTextEdit="1"/>
            </xdr:cNvSpPr>
          </xdr:nvSpPr>
          <xdr:spPr>
            <a:xfrm>
              <a:off x="6673963" y="1937658"/>
              <a:ext cx="1826532"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406627</xdr:colOff>
      <xdr:row>4</xdr:row>
      <xdr:rowOff>146958</xdr:rowOff>
    </xdr:from>
    <xdr:to>
      <xdr:col>7</xdr:col>
      <xdr:colOff>2657475</xdr:colOff>
      <xdr:row>8</xdr:row>
      <xdr:rowOff>197033</xdr:rowOff>
    </xdr:to>
    <mc:AlternateContent xmlns:mc="http://schemas.openxmlformats.org/markup-compatibility/2006" xmlns:sle15="http://schemas.microsoft.com/office/drawing/2012/slicer">
      <mc:Choice Requires="sle15">
        <xdr:graphicFrame macro="">
          <xdr:nvGraphicFramePr>
            <xdr:cNvPr id="5" name="Performance Factor">
              <a:extLst>
                <a:ext uri="{FF2B5EF4-FFF2-40B4-BE49-F238E27FC236}">
                  <a16:creationId xmlns:a16="http://schemas.microsoft.com/office/drawing/2014/main" id="{B3CC0BA7-CF7E-EFB9-5BDD-472A7AE6F487}"/>
                </a:ext>
              </a:extLst>
            </xdr:cNvPr>
            <xdr:cNvGraphicFramePr/>
          </xdr:nvGraphicFramePr>
          <xdr:xfrm>
            <a:off x="0" y="0"/>
            <a:ext cx="0" cy="0"/>
          </xdr:xfrm>
          <a:graphic>
            <a:graphicData uri="http://schemas.microsoft.com/office/drawing/2010/slicer">
              <sle:slicer xmlns:sle="http://schemas.microsoft.com/office/drawing/2010/slicer" name="Performance Factor"/>
            </a:graphicData>
          </a:graphic>
        </xdr:graphicFrame>
      </mc:Choice>
      <mc:Fallback xmlns="">
        <xdr:sp macro="" textlink="">
          <xdr:nvSpPr>
            <xdr:cNvPr id="0" name=""/>
            <xdr:cNvSpPr>
              <a:spLocks noTextEdit="1"/>
            </xdr:cNvSpPr>
          </xdr:nvSpPr>
          <xdr:spPr>
            <a:xfrm>
              <a:off x="8607652" y="1937658"/>
              <a:ext cx="2093686"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2747622</xdr:colOff>
      <xdr:row>4</xdr:row>
      <xdr:rowOff>146958</xdr:rowOff>
    </xdr:from>
    <xdr:to>
      <xdr:col>7</xdr:col>
      <xdr:colOff>4572340</xdr:colOff>
      <xdr:row>8</xdr:row>
      <xdr:rowOff>197033</xdr:rowOff>
    </xdr:to>
    <mc:AlternateContent xmlns:mc="http://schemas.openxmlformats.org/markup-compatibility/2006" xmlns:sle15="http://schemas.microsoft.com/office/drawing/2012/slicer">
      <mc:Choice Requires="sle15">
        <xdr:graphicFrame macro="">
          <xdr:nvGraphicFramePr>
            <xdr:cNvPr id="6" name="Rating">
              <a:extLst>
                <a:ext uri="{FF2B5EF4-FFF2-40B4-BE49-F238E27FC236}">
                  <a16:creationId xmlns:a16="http://schemas.microsoft.com/office/drawing/2014/main" id="{EC66F2D2-CBED-D38E-6E38-62F595D0CDD5}"/>
                </a:ext>
              </a:extLst>
            </xdr:cNvPr>
            <xdr:cNvGraphicFramePr/>
          </xdr:nvGraphicFramePr>
          <xdr:xfrm>
            <a:off x="0" y="0"/>
            <a:ext cx="0" cy="0"/>
          </xdr:xfrm>
          <a:graphic>
            <a:graphicData uri="http://schemas.microsoft.com/office/drawing/2010/slicer">
              <sle:slicer xmlns:sle="http://schemas.microsoft.com/office/drawing/2010/slicer" name="Rating"/>
            </a:graphicData>
          </a:graphic>
        </xdr:graphicFrame>
      </mc:Choice>
      <mc:Fallback xmlns="">
        <xdr:sp macro="" textlink="">
          <xdr:nvSpPr>
            <xdr:cNvPr id="0" name=""/>
            <xdr:cNvSpPr>
              <a:spLocks noTextEdit="1"/>
            </xdr:cNvSpPr>
          </xdr:nvSpPr>
          <xdr:spPr>
            <a:xfrm>
              <a:off x="10948647" y="1937658"/>
              <a:ext cx="1824718"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574222</xdr:colOff>
      <xdr:row>4</xdr:row>
      <xdr:rowOff>146958</xdr:rowOff>
    </xdr:from>
    <xdr:to>
      <xdr:col>3</xdr:col>
      <xdr:colOff>1436914</xdr:colOff>
      <xdr:row>8</xdr:row>
      <xdr:rowOff>197033</xdr:rowOff>
    </xdr:to>
    <mc:AlternateContent xmlns:mc="http://schemas.openxmlformats.org/markup-compatibility/2006" xmlns:sle15="http://schemas.microsoft.com/office/drawing/2012/slicer">
      <mc:Choice Requires="sle15">
        <xdr:graphicFrame macro="">
          <xdr:nvGraphicFramePr>
            <xdr:cNvPr id="7" name="Date of Audit">
              <a:extLst>
                <a:ext uri="{FF2B5EF4-FFF2-40B4-BE49-F238E27FC236}">
                  <a16:creationId xmlns:a16="http://schemas.microsoft.com/office/drawing/2014/main" id="{CB8DB987-A353-35F2-EF1E-308C1E3B51FA}"/>
                </a:ext>
              </a:extLst>
            </xdr:cNvPr>
            <xdr:cNvGraphicFramePr/>
          </xdr:nvGraphicFramePr>
          <xdr:xfrm>
            <a:off x="0" y="0"/>
            <a:ext cx="0" cy="0"/>
          </xdr:xfrm>
          <a:graphic>
            <a:graphicData uri="http://schemas.microsoft.com/office/drawing/2010/slicer">
              <sle:slicer xmlns:sle="http://schemas.microsoft.com/office/drawing/2010/slicer" name="Date of Audit"/>
            </a:graphicData>
          </a:graphic>
        </xdr:graphicFrame>
      </mc:Choice>
      <mc:Fallback xmlns="">
        <xdr:sp macro="" textlink="">
          <xdr:nvSpPr>
            <xdr:cNvPr id="0" name=""/>
            <xdr:cNvSpPr>
              <a:spLocks noTextEdit="1"/>
            </xdr:cNvSpPr>
          </xdr:nvSpPr>
          <xdr:spPr>
            <a:xfrm>
              <a:off x="2803072" y="1937658"/>
              <a:ext cx="1834242"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1526721</xdr:colOff>
      <xdr:row>4</xdr:row>
      <xdr:rowOff>146957</xdr:rowOff>
    </xdr:from>
    <xdr:to>
      <xdr:col>5</xdr:col>
      <xdr:colOff>416379</xdr:colOff>
      <xdr:row>8</xdr:row>
      <xdr:rowOff>197032</xdr:rowOff>
    </xdr:to>
    <mc:AlternateContent xmlns:mc="http://schemas.openxmlformats.org/markup-compatibility/2006" xmlns:sle15="http://schemas.microsoft.com/office/drawing/2012/slicer">
      <mc:Choice Requires="sle15">
        <xdr:graphicFrame macro="">
          <xdr:nvGraphicFramePr>
            <xdr:cNvPr id="8" name="Inspection Type">
              <a:extLst>
                <a:ext uri="{FF2B5EF4-FFF2-40B4-BE49-F238E27FC236}">
                  <a16:creationId xmlns:a16="http://schemas.microsoft.com/office/drawing/2014/main" id="{89EB0595-1A6F-7766-CEFF-55B29BDED0E5}"/>
                </a:ext>
              </a:extLst>
            </xdr:cNvPr>
            <xdr:cNvGraphicFramePr/>
          </xdr:nvGraphicFramePr>
          <xdr:xfrm>
            <a:off x="0" y="0"/>
            <a:ext cx="0" cy="0"/>
          </xdr:xfrm>
          <a:graphic>
            <a:graphicData uri="http://schemas.microsoft.com/office/drawing/2010/slicer">
              <sle:slicer xmlns:sle="http://schemas.microsoft.com/office/drawing/2010/slicer" name="Inspection Type"/>
            </a:graphicData>
          </a:graphic>
        </xdr:graphicFrame>
      </mc:Choice>
      <mc:Fallback xmlns="">
        <xdr:sp macro="" textlink="">
          <xdr:nvSpPr>
            <xdr:cNvPr id="0" name=""/>
            <xdr:cNvSpPr>
              <a:spLocks noTextEdit="1"/>
            </xdr:cNvSpPr>
          </xdr:nvSpPr>
          <xdr:spPr>
            <a:xfrm>
              <a:off x="4727121" y="1937657"/>
              <a:ext cx="1832883" cy="17264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3" name="TextBox 2">
          <a:extLst>
            <a:ext uri="{FF2B5EF4-FFF2-40B4-BE49-F238E27FC236}">
              <a16:creationId xmlns:a16="http://schemas.microsoft.com/office/drawing/2014/main" id="{C7752A0F-3FED-6F14-E8D3-13C800B0084D}"/>
            </a:ext>
          </a:extLst>
        </xdr:cNvPr>
        <xdr:cNvSpPr txBox="1"/>
      </xdr:nvSpPr>
      <xdr:spPr>
        <a:xfrm>
          <a:off x="4905375"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990600</xdr:colOff>
      <xdr:row>12</xdr:row>
      <xdr:rowOff>190500</xdr:rowOff>
    </xdr:from>
    <xdr:to>
      <xdr:col>5</xdr:col>
      <xdr:colOff>2409825</xdr:colOff>
      <xdr:row>12</xdr:row>
      <xdr:rowOff>444500</xdr:rowOff>
    </xdr:to>
    <xdr:sp macro="" textlink="">
      <xdr:nvSpPr>
        <xdr:cNvPr id="4" name="TextBox 3">
          <a:extLst>
            <a:ext uri="{FF2B5EF4-FFF2-40B4-BE49-F238E27FC236}">
              <a16:creationId xmlns:a16="http://schemas.microsoft.com/office/drawing/2014/main" id="{C1036DC4-413B-4975-8D24-FBF1E12E0F61}"/>
            </a:ext>
          </a:extLst>
        </xdr:cNvPr>
        <xdr:cNvSpPr txBox="1"/>
      </xdr:nvSpPr>
      <xdr:spPr>
        <a:xfrm>
          <a:off x="4943475"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990600</xdr:colOff>
      <xdr:row>12</xdr:row>
      <xdr:rowOff>211930</xdr:rowOff>
    </xdr:from>
    <xdr:to>
      <xdr:col>5</xdr:col>
      <xdr:colOff>2552700</xdr:colOff>
      <xdr:row>12</xdr:row>
      <xdr:rowOff>495299</xdr:rowOff>
    </xdr:to>
    <xdr:sp macro="" textlink="">
      <xdr:nvSpPr>
        <xdr:cNvPr id="3" name="TextBox 2">
          <a:extLst>
            <a:ext uri="{FF2B5EF4-FFF2-40B4-BE49-F238E27FC236}">
              <a16:creationId xmlns:a16="http://schemas.microsoft.com/office/drawing/2014/main" id="{011BCC7B-739B-4B4D-AD98-BCCF4CE6CA44}"/>
            </a:ext>
          </a:extLst>
        </xdr:cNvPr>
        <xdr:cNvSpPr txBox="1"/>
      </xdr:nvSpPr>
      <xdr:spPr>
        <a:xfrm>
          <a:off x="5010150" y="8022430"/>
          <a:ext cx="2952750" cy="283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279400</xdr:colOff>
      <xdr:row>22</xdr:row>
      <xdr:rowOff>247650</xdr:rowOff>
    </xdr:from>
    <xdr:to>
      <xdr:col>6</xdr:col>
      <xdr:colOff>527050</xdr:colOff>
      <xdr:row>23</xdr:row>
      <xdr:rowOff>57150</xdr:rowOff>
    </xdr:to>
    <xdr:sp macro="" textlink="">
      <xdr:nvSpPr>
        <xdr:cNvPr id="4" name="TextBox 3">
          <a:extLst>
            <a:ext uri="{FF2B5EF4-FFF2-40B4-BE49-F238E27FC236}">
              <a16:creationId xmlns:a16="http://schemas.microsoft.com/office/drawing/2014/main" id="{5A14A8BC-CD9E-43A2-8E30-3A7D05A71F4D}"/>
            </a:ext>
          </a:extLst>
        </xdr:cNvPr>
        <xdr:cNvSpPr txBox="1"/>
      </xdr:nvSpPr>
      <xdr:spPr>
        <a:xfrm>
          <a:off x="1041400" y="25282525"/>
          <a:ext cx="11122025" cy="58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(GMPs are assessed on every inspection, however these GMP requirements are those outside the facility’s food safety plan. The focus of the inspection needs to cover the facility’s controls implemented through their food safety plan.)</a:t>
          </a:r>
        </a:p>
      </xdr:txBody>
    </xdr:sp>
    <xdr:clientData/>
  </xdr:twoCellAnchor>
  <xdr:twoCellAnchor>
    <xdr:from>
      <xdr:col>4</xdr:col>
      <xdr:colOff>990600</xdr:colOff>
      <xdr:row>12</xdr:row>
      <xdr:rowOff>190500</xdr:rowOff>
    </xdr:from>
    <xdr:to>
      <xdr:col>5</xdr:col>
      <xdr:colOff>2409825</xdr:colOff>
      <xdr:row>12</xdr:row>
      <xdr:rowOff>444500</xdr:rowOff>
    </xdr:to>
    <xdr:sp macro="" textlink="">
      <xdr:nvSpPr>
        <xdr:cNvPr id="6" name="TextBox 5">
          <a:extLst>
            <a:ext uri="{FF2B5EF4-FFF2-40B4-BE49-F238E27FC236}">
              <a16:creationId xmlns:a16="http://schemas.microsoft.com/office/drawing/2014/main" id="{B8756495-F61B-4E06-AAB1-E3645DECB279}"/>
            </a:ext>
          </a:extLst>
        </xdr:cNvPr>
        <xdr:cNvSpPr txBox="1"/>
      </xdr:nvSpPr>
      <xdr:spPr>
        <a:xfrm>
          <a:off x="4991100" y="8372475"/>
          <a:ext cx="2800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n>
                <a:noFill/>
              </a:ln>
            </a:rPr>
            <a:t>(Applies to all inspection types)</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_Audit_Form_Tab_Page" xr10:uid="{2116BD48-31CC-43B8-AAED-ECF3D46244BB}" sourceName="Form Tab">
  <extLst>
    <x:ext xmlns:x15="http://schemas.microsoft.com/office/spreadsheetml/2010/11/main" uri="{2F2917AC-EB37-4324-AD4E-5DD8C200BD13}">
      <x15:tableSlicerCache tableId="8"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udit_Type_Coverage" xr10:uid="{0EB7C058-238F-463E-87D5-6CCB8BAD12C3}" sourceName="Audit Type">
  <extLst>
    <x:ext xmlns:x15="http://schemas.microsoft.com/office/spreadsheetml/2010/11/main" uri="{2F2917AC-EB37-4324-AD4E-5DD8C200BD13}">
      <x15:tableSlicerCache tableId="8"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formance_Factor" xr10:uid="{899EB20E-5745-4285-9585-C54AA57574FA}" sourceName="Performance Factor">
  <extLst>
    <x:ext xmlns:x15="http://schemas.microsoft.com/office/spreadsheetml/2010/11/main" uri="{2F2917AC-EB37-4324-AD4E-5DD8C200BD13}">
      <x15:tableSlicerCache tableId="8"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ating" xr10:uid="{54768908-FDE6-4543-828F-6A86718F08E5}" sourceName="Rating">
  <extLst>
    <x:ext xmlns:x15="http://schemas.microsoft.com/office/spreadsheetml/2010/11/main" uri="{2F2917AC-EB37-4324-AD4E-5DD8C200BD13}">
      <x15:tableSlicerCache tableId="8"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of_Audit" xr10:uid="{249D0BF4-86C1-43EC-9C0D-173148A658C0}" sourceName="Date of Audit">
  <extLst>
    <x:ext xmlns:x15="http://schemas.microsoft.com/office/spreadsheetml/2010/11/main" uri="{2F2917AC-EB37-4324-AD4E-5DD8C200BD13}">
      <x15:tableSlicerCache tableId="8" column="6"/>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pection_Type" xr10:uid="{374CDA48-0A9B-4FE1-8AD2-E5132EDB69F0}" sourceName="Inspection Type">
  <extLst>
    <x:ext xmlns:x15="http://schemas.microsoft.com/office/spreadsheetml/2010/11/main" uri="{2F2917AC-EB37-4324-AD4E-5DD8C200BD13}">
      <x15:tableSlicerCache tableId="8" column="7"/>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ntract Audit Form Tab/Page" xr10:uid="{13531359-630D-4C5E-AA22-027311AF8C87}" cache="Slicer_Contract_Audit_Form_Tab_Page" caption="Form Tab" columnCount="2" rowHeight="241300"/>
  <slicer name="Audit Type Coverage" xr10:uid="{5C93F6AB-9AA7-4808-8301-4A1D1F555D47}" cache="Slicer_Audit_Type_Coverage" caption="Audit Type" rowHeight="241300"/>
  <slicer name="Performance Factor" xr10:uid="{B553C715-5C86-4A49-9A9E-6EBCB12AF024}" cache="Slicer_Performance_Factor" caption="Performance Factor" columnCount="3" rowHeight="241300"/>
  <slicer name="Rating" xr10:uid="{B2DA71A2-67A8-4661-AD7D-935799F9B853}" cache="Slicer_Rating" caption="Rating" rowHeight="241300"/>
  <slicer name="Date of Audit" xr10:uid="{297EAA46-8399-4DD2-A6DB-85A2BD2C1EC2}" cache="Slicer_Date_of_Audit" caption="Date of Audit" rowHeight="241300"/>
  <slicer name="Inspection Type" xr10:uid="{A5B12A80-1460-454C-832F-76302A43C20C}" cache="Slicer_Inspection_Type" caption="Inspection Typ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C66A19-C3CC-4335-B407-99099E609272}" name="AllData" displayName="AllData" ref="A1:FS306" totalsRowShown="0">
  <autoFilter ref="A1:FS306" xr:uid="{C09FB1DB-9992-40CF-8AFB-B9907B941672}"/>
  <tableColumns count="175">
    <tableColumn id="1" xr3:uid="{A9F75174-F209-47CD-A04D-2A7CC8254728}" name="OPEI">
      <calculatedColumnFormula>VLOOKUP(B2,Sheet1!$A$3:$F$49,2,FALSE)</calculatedColumnFormula>
    </tableColumn>
    <tableColumn id="2" xr3:uid="{A0A2F3B1-936D-48ED-9D06-256141B1940C}" name="Standard Name">
      <calculatedColumnFormula>FSPC.A!$D$4</calculatedColumnFormula>
    </tableColumn>
    <tableColumn id="3" xr3:uid="{D3BC1923-C89B-4A34-AA74-C0C239B72F72}" name="FY">
      <calculatedColumnFormula>Coversheet!$D$36</calculatedColumnFormula>
    </tableColumn>
    <tableColumn id="179" xr3:uid="{660D7D40-1FE0-49A2-9D48-7F72E2590063}" name="Form Version" dataDxfId="330">
      <calculatedColumnFormula>Sheet1!$A$1</calculatedColumnFormula>
    </tableColumn>
    <tableColumn id="124" xr3:uid="{683C3AA3-EE09-4193-A1C6-0BF41E7F2B9E}" name="Data Received" dataDxfId="329">
      <calculatedColumnFormula>Coversheet!$D$35</calculatedColumnFormula>
    </tableColumn>
    <tableColumn id="125" xr3:uid="{0FE3123E-D3C5-4DB6-B269-E31931D020BF}" name="Who Conducted the Audit?" dataDxfId="328">
      <calculatedColumnFormula>Coversheet!$D$17</calculatedColumnFormula>
    </tableColumn>
    <tableColumn id="128" xr3:uid="{394D9211-C1C2-4DA8-B697-D1012472528A}" name="Inspection Audit Rating" dataDxfId="327">
      <calculatedColumnFormula>Coversheet!$D$19</calculatedColumnFormula>
    </tableColumn>
    <tableColumn id="132" xr3:uid="{91B05C63-3E6D-4EFF-81AB-65A94FF9AE13}" name="State Inspection Program" dataDxfId="326">
      <calculatedColumnFormula>Coversheet!$D$16</calculatedColumnFormula>
    </tableColumn>
    <tableColumn id="133" xr3:uid="{41D4BE90-3077-42B4-A47A-FD3C40F4849A}" name="Who Conducted Audit of Auditor?" dataDxfId="325">
      <calculatedColumnFormula>Coversheet!$D$24</calculatedColumnFormula>
    </tableColumn>
    <tableColumn id="134" xr3:uid="{D381E119-24CC-4A3F-8FF1-5628E9D5513E}" name="Verification Audit: Auditor Overall Rating" dataDxfId="324">
      <calculatedColumnFormula>Coversheet!$D$25</calculatedColumnFormula>
    </tableColumn>
    <tableColumn id="138" xr3:uid="{A9D3B309-13A1-4BE5-B7E5-0D5CF2A900BB}" name="Verification Auditor or Auditor Trainee" dataDxfId="323">
      <calculatedColumnFormula>Coversheet!$D$26</calculatedColumnFormula>
    </tableColumn>
    <tableColumn id="135" xr3:uid="{D923D68E-62F6-4C54-9030-6E894D279332}" name="Email of Division Representative Reviewing this form" dataDxfId="322">
      <calculatedColumnFormula>Coversheet!$D$28</calculatedColumnFormula>
    </tableColumn>
    <tableColumn id="136" xr3:uid="{A8EAC68B-1D2D-486F-8A58-CA210460881D}" name="Date Division review was completed" dataDxfId="321">
      <calculatedColumnFormula>Coversheet!$D$29</calculatedColumnFormula>
    </tableColumn>
    <tableColumn id="137" xr3:uid="{919BF4AA-8B88-4018-AFF2-F20AF7388805}" name="Select &quot;Corrected Form&quot; if this form was previously submitted" dataDxfId="320">
      <calculatedColumnFormula>Coversheet!$D$30</calculatedColumnFormula>
    </tableColumn>
    <tableColumn id="4" xr3:uid="{BA0C5819-DE91-4349-9237-F885859C4080}" name="State">
      <calculatedColumnFormula>VLOOKUP(B2,Sheet1!$A$3:$F$49,3,FALSE)</calculatedColumnFormula>
    </tableColumn>
    <tableColumn id="118" xr3:uid="{F6DFFA92-4B9B-4716-A6A9-0A184E07AF42}" name="Other Entity Name"/>
    <tableColumn id="120" xr3:uid="{A9F219D2-9229-4B3C-AB3D-39D78FACD257}" name="Division" dataDxfId="319"/>
    <tableColumn id="121" xr3:uid="{9E7974BD-5E06-4AD1-8C3E-3469E58E99A5}" name="Audit Phase" dataDxfId="318"/>
    <tableColumn id="122" xr3:uid="{6019E35E-6641-44F0-93E8-0B12F2E7D7DB}" name="Contract Performance Year" dataDxfId="317">
      <calculatedColumnFormula>Coversheet!$D$15</calculatedColumnFormula>
    </tableColumn>
    <tableColumn id="123" xr3:uid="{FBC0847E-7572-4F87-BCF7-6B9FFB7C1019}" name="Notes" dataDxfId="316">
      <calculatedColumnFormula>Coversheet!$D$21</calculatedColumnFormula>
    </tableColumn>
    <tableColumn id="5" xr3:uid="{55501132-3102-46A5-8413-4037DA349744}" name="Tab"/>
    <tableColumn id="6" xr3:uid="{8D409320-372D-4F8D-AAEB-89D2241892DD}" name="Audit Start" dataDxfId="315">
      <calculatedColumnFormula>FSPC.A!$D$3</calculatedColumnFormula>
    </tableColumn>
    <tableColumn id="7" xr3:uid="{7C735D9D-4A3C-44BC-878A-4E684DB1538E}" name="Audit End" dataDxfId="314">
      <calculatedColumnFormula>FSPC.A!$F$3</calculatedColumnFormula>
    </tableColumn>
    <tableColumn id="8" xr3:uid="{5E9C60C1-E80A-4891-8252-CEE18F407D87}" name="Auditor">
      <calculatedColumnFormula>FSPC.A!$D$5</calculatedColumnFormula>
    </tableColumn>
    <tableColumn id="9" xr3:uid="{249B59D2-A387-467B-9147-4CBF4A0AD36E}" name="State Inspector">
      <calculatedColumnFormula>FSPC.A!$F$5</calculatedColumnFormula>
    </tableColumn>
    <tableColumn id="10" xr3:uid="{15610B47-7BC6-4680-B9CA-592AF5763907}" name="Firm Name">
      <calculatedColumnFormula>FSPC.A!$D$6</calculatedColumnFormula>
    </tableColumn>
    <tableColumn id="11" xr3:uid="{F6D861F2-D0CF-409B-BFE7-2B83B510B1F6}" name="FEI Number">
      <calculatedColumnFormula>FSPC.A!$F$6</calculatedColumnFormula>
    </tableColumn>
    <tableColumn id="12" xr3:uid="{0000D214-56CA-41E0-8E29-9A3DF4EC93AF}" name="Firm Address">
      <calculatedColumnFormula>FSPC.A!$D$7</calculatedColumnFormula>
    </tableColumn>
    <tableColumn id="13" xr3:uid="{2DD9ABD2-55BF-4138-8301-E07B2DF6C97B}" name="State Firm ID Number">
      <calculatedColumnFormula>FSPC.A!$F$7</calculatedColumnFormula>
    </tableColumn>
    <tableColumn id="14" xr3:uid="{C72917B9-317F-4FFA-B732-782574641259}" name="Inspection Type">
      <calculatedColumnFormula>FSPC.A!$D$8</calculatedColumnFormula>
    </tableColumn>
    <tableColumn id="117" xr3:uid="{55B1DAEB-22C0-465E-B064-5C695A62C63F}" name="Audit Type"/>
    <tableColumn id="15" xr3:uid="{62565E64-CF13-44D1-A13B-B3F6BC96CDB1}" name="Total Number Acceptable">
      <calculatedColumnFormula>FSPC.A!$D$9</calculatedColumnFormula>
    </tableColumn>
    <tableColumn id="16" xr3:uid="{D5225C4B-3F3B-4ABE-8071-6B01BC42E9EC}" name="Total Number Needs Improvement">
      <calculatedColumnFormula>FSPC.A!$F$9</calculatedColumnFormula>
    </tableColumn>
    <tableColumn id="17" xr3:uid="{EB171137-245E-4BD0-8BBB-4FED333E16F9}" name="Overall Audit Percentage" dataDxfId="313">
      <calculatedColumnFormula>FSPC.A!$D$10</calculatedColumnFormula>
    </tableColumn>
    <tableColumn id="18" xr3:uid="{48E627DE-06A0-4A4D-A07D-B827DA641A8C}" name="Overall Audit Rating">
      <calculatedColumnFormula>FSPC.A!$F$10</calculatedColumnFormula>
    </tableColumn>
    <tableColumn id="19" xr3:uid="{AC31933D-D99E-41F7-B699-CF211D3B0AD3}" name="Section"/>
    <tableColumn id="20" xr3:uid="{F910575A-1C25-4BF2-A821-6E1E9834BE6A}" name="Question Number"/>
    <tableColumn id="21" xr3:uid="{3BCAA7F0-49D7-4DA9-AC68-3D7345634101}" name="Audit Question"/>
    <tableColumn id="22" xr3:uid="{B3D8E595-40E5-4F07-A908-E2DCA477AD07}" name="Blank"/>
    <tableColumn id="23" xr3:uid="{490E3F69-071F-4830-84A1-8618DF56317B}" name="Rating"/>
    <tableColumn id="24" xr3:uid="{64A2CC8D-2AF7-4330-81CF-43229D6CBA4B}" name="Feedback_x000a_(Required for Needs Improvement/Optional for Acceptable)"/>
    <tableColumn id="25" xr3:uid="{888F170D-26AA-4AE8-B0B8-95DA13C487F9}" name="Auditor Signature">
      <calculatedColumnFormula>FSPC.A!$D$26</calculatedColumnFormula>
    </tableColumn>
    <tableColumn id="26" xr3:uid="{840F1859-A6E5-4644-AC11-42D8E879A8EC}" name="Signature Date" dataDxfId="312">
      <calculatedColumnFormula>FSPC.A!$F$26</calculatedColumnFormula>
    </tableColumn>
    <tableColumn id="129" xr3:uid="{32A09932-6C6A-491C-B23F-14E57267ABAE}" name="Verification Auditor Signature" dataDxfId="311"/>
    <tableColumn id="28" xr3:uid="{4C5BE933-0FF1-4E45-AF9F-3CE30070C577}" name="I.1 Rating"/>
    <tableColumn id="29" xr3:uid="{EFFDFF4B-12F8-4DBB-A41F-EF6109BF0778}" name="I.1 Feedback"/>
    <tableColumn id="27" xr3:uid="{7F666A68-FA15-4025-9E4F-D4C79EFAC1A9}" name="I.2 Rating"/>
    <tableColumn id="30" xr3:uid="{A3E70578-7030-4E8D-80E5-41493C42D926}" name="I.2 Feedback"/>
    <tableColumn id="31" xr3:uid="{A8566B37-0757-49DC-894C-CF872F73FFA4}" name="I.3 Rating"/>
    <tableColumn id="32" xr3:uid="{7FA24914-EF6D-4503-8A47-85B8F3CD09BF}" name="I.3 Feedback"/>
    <tableColumn id="33" xr3:uid="{4400B24D-4A45-49A0-BFD1-8B83AE711E24}" name="I.4 Rating"/>
    <tableColumn id="34" xr3:uid="{E64D1B42-3CD8-4E0D-A42F-81589BFF1068}" name="I.4 Feedback"/>
    <tableColumn id="35" xr3:uid="{340D3420-D925-4569-884B-69650C087324}" name="I.5 Rating"/>
    <tableColumn id="36" xr3:uid="{D7A1D578-1CF1-44C3-9F41-9085A45B92BE}" name="I.5 Feedback"/>
    <tableColumn id="37" xr3:uid="{6517654A-1C03-4319-9915-07F1DE92FDF1}" name="I.6 Rating"/>
    <tableColumn id="38" xr3:uid="{002E390A-4C69-4A16-BF11-1F5A1F99FCE9}" name="I.6 Feedback"/>
    <tableColumn id="39" xr3:uid="{6D2FEBBF-C280-4533-B7E3-5172011F1164}" name="I.7 Rating"/>
    <tableColumn id="40" xr3:uid="{A4AC76B5-47AA-4100-8743-C06216D9C4F1}" name="I.7 Feedback"/>
    <tableColumn id="41" xr3:uid="{E980B026-7C01-4CB8-8B2C-01592855F048}" name="I.8 Rating"/>
    <tableColumn id="42" xr3:uid="{B73A69A6-8CA6-4F97-A631-4AE26C363911}" name="I.8 Feedback"/>
    <tableColumn id="43" xr3:uid="{C6188554-F6CA-46F0-AA3C-99BEB5423A6B}" name="I.9 Rating"/>
    <tableColumn id="44" xr3:uid="{A55C6432-ACBA-4B3B-AE45-EF199BF3A08D}" name="I.9 Feedback"/>
    <tableColumn id="45" xr3:uid="{81E44BD6-9D23-4181-9183-B36223C75476}" name="II.1 Rating"/>
    <tableColumn id="46" xr3:uid="{915C43F0-8BFB-4B9A-A10F-DA12987911C1}" name="II.1 Feedback"/>
    <tableColumn id="47" xr3:uid="{6CCE3D5F-260C-4AAE-A9F4-1AB558196662}" name="II.2 Rating"/>
    <tableColumn id="48" xr3:uid="{60E00CD1-3C8F-4816-938A-16129192EE9A}" name="II.2 Feedback"/>
    <tableColumn id="49" xr3:uid="{4E3C87C7-FB34-4893-85DD-3E544B5E2766}" name="II.3 Rating"/>
    <tableColumn id="50" xr3:uid="{9A2DEED4-AA8F-4BA0-AE13-AEC7E670074F}" name="II.3 Feedback"/>
    <tableColumn id="51" xr3:uid="{B71EEAB3-4B26-4EC1-B2DE-B1C32AFE2528}" name="II.4 Rating"/>
    <tableColumn id="52" xr3:uid="{9AF98623-77A1-4313-8EC7-0C35E746C8F4}" name="II.4 Feedback"/>
    <tableColumn id="53" xr3:uid="{DFDD3E9E-163F-4A1A-9509-544C80EE0958}" name="II.5 Rating"/>
    <tableColumn id="54" xr3:uid="{DD37199E-F2FB-4B78-B10E-88BEC563DDD7}" name="II.5 Feedback"/>
    <tableColumn id="55" xr3:uid="{BC8C6624-AFCF-4AD2-A362-9C78FB5179FA}" name="II.6 Rating"/>
    <tableColumn id="56" xr3:uid="{19E953D0-AC08-4958-B7C4-D5D726B6A7E2}" name="II.6 Feedback"/>
    <tableColumn id="57" xr3:uid="{95A49635-26D1-4A38-B61B-3FEC95DD85B9}" name="II.7 Rating"/>
    <tableColumn id="58" xr3:uid="{290DFBEC-984A-4645-95F4-A70794F2B3A5}" name="II.7 Feedback"/>
    <tableColumn id="59" xr3:uid="{340C056A-B566-47EF-9BE2-9C5399DBCC82}" name="II.8 Rating"/>
    <tableColumn id="60" xr3:uid="{67A0E51E-AA9F-4A4A-A28B-229FC4FAEFDE}" name="II.8 Feedback"/>
    <tableColumn id="61" xr3:uid="{516EDC74-C446-4A4F-9B23-A88388F7CED3}" name="II.9 Rating"/>
    <tableColumn id="62" xr3:uid="{64B34F34-8BF8-4AF4-BF3D-7F2F3A4FF3FF}" name="II.9 Feedback"/>
    <tableColumn id="83" xr3:uid="{E00AA93D-5972-47EA-B8E9-9E15411B2C77}" name="III.1 Rating"/>
    <tableColumn id="84" xr3:uid="{F044FFAA-EE58-473F-AE2B-8EF78928CC0C}" name="III.1 Feedback"/>
    <tableColumn id="63" xr3:uid="{71FCB221-9C98-4928-8301-9BF12E9898F6}" name="IV.1 Rating"/>
    <tableColumn id="64" xr3:uid="{89999C79-6F13-43FE-A3E3-CE358765F0E9}" name="IV.1 Feedback"/>
    <tableColumn id="65" xr3:uid="{65E5E85C-6E98-4B6D-A5A3-7D26F15B2F6F}" name="IV.2 Rating"/>
    <tableColumn id="66" xr3:uid="{A8E6B7B9-D248-4C55-B1C5-F9B8364EBDBA}" name="IV.2 Feedback"/>
    <tableColumn id="85" xr3:uid="{9CFD912D-4B7E-4812-BE2A-681919E0D80C}" name="V.1 Rating"/>
    <tableColumn id="86" xr3:uid="{E37F89E3-CEF5-467F-8795-F407908F92B5}" name="V.1 Feedback"/>
    <tableColumn id="87" xr3:uid="{A6BBF875-5763-44EF-81E4-95C6647E4859}" name="V.2 Rating"/>
    <tableColumn id="88" xr3:uid="{E3BA8E69-97B6-4950-A324-BF8D3063C03D}" name="V.2 Feedback"/>
    <tableColumn id="89" xr3:uid="{02432E0B-3105-495B-BA69-2E5FC79E776B}" name="V.3 Rating"/>
    <tableColumn id="90" xr3:uid="{B50EC840-00D6-4954-BBAB-C7321AD58B4F}" name="V.3 Feedback"/>
    <tableColumn id="91" xr3:uid="{89639B8A-0B19-4993-9A12-57484DD3B0CD}" name="VI.1 Rating"/>
    <tableColumn id="92" xr3:uid="{209549FA-14D0-437F-929B-8111206CF5FC}" name="VI.1 Feedback"/>
    <tableColumn id="93" xr3:uid="{34EFB1A4-FE59-4C56-B91C-E80ED54F2A16}" name="VI.2 Rating"/>
    <tableColumn id="94" xr3:uid="{EC836401-70FB-40E0-8503-2DD4D4153BCA}" name="VI.2 Feedback"/>
    <tableColumn id="95" xr3:uid="{AF5490D6-8030-4C89-A783-6BA491BC2FAD}" name="VI.3 Rating"/>
    <tableColumn id="96" xr3:uid="{6E139FF9-E2B8-47F5-892C-5A8FA60E2FDC}" name="VI.3 Feedback"/>
    <tableColumn id="97" xr3:uid="{0D3B556E-FB71-4D85-A6BB-05993444ED1D}" name="VI.4 Rating"/>
    <tableColumn id="98" xr3:uid="{8132F9B2-6FCB-418D-BFD0-7ED5C4F35666}" name="VI.4 Feedback"/>
    <tableColumn id="99" xr3:uid="{D07AE360-58E9-4DE2-A7C0-90BEAEED61E1}" name="VI.5 Rating"/>
    <tableColumn id="100" xr3:uid="{BCC35DFE-E9C4-46B3-890C-7FF274F2811C}" name="VI.5 Feedback"/>
    <tableColumn id="67" xr3:uid="{E4DF8F23-4992-4E06-A36B-112E9B3F9D56}" name="VII.1 Rating"/>
    <tableColumn id="68" xr3:uid="{104DAC14-622E-457B-936A-8B8EACE57DAB}" name="VII.1 Feedback"/>
    <tableColumn id="69" xr3:uid="{03777B6F-63B0-467E-893E-1BD5C0144C27}" name="VII.2 Rating"/>
    <tableColumn id="70" xr3:uid="{B4BDD593-70AB-4799-AC77-4169AC98CC03}" name="VII.2 Feedback"/>
    <tableColumn id="71" xr3:uid="{58A82E97-7AE2-495E-8013-8F510B846565}" name="VII.3 Rating"/>
    <tableColumn id="72" xr3:uid="{C4D90542-5A92-4AC5-9BAB-C1DE2F5949D3}" name="VII.3 Feedback"/>
    <tableColumn id="73" xr3:uid="{13E9D068-87AB-4E26-B879-ED2A9163D9B7}" name="VII.4 Rating"/>
    <tableColumn id="74" xr3:uid="{5850CA89-97E3-466E-A745-B2FF1554FA7C}" name="VII.4 Feedback"/>
    <tableColumn id="75" xr3:uid="{684DF862-FFC4-4CA9-A4FE-F68BF1AB4E12}" name="VII.5 Rating"/>
    <tableColumn id="76" xr3:uid="{54ABAF5A-0E3D-4B9C-83AB-515D93ED50D3}" name="VII.5 Feedback"/>
    <tableColumn id="77" xr3:uid="{8F79CB25-B699-422E-A642-F9B2D2ED558B}" name="VII.6 Rating"/>
    <tableColumn id="78" xr3:uid="{6331E8DB-EDEE-4273-A7FE-FBBCBD3350E7}" name="VII.6 Feedback"/>
    <tableColumn id="79" xr3:uid="{425F33A7-C277-4C8D-AA0D-733DC5EFD3FB}" name="VII.7 Rating"/>
    <tableColumn id="80" xr3:uid="{192BBB08-B61E-44A8-8664-E9DD0C5383CE}" name="VII.7 Feedback"/>
    <tableColumn id="81" xr3:uid="{3F6CA136-7E7B-478D-A2F1-2B0FC6FF4E23}" name="VII.8 Rating"/>
    <tableColumn id="82" xr3:uid="{1147A60B-412C-4446-BC70-CCB299549D92}" name="VII.8 Feedback"/>
    <tableColumn id="101" xr3:uid="{0FBA6A3E-1EF8-4F2D-80B0-EC5DE5EB1B3B}" name="VIII.1 Rating"/>
    <tableColumn id="102" xr3:uid="{D1E5276F-F592-45FD-9E70-43BF162C85C3}" name="VIII.1 Feedback"/>
    <tableColumn id="103" xr3:uid="{13A73E5B-FADC-4365-9BDF-F4F1CD41EF22}" name="VIII.2 Rating"/>
    <tableColumn id="104" xr3:uid="{FBC86D57-AD42-4C5F-8E40-00D0AE855419}" name="VIII.2 Feedback"/>
    <tableColumn id="105" xr3:uid="{18499B14-5F7E-45CD-BC6C-9B56A3240025}" name="VIII.3 Rating"/>
    <tableColumn id="106" xr3:uid="{4B182150-C4FA-4B8F-940F-9A193B0B9121}" name="VIII.3 Feedback"/>
    <tableColumn id="107" xr3:uid="{2DF4A432-8C00-43F3-A334-60AD29049805}" name="VIII.4 Rating"/>
    <tableColumn id="108" xr3:uid="{EE8ACF73-73AB-49BB-8A33-9CE6700D5CCC}" name="VIII.4 Feedback"/>
    <tableColumn id="109" xr3:uid="{72A80A8C-98F3-4BD2-B978-17EF5F0CCF5B}" name="VIII.5 Rating"/>
    <tableColumn id="110" xr3:uid="{2971EAC5-759F-4438-81A1-EE3D7C30CCEA}" name="VIII.5 Feedback"/>
    <tableColumn id="111" xr3:uid="{288FAE9C-415D-4494-B43F-5E75F3683B31}" name="VIII.6 Rating"/>
    <tableColumn id="112" xr3:uid="{49490896-A5C8-478D-9C63-6B9BA41CBB1E}" name="VIII.6 Feedback"/>
    <tableColumn id="113" xr3:uid="{F740591A-5692-4623-B6BA-70BBD22AA8ED}" name="VIII.7 Rating"/>
    <tableColumn id="114" xr3:uid="{56BCA5DC-702B-4C50-A408-84EDE8096836}" name="VIII.7 Feedback"/>
    <tableColumn id="149" xr3:uid="{77464C10-683C-4A51-9825-05E432292E57}" name="IX.1 Rating"/>
    <tableColumn id="150" xr3:uid="{2E22D901-5208-43A4-8247-BC933AED3D5A}" name="IX.1 Feedback"/>
    <tableColumn id="151" xr3:uid="{71520378-11C8-4B49-82E1-6C269EC10AD5}" name="IX.2 Rating"/>
    <tableColumn id="152" xr3:uid="{8A3D4579-BA58-437D-9992-44C90471164A}" name="IX.2 Feedback"/>
    <tableColumn id="153" xr3:uid="{1284FA4A-D2D6-4B0F-98CB-50AF8F5C316E}" name="IX.3 Rating"/>
    <tableColumn id="154" xr3:uid="{0B48E037-5D5B-4106-B31A-2B840F98950C}" name="IX.3 Feedback"/>
    <tableColumn id="155" xr3:uid="{B77386F7-1C65-4B72-A1C7-D0A6298D7971}" name="IX.4 Rating"/>
    <tableColumn id="156" xr3:uid="{A3A23CFE-66F9-4968-A175-DF92DCBDB96D}" name="IX.4 Feedback"/>
    <tableColumn id="157" xr3:uid="{07925AF6-FE2B-4B7F-B8E6-B6B1E23BC6F3}" name="IX.5 Rating"/>
    <tableColumn id="158" xr3:uid="{E06C22A9-4D35-41D6-81AB-4EE6C61F1865}" name="IX.5 Feedback"/>
    <tableColumn id="139" xr3:uid="{CB054CDF-8377-4C2B-9B63-EE0C7AC81804}" name="IX.6 Rating"/>
    <tableColumn id="140" xr3:uid="{83A82962-0E6D-4237-B13C-0762F7A7AA81}" name="IX.6 Feedback"/>
    <tableColumn id="141" xr3:uid="{E52910F6-E8DC-4C95-9197-62196A7559A7}" name="IX.7 Rating"/>
    <tableColumn id="142" xr3:uid="{0B8C4022-8C58-4E06-A254-9B3CE3C0635A}" name="IX.7 Feedback"/>
    <tableColumn id="143" xr3:uid="{EFBEB5C2-D005-4B82-A976-92ED84B64787}" name="IX.8 Rating"/>
    <tableColumn id="144" xr3:uid="{FC8F55F2-012F-4129-8DE5-772A1B528CA8}" name="IX.8 Feedback"/>
    <tableColumn id="145" xr3:uid="{BD6B7496-C88B-4335-8FB5-3BD090380D29}" name="IX.9 Rating"/>
    <tableColumn id="146" xr3:uid="{2E72CBEB-4C4B-47AB-BE73-5AA26402C8D2}" name="IX.9 Feedback"/>
    <tableColumn id="147" xr3:uid="{85FBD723-50B0-4DF6-83F1-E61E48039521}" name="IX.10 Rating"/>
    <tableColumn id="148" xr3:uid="{D16620E1-514B-4FFD-AFEA-7FBD3F6FEAE6}" name="IX.10 Feedback"/>
    <tableColumn id="159" xr3:uid="{B8645D99-F915-4D73-8CC4-CA192BE6FEC3}" name="X.1 Rating"/>
    <tableColumn id="160" xr3:uid="{6437BD16-B0CC-4BE0-A528-6B51C3DF9647}" name="X.1 Feedback"/>
    <tableColumn id="161" xr3:uid="{944FAA59-5AFF-412C-954A-1139929BBE73}" name="X.2 Rating"/>
    <tableColumn id="162" xr3:uid="{10E02917-B496-4675-BB23-92959976BE92}" name="X.2 Feedback"/>
    <tableColumn id="163" xr3:uid="{E206EBAE-6269-47F6-AF94-53FDE29A238F}" name="X.3 Rating"/>
    <tableColumn id="164" xr3:uid="{DD66FF11-3661-48AF-9D33-758CBA259FFC}" name="X.3 Feedback"/>
    <tableColumn id="165" xr3:uid="{8B249615-3973-4C5D-8C07-E6E1F949683D}" name="X.4 Rating"/>
    <tableColumn id="166" xr3:uid="{FCF49FCF-80B2-4F0E-A398-E7208EDC7DF2}" name="X.4 Feedback"/>
    <tableColumn id="167" xr3:uid="{EAF92D20-F4AE-444C-BCB8-04A99E1FB2E1}" name="X.5 Rating"/>
    <tableColumn id="168" xr3:uid="{9F2CCF50-A1E2-421A-9E07-987E6B1721BF}" name="X.5 Feedback"/>
    <tableColumn id="174" xr3:uid="{9DCF964D-3E2F-45C6-A065-66B4A3A3551D}" name="X.6 Rating"/>
    <tableColumn id="175" xr3:uid="{12A29572-EF00-4F3F-BFAD-31E4240816DD}" name="X.6 Feedback"/>
    <tableColumn id="176" xr3:uid="{88E706ED-50A0-40FB-BBAF-A8A90A568C1D}" name="X.7 Rating"/>
    <tableColumn id="177" xr3:uid="{45384083-7107-47D0-8185-16D0C8F68A2E}" name="X.7 Feedback"/>
    <tableColumn id="178" xr3:uid="{0505B5BE-9E6D-4155-BF2F-31C96F1D57E1}" name="X.8 Rating"/>
    <tableColumn id="169" xr3:uid="{21D4577A-603A-4922-8538-22106226E259}" name="X.8 Feedback"/>
    <tableColumn id="170" xr3:uid="{F72C1A55-B894-401E-8365-6D92C258EB49}" name="X.9 Rating"/>
    <tableColumn id="171" xr3:uid="{8E52CB68-B141-448A-BD03-BA6A9565C477}" name="X.9 Feedback"/>
    <tableColumn id="172" xr3:uid="{D6736456-5227-4305-97AB-8252B8465FBB}" name="X.10 Rating"/>
    <tableColumn id="173" xr3:uid="{79456D65-5052-49FD-8178-F40FCBDC5852}" name="X.10 Feedback"/>
    <tableColumn id="115" xr3:uid="{ED4975E8-2FC3-493F-ABA2-E6BD045D6CCA}" name="XI.1 Rating"/>
    <tableColumn id="116" xr3:uid="{52735741-18A8-4429-AC36-0699390FBD0E}" name="XI.1 Feedback"/>
    <tableColumn id="119" xr3:uid="{731263F4-70A7-431D-A856-5062A8A88989}" name="XII. Overall Feedback"/>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D4B833-7708-4FA7-9B68-6F577FB62523}" name="HF3610FDASummary" displayName="HF3610FDASummary" ref="B12:CV21" totalsRowShown="0" headerRowDxfId="310" dataDxfId="308" headerRowBorderDxfId="309">
  <autoFilter ref="B12:CV21" xr:uid="{A0B05A23-F083-4CBA-8CED-74777CDD08F3}"/>
  <tableColumns count="99">
    <tableColumn id="13" xr3:uid="{5A1227BB-42F3-4F18-BF78-3B77B5C0DC94}" name="State" dataDxfId="307"/>
    <tableColumn id="15" xr3:uid="{09226DEB-F1ED-43A6-BAD1-B8922E4D5720}" name="State Food Agency" dataDxfId="306"/>
    <tableColumn id="17" xr3:uid="{DBCF0F46-BC07-4CF0-A96B-4134813694BF}" name="Contract Performance Year" dataDxfId="305">
      <calculatedColumnFormula>Coversheet!$D$15</calculatedColumnFormula>
    </tableColumn>
    <tableColumn id="60" xr3:uid="{0D0B11A3-3242-40C4-893E-9228B6C2722E}" name="State Inspection Program" dataDxfId="304">
      <calculatedColumnFormula>Coversheet!$D$16</calculatedColumnFormula>
    </tableColumn>
    <tableColumn id="33" xr3:uid="{3F7AD8E7-0BED-4D5F-A8DC-76F8389F397F}" name="Inspection Audit Rating" dataDxfId="303">
      <calculatedColumnFormula>Coversheet!$D$19</calculatedColumnFormula>
    </tableColumn>
    <tableColumn id="63" xr3:uid="{D51A576E-1991-4BCA-84CE-24901B59648B}" name="Joint Inspection" dataDxfId="302"/>
    <tableColumn id="61" xr3:uid="{81D6926C-F8CA-472A-A937-2DCA05BE669E}" name="Notes" dataDxfId="301">
      <calculatedColumnFormula>Coversheet!$D$21</calculatedColumnFormula>
    </tableColumn>
    <tableColumn id="62" xr3:uid="{EF0D0A8B-C546-4579-9C7A-A45650A1D2EA}" name="Who Conducted Audit of Auditor?" dataDxfId="300">
      <calculatedColumnFormula>Coversheet!$D$24</calculatedColumnFormula>
    </tableColumn>
    <tableColumn id="46" xr3:uid="{74FBD52A-58EE-4378-B536-0FAF3E8DEA38}" name="Verification Audit: Auditor Overall Rating" dataDxfId="299">
      <calculatedColumnFormula>Coversheet!$D$25</calculatedColumnFormula>
    </tableColumn>
    <tableColumn id="34" xr3:uid="{8D81257E-F087-4C63-8704-4E03DA87FE3D}" name="Verification Auditor or Auditor Trainee" dataDxfId="298">
      <calculatedColumnFormula>Coversheet!$D$26</calculatedColumnFormula>
    </tableColumn>
    <tableColumn id="35" xr3:uid="{036F9D05-62B7-4FC8-947A-AC92229676CB}" name="Email of Division Rep Reviewing" dataDxfId="297">
      <calculatedColumnFormula>Coversheet!$D$28</calculatedColumnFormula>
    </tableColumn>
    <tableColumn id="36" xr3:uid="{E3EEFC68-0F29-41BE-9E33-9A2EB0ADBF95}" name="Date of Div Review" dataDxfId="296">
      <calculatedColumnFormula>Coversheet!$D$29</calculatedColumnFormula>
    </tableColumn>
    <tableColumn id="38" xr3:uid="{AADA3911-EFC0-4957-AF6F-F75D020EEC84}" name="Corrected Form?" dataDxfId="295">
      <calculatedColumnFormula>Coversheet!$D$30</calculatedColumnFormula>
    </tableColumn>
    <tableColumn id="52" xr3:uid="{EB9785DA-C426-4938-98E1-744243902438}" name="Date Received" dataDxfId="294">
      <calculatedColumnFormula>Coversheet!$D$35</calculatedColumnFormula>
    </tableColumn>
    <tableColumn id="53" xr3:uid="{FDC4ADB6-9E8C-44B2-A340-3B606EABCD68}" name="Funding FY" dataDxfId="293">
      <calculatedColumnFormula>Coversheet!$D$36</calculatedColumnFormula>
    </tableColumn>
    <tableColumn id="19" xr3:uid="{03D81FF4-AE51-49F7-AA72-5BE934A9F844}" name="Division" dataDxfId="292"/>
    <tableColumn id="21" xr3:uid="{8532009D-29FD-481E-B4C4-DD870A8E4DF0}" name="Audit Phase" dataDxfId="291"/>
    <tableColumn id="23" xr3:uid="{A62F30F7-0B19-4153-9860-14C5E6B917D0}" name="Inspector Name" dataDxfId="290"/>
    <tableColumn id="25" xr3:uid="{40AA28F4-BFDD-452D-B6B5-662C7116F0A1}" name="Audit Type" dataDxfId="289"/>
    <tableColumn id="27" xr3:uid="{5A5DFE37-3872-4B45-892A-F0918FC4DB59}" name="Firm FEI" dataDxfId="288"/>
    <tableColumn id="29" xr3:uid="{6B63AA42-A5BE-456A-81F6-D3A6F94AC763}" name="Firm Name" dataDxfId="287"/>
    <tableColumn id="30" xr3:uid="{B7C34BCF-A53D-4F48-96F2-23C369555136}" name="Type of Inspection" dataDxfId="286"/>
    <tableColumn id="4" xr3:uid="{98C41546-5A65-4E78-BF63-5D9287D5F4F1}" name="Final Date of Audit" dataDxfId="285">
      <calculatedColumnFormula>CGMP!$F$3</calculatedColumnFormula>
    </tableColumn>
    <tableColumn id="101" xr3:uid="{CEFDACB7-3F37-4E8B-8652-91C4A241F67F}" name="Who Conducted Audit?" dataDxfId="284">
      <calculatedColumnFormula>Coversheet!$D$17</calculatedColumnFormula>
    </tableColumn>
    <tableColumn id="102" xr3:uid="{5BD01AD0-84DC-4EB9-9089-E8C17E224812}" name="Auditor Name" dataDxfId="283">
      <calculatedColumnFormula>CGMP!$D$5</calculatedColumnFormula>
    </tableColumn>
    <tableColumn id="8" xr3:uid="{4BC57F22-5CC2-4C83-9092-ED08E7C49196}" name="I.1" dataDxfId="282">
      <calculatedColumnFormula>IF(CGMP!$E$14="Acceptable","A",IF(CGMP!$E$14="Needs Improvement","NI",CGMP!$E$14))</calculatedColumnFormula>
    </tableColumn>
    <tableColumn id="10" xr3:uid="{33690D77-AC5F-4D9F-84F5-933D0A5F5542}" name="I.2" dataDxfId="281">
      <calculatedColumnFormula>IF(CGMP!$E$15="Acceptable","A",IF(CGMP!$E$15="Needs Improvement","NI",CGMP!$E$15))</calculatedColumnFormula>
    </tableColumn>
    <tableColumn id="12" xr3:uid="{49278FB6-56ED-42A7-84A8-57D020C3FC84}" name="I.3" dataDxfId="280">
      <calculatedColumnFormula>IF(CGMP!$E$16="Acceptable","A",IF(CGMP!$E$16="Needs Improvement","NI",CGMP!$E$16))</calculatedColumnFormula>
    </tableColumn>
    <tableColumn id="14" xr3:uid="{9751D07D-C6CC-4C3C-86EB-929F08CED2C5}" name="I.4" dataDxfId="279">
      <calculatedColumnFormula>IF(CGMP!$E$17="Acceptable","A",IF(CGMP!$E$17="Needs Improvement","NI",CGMP!$E$17))</calculatedColumnFormula>
    </tableColumn>
    <tableColumn id="16" xr3:uid="{62AD091B-1076-4215-B5AE-976B239C9375}" name="I.5" dataDxfId="278">
      <calculatedColumnFormula>IF(CGMP!$E$18="Acceptable","A",IF(CGMP!$E$18="Needs Improvement","NI",CGMP!$E$18))</calculatedColumnFormula>
    </tableColumn>
    <tableColumn id="18" xr3:uid="{51F6BD52-D659-46D2-BD6E-7D05A6E405D2}" name="I.6" dataDxfId="277">
      <calculatedColumnFormula>IF(CGMP!$E$19="Acceptable","A",IF(CGMP!$E$19="Needs Improvement","NI",CGMP!$E$19))</calculatedColumnFormula>
    </tableColumn>
    <tableColumn id="20" xr3:uid="{A6DA7BC9-7C9F-423B-B558-2A39CC2F261C}" name="I.7" dataDxfId="276">
      <calculatedColumnFormula>IF(CGMP!$E$20="Acceptable","A",IF(CGMP!$E$20="Needs Improvement","NI",CGMP!$E$20))</calculatedColumnFormula>
    </tableColumn>
    <tableColumn id="22" xr3:uid="{F9C8314A-8E9D-472B-9CA9-F940B8CCF265}" name="I.8" dataDxfId="275">
      <calculatedColumnFormula>IF(CGMP!$E$21="Acceptable","A",IF(CGMP!$E$21="Needs Improvement","NI",CGMP!$E$21))</calculatedColumnFormula>
    </tableColumn>
    <tableColumn id="24" xr3:uid="{70F66F60-4FB1-4D20-92D5-7F936DDE65BD}" name="I.9" dataDxfId="274">
      <calculatedColumnFormula>IF(CGMP!$E$22="Acceptable","A",IF(CGMP!$E$22="Needs Improvement","NI",CGMP!$E$22))</calculatedColumnFormula>
    </tableColumn>
    <tableColumn id="26" xr3:uid="{67E63046-F7A6-49EF-B361-01E4DCFBE468}" name="II.1" dataDxfId="273">
      <calculatedColumnFormula>IF(CGMP!$E$24="Acceptable","A",IF(CGMP!$E$24="Needs Improvement","NI",CGMP!$E$24))</calculatedColumnFormula>
    </tableColumn>
    <tableColumn id="28" xr3:uid="{2C38B879-EA56-42A2-8C48-B9359A1E9AEC}" name="II.2" dataDxfId="272">
      <calculatedColumnFormula>IF(CGMP!$E$25="Acceptable","A",IF(CGMP!$E$25="Needs Improvement","NI",CGMP!$E$25))</calculatedColumnFormula>
    </tableColumn>
    <tableColumn id="39" xr3:uid="{CE13ED56-EC00-4829-B149-7E5E4A1AD5BC}" name="II.3" dataDxfId="271">
      <calculatedColumnFormula>IF(CGMP!$E$26="Acceptable","A",IF(CGMP!$E$26="Needs Improvement","NI",CGMP!$E$26))</calculatedColumnFormula>
    </tableColumn>
    <tableColumn id="40" xr3:uid="{0D169ACC-5626-4654-B81D-6CE1F91A7EE3}" name="II.4" dataDxfId="270">
      <calculatedColumnFormula>IF(CGMP!$E$27="Acceptable","A",IF(CGMP!$E$27="Needs Improvement","NI",CGMP!$E$27))</calculatedColumnFormula>
    </tableColumn>
    <tableColumn id="41" xr3:uid="{FCD074F5-649E-454F-AF89-C4605E7C6AE8}" name="II.5" dataDxfId="269">
      <calculatedColumnFormula>IF(CGMP!$E$28="Acceptable","A",IF(CGMP!$E$28="Needs Improvement","NI",CGMP!$E$28))</calculatedColumnFormula>
    </tableColumn>
    <tableColumn id="42" xr3:uid="{3A2ACF7A-3788-411B-A5A5-108E2843C4D5}" name="II.6" dataDxfId="268">
      <calculatedColumnFormula>IF(CGMP!$E$29="Acceptable","A",IF(CGMP!$E$29="Needs Improvement","NI",CGMP!$E$29))</calculatedColumnFormula>
    </tableColumn>
    <tableColumn id="43" xr3:uid="{93E48EA2-C3C9-4935-A387-1DE043FB1341}" name="II.7" dataDxfId="267">
      <calculatedColumnFormula>IF(CGMP!$E$30="Acceptable","A",IF(CGMP!$E$30="Needs Improvement","NI",CGMP!$E$30))</calculatedColumnFormula>
    </tableColumn>
    <tableColumn id="44" xr3:uid="{683ABF87-0691-4DFF-8BF5-F114F66BAF4A}" name="II.8" dataDxfId="266">
      <calculatedColumnFormula>IF(CGMP!$E$31="Acceptable","A",IF(CGMP!$E$31="Needs Improvement","NI",CGMP!$E$31))</calculatedColumnFormula>
    </tableColumn>
    <tableColumn id="45" xr3:uid="{D80CCC0E-C2D9-4409-9006-B80482C8160D}" name="II.9" dataDxfId="265">
      <calculatedColumnFormula>IF(CGMP!$E$14="Acceptable","A",IF(CGMP!$E$14="Needs Improvement","NI",CGMP!$E$14))</calculatedColumnFormula>
    </tableColumn>
    <tableColumn id="37" xr3:uid="{0DA41A55-230D-4BBF-AB17-7C9AFDFEEF8F}" name="III.1" dataDxfId="264"/>
    <tableColumn id="48" xr3:uid="{C5F2194F-9F65-4E55-8A33-A5B8CB048E82}" name="IV.1" dataDxfId="263"/>
    <tableColumn id="7" xr3:uid="{3F8402E9-7007-4053-912D-3CE85DE766D5}" name="IV.2" dataDxfId="262"/>
    <tableColumn id="49" xr3:uid="{2C9C4801-5A9B-48FB-B32E-6658002DC174}" name="V.1" dataDxfId="261"/>
    <tableColumn id="50" xr3:uid="{38375155-D8DD-41FB-A545-3F7F32C8890E}" name="V.2" dataDxfId="260"/>
    <tableColumn id="51" xr3:uid="{5DE41D54-F6BF-45A6-9B48-3CBCF2841EFF}" name="V.3" dataDxfId="259"/>
    <tableColumn id="55" xr3:uid="{DD817BC8-1BED-4E01-A6D3-ACF84E4808CE}" name="VI.1" dataDxfId="258"/>
    <tableColumn id="56" xr3:uid="{79EE45DD-7216-403C-B85B-9FA397481C72}" name="VI.2" dataDxfId="257"/>
    <tableColumn id="57" xr3:uid="{CF74C34E-FE13-4AE1-A2CA-4FAACE952D31}" name="VI.3" dataDxfId="256"/>
    <tableColumn id="58" xr3:uid="{2CEF3293-318B-4C73-8D1E-EFAB4F2173EA}" name="VI.4" dataDxfId="255"/>
    <tableColumn id="59" xr3:uid="{BFD5FE4D-2CED-44FE-AC6A-E9E2FDE8A85C}" name="VI.5" dataDxfId="254"/>
    <tableColumn id="65" xr3:uid="{D4E85128-5C55-435A-B6D6-455FAC7E1452}" name="VII.1" dataDxfId="253"/>
    <tableColumn id="66" xr3:uid="{F747C5CB-54C1-44CD-B0F3-8D2C43E0EE97}" name="VII.2" dataDxfId="252"/>
    <tableColumn id="67" xr3:uid="{17864D84-3DEF-49A5-85EE-1A3B0D3201CC}" name="VII.3" dataDxfId="251"/>
    <tableColumn id="68" xr3:uid="{DE97CBB3-0BB6-434C-9451-2A60915F0797}" name="VII.4" dataDxfId="250"/>
    <tableColumn id="69" xr3:uid="{952A68A6-8BB4-4051-9072-167E8CF52F37}" name="VII.5" dataDxfId="249"/>
    <tableColumn id="70" xr3:uid="{188385BA-BD56-40CD-9E4A-C4A3FA71F8DF}" name="VII.6" dataDxfId="248"/>
    <tableColumn id="71" xr3:uid="{E536E2CB-0713-4DEB-AFF5-AE520E34B91C}" name="VII.7" dataDxfId="247"/>
    <tableColumn id="72" xr3:uid="{650ECDC1-8A42-42F6-9211-E5633B85DBB8}" name="VII.8" dataDxfId="246"/>
    <tableColumn id="81" xr3:uid="{F2221B41-4734-43D9-A7FC-9D43A6450702}" name="VIII.1" dataDxfId="245"/>
    <tableColumn id="82" xr3:uid="{6E76D6AD-4E98-49B8-8D88-4C4A0D1BBAD8}" name="VIII.2" dataDxfId="244"/>
    <tableColumn id="100" xr3:uid="{E8C9D742-E71C-4102-954E-BB0AFAA5D744}" name="VIII.3" dataDxfId="243"/>
    <tableColumn id="83" xr3:uid="{2B148EE5-617E-4A01-8DD2-A85CDD8A2A4D}" name="VIII.4" dataDxfId="242"/>
    <tableColumn id="84" xr3:uid="{4DA01DA6-E39D-4499-99BC-869EDE969537}" name="VIII.5" dataDxfId="241"/>
    <tableColumn id="85" xr3:uid="{99F34B19-51F1-44AD-B963-C49110C61A13}" name="VIII.6" dataDxfId="240"/>
    <tableColumn id="86" xr3:uid="{6787A3E1-F248-4465-BD3E-0224ABED9B5E}" name="VIII.7" dataDxfId="239"/>
    <tableColumn id="88" xr3:uid="{7C53E9AC-D673-409F-A4C3-E8FA943A2F86}" name="IX.1" dataDxfId="238"/>
    <tableColumn id="89" xr3:uid="{E883309F-BC5B-4EF3-A769-4502904A1739}" name="IX.2" dataDxfId="237"/>
    <tableColumn id="90" xr3:uid="{2A3EECDE-1937-48B0-A478-83E6E59CFA6C}" name="IX.3" dataDxfId="236"/>
    <tableColumn id="91" xr3:uid="{90EEBEDA-4208-4BB8-A66D-E7ED5A272289}" name="IX.4" dataDxfId="235"/>
    <tableColumn id="92" xr3:uid="{64EED8B8-2D7F-491D-A941-9E5671D32B80}" name="IX.5" dataDxfId="234"/>
    <tableColumn id="93" xr3:uid="{090596B7-E72B-4CBC-B3CA-87A6B3593A16}" name="IX.6" dataDxfId="233"/>
    <tableColumn id="94" xr3:uid="{99F69111-92FC-4821-A457-6D4D3C083A50}" name="IX.7" dataDxfId="232"/>
    <tableColumn id="96" xr3:uid="{6CF567BD-B61A-49B2-A396-F95278A5CD93}" name="IX.8" dataDxfId="231"/>
    <tableColumn id="97" xr3:uid="{CB783282-F205-4E45-A059-BBE551F5FFCE}" name="IX.9" dataDxfId="230"/>
    <tableColumn id="98" xr3:uid="{CE115299-AE78-4C11-AA95-EEE35FDFDABE}" name="IX.10" dataDxfId="229"/>
    <tableColumn id="64" xr3:uid="{32C08F59-8354-434E-901B-18F52FC10359}" name="X.1" dataDxfId="228"/>
    <tableColumn id="73" xr3:uid="{E2F7D651-8F9B-453D-B182-CC946AA332EC}" name="X.2" dataDxfId="227"/>
    <tableColumn id="74" xr3:uid="{9E25CE9E-CD7B-4FDC-B0BA-171F6A8C3534}" name="X.3" dataDxfId="226"/>
    <tableColumn id="75" xr3:uid="{BCAF652E-DC69-4C0B-A4E0-99EA9756ED12}" name="X.4" dataDxfId="225"/>
    <tableColumn id="76" xr3:uid="{90264088-0A19-4983-821F-BF4BA0654D71}" name="X.5" dataDxfId="224"/>
    <tableColumn id="77" xr3:uid="{2AAC7B2E-71C8-4F24-B826-5674F5960778}" name="X.6" dataDxfId="223"/>
    <tableColumn id="78" xr3:uid="{2B40F396-1C89-4171-A05C-39178D5C97A1}" name="X.7" dataDxfId="222"/>
    <tableColumn id="79" xr3:uid="{293BFE6D-7414-4AEB-8753-49437D38D10B}" name="X.8" dataDxfId="221"/>
    <tableColumn id="80" xr3:uid="{31EC8E0A-1C9D-4B7C-A729-67ACF84EFB3C}" name="X.9" dataDxfId="220"/>
    <tableColumn id="87" xr3:uid="{5D7C1ED1-B6E3-4B31-BADC-B79B4F673B5D}" name="X.10" dataDxfId="219"/>
    <tableColumn id="95" xr3:uid="{AA2CF4EF-6380-4B72-B7D4-72F32B594125}" name="XI.1 " dataDxfId="218"/>
    <tableColumn id="105" xr3:uid="{0AC879E4-62CA-479E-BD88-0539C0E411BF}" name="Total NI per Audit" dataDxfId="217">
      <calculatedColumnFormula>CGMP!$F$9</calculatedColumnFormula>
    </tableColumn>
    <tableColumn id="106" xr3:uid="{01B3C1D6-7741-4D14-88B4-67EA032FFEFF}" name="Total Acceptable" dataDxfId="216">
      <calculatedColumnFormula>CGMP!$D$9</calculatedColumnFormula>
    </tableColumn>
    <tableColumn id="107" xr3:uid="{4FAB77B2-DAF1-4C4B-9509-E678F58E3A3E}" name="Total Count of A &amp; NI" dataDxfId="215">
      <calculatedColumnFormula>CN13+CO13</calculatedColumnFormula>
    </tableColumn>
    <tableColumn id="108" xr3:uid="{585EB573-4A05-4E75-979E-2E9C00B7B795}" name="Audit Rating" dataDxfId="214"/>
    <tableColumn id="109" xr3:uid="{35A44920-DA47-46E0-8705-C79EB295A20D}" name="Overall Audit Percentage (from Form)" dataDxfId="213">
      <calculatedColumnFormula>CGMP!$D$10</calculatedColumnFormula>
    </tableColumn>
    <tableColumn id="5" xr3:uid="{95C83AF1-7C3A-4D67-B5B9-CF8B94982B67}" name="Form Version" dataDxfId="212">
      <calculatedColumnFormula>Sheet1!$A$1</calculatedColumnFormula>
    </tableColumn>
    <tableColumn id="1" xr3:uid="{E41434D4-DD8D-407D-981C-D1F8AAA51581}" name="Entity Name" dataDxfId="211">
      <calculatedColumnFormula>CGMP!$D$4</calculatedColumnFormula>
    </tableColumn>
    <tableColumn id="2" xr3:uid="{F63E0680-734D-4A5E-8A62-B7DABAA9E731}" name="Standard Name" dataDxfId="210"/>
    <tableColumn id="3" xr3:uid="{1EF6D285-E3D2-4C6B-88B7-A2968F561903}" name="OPEI" dataDxfId="209">
      <calculatedColumnFormula>VLOOKUP(CU13,Sheet1!$A$3:$F$121,2,FALSE)</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7AED40-F743-4A45-93DB-6827001F0830}" name="HF3610RatingSummary" displayName="HF3610RatingSummary" ref="B7:BD16" totalsRowShown="0" headerRowDxfId="208" headerRowBorderDxfId="207">
  <autoFilter ref="B7:BD16" xr:uid="{A0B05A23-F083-4CBA-8CED-74777CDD08F3}"/>
  <tableColumns count="55">
    <tableColumn id="1" xr3:uid="{722181A5-8577-498E-92DF-22C929C93761}" name="Form Tab" dataDxfId="206"/>
    <tableColumn id="2" xr3:uid="{6FCBB46B-5140-48BC-B53F-7D55B7A0D547}" name="Firm ID" dataDxfId="205">
      <calculatedColumnFormula>CGMP!$F$7</calculatedColumnFormula>
    </tableColumn>
    <tableColumn id="3" xr3:uid="{D352455F-222C-4D7D-AFF7-1E8148C81FAC}" name="State Inspector" dataDxfId="204">
      <calculatedColumnFormula>CGMP!$F$5</calculatedColumnFormula>
    </tableColumn>
    <tableColumn id="4" xr3:uid="{CA261584-F0CC-4F9A-AD70-88A3BFE91B95}" name="Date of Audit" dataDxfId="203">
      <calculatedColumnFormula>CGMP!$F$3</calculatedColumnFormula>
    </tableColumn>
    <tableColumn id="5" xr3:uid="{B40A50AD-E400-4CCB-AE3F-15B039B264BF}" name="Auditor" dataDxfId="202">
      <calculatedColumnFormula>CGMP!$D$5</calculatedColumnFormula>
    </tableColumn>
    <tableColumn id="6" xr3:uid="{20BCCF41-E6F1-417A-8620-E6D7DCC69A1B}" name="Inspection Type" dataDxfId="201">
      <calculatedColumnFormula>CGMP!$D$8</calculatedColumnFormula>
    </tableColumn>
    <tableColumn id="9" xr3:uid="{30E47B4B-CC12-4DED-A551-358041D11952}" name="Audit Type" dataDxfId="200"/>
    <tableColumn id="8" xr3:uid="{A5151A51-E219-4546-8129-A66E8C39CC50}" name="I.1" dataDxfId="199">
      <calculatedColumnFormula>IF(CGMP!$E$14="Acceptable","A",IF(CGMP!$E$14="Needs Improvement","NI",CGMP!$E$14))</calculatedColumnFormula>
    </tableColumn>
    <tableColumn id="10" xr3:uid="{5AC915C8-DCD9-4F12-9D2A-C20F9DEAC292}" name="I.2" dataDxfId="198">
      <calculatedColumnFormula>IF(CGMP!$E$15="Acceptable","A",IF(CGMP!$E$15="Needs Improvement","NI",CGMP!$E$15))</calculatedColumnFormula>
    </tableColumn>
    <tableColumn id="12" xr3:uid="{21D2DC06-335D-4726-BC64-916577954F24}" name="I.3" dataDxfId="197">
      <calculatedColumnFormula>IF(CGMP!$E$16="Acceptable","A",IF(CGMP!$E$16="Needs Improvement","NI",CGMP!$E$16))</calculatedColumnFormula>
    </tableColumn>
    <tableColumn id="14" xr3:uid="{0B99FB34-6CA1-44D9-84C9-84EC290EC800}" name="I.4" dataDxfId="196">
      <calculatedColumnFormula>IF(CGMP!$E$17="Acceptable","A",IF(CGMP!$E$17="Needs Improvement","NI",CGMP!$E$17))</calculatedColumnFormula>
    </tableColumn>
    <tableColumn id="16" xr3:uid="{03BA42E5-AD17-4101-9988-B2163FE4A2F8}" name="I.5" dataDxfId="195">
      <calculatedColumnFormula>IF(CGMP!$E$18="Acceptable","A",IF(CGMP!$E$18="Needs Improvement","NI",CGMP!$E$18))</calculatedColumnFormula>
    </tableColumn>
    <tableColumn id="18" xr3:uid="{77182630-7C46-40F3-8BF3-F02ED0CF144A}" name="I.6" dataDxfId="194">
      <calculatedColumnFormula>IF(CGMP!$E$19="Acceptable","A",IF(CGMP!$E$19="Needs Improvement","NI",CGMP!$E$19))</calculatedColumnFormula>
    </tableColumn>
    <tableColumn id="20" xr3:uid="{17F4E877-551C-4F60-B78A-C735130240B8}" name="I.7" dataDxfId="193">
      <calculatedColumnFormula>IF(CGMP!$E$20="Acceptable","A",IF(CGMP!$E$20="Needs Improvement","NI",CGMP!$E$20))</calculatedColumnFormula>
    </tableColumn>
    <tableColumn id="22" xr3:uid="{7D5A06BA-FFEF-4577-8546-546E865884C6}" name="I.8" dataDxfId="192">
      <calculatedColumnFormula>IF(CGMP!$E$21="Acceptable","A",IF(CGMP!$E$21="Needs Improvement","NI",CGMP!$E$21))</calculatedColumnFormula>
    </tableColumn>
    <tableColumn id="24" xr3:uid="{424C004D-CEFB-4EDA-9845-5A9743A66CC0}" name="I.9" dataDxfId="191">
      <calculatedColumnFormula>IF(CGMP!$E$22="Acceptable","A",IF(CGMP!$E$22="Needs Improvement","NI",CGMP!$E$22))</calculatedColumnFormula>
    </tableColumn>
    <tableColumn id="26" xr3:uid="{102C3E63-6729-4613-B6C8-418B931EB3EE}" name="II.1" dataDxfId="190">
      <calculatedColumnFormula>IF(CGMP!$E$24="Acceptable","A",IF(CGMP!$E$24="Needs Improvement","NI",CGMP!$E$24))</calculatedColumnFormula>
    </tableColumn>
    <tableColumn id="28" xr3:uid="{16ACF1D9-6BA6-45AC-B450-C02432B302C1}" name="II.2" dataDxfId="189">
      <calculatedColumnFormula>IF(CGMP!$E$25="Acceptable","A",IF(CGMP!$E$25="Needs Improvement","NI",CGMP!$E$25))</calculatedColumnFormula>
    </tableColumn>
    <tableColumn id="39" xr3:uid="{84667E06-4B40-4996-9EF9-DD085A32CA23}" name="II.3" dataDxfId="188">
      <calculatedColumnFormula>IF(CGMP!$E$26="Acceptable","A",IF(CGMP!$E$26="Needs Improvement","NI",CGMP!$E$26))</calculatedColumnFormula>
    </tableColumn>
    <tableColumn id="40" xr3:uid="{1EA1120D-A660-4B36-B828-BED6D2B7C6C0}" name="II.4" dataDxfId="187">
      <calculatedColumnFormula>IF(CGMP!$E$27="Acceptable","A",IF(CGMP!$E$27="Needs Improvement","NI",CGMP!$E$27))</calculatedColumnFormula>
    </tableColumn>
    <tableColumn id="41" xr3:uid="{C80391A0-341A-4E4C-A26F-29EC7C51D718}" name="II.5" dataDxfId="186">
      <calculatedColumnFormula>IF(CGMP!$E$28="Acceptable","A",IF(CGMP!$E$28="Needs Improvement","NI",CGMP!$E$28))</calculatedColumnFormula>
    </tableColumn>
    <tableColumn id="42" xr3:uid="{6E85E599-95D5-42D7-8160-F8789F316078}" name="II.6" dataDxfId="185">
      <calculatedColumnFormula>IF(CGMP!$E$29="Acceptable","A",IF(CGMP!$E$29="Needs Improvement","NI",CGMP!$E$29))</calculatedColumnFormula>
    </tableColumn>
    <tableColumn id="43" xr3:uid="{F9440CAB-2D69-4203-9E16-E404A15EFBDF}" name="II.7" dataDxfId="184">
      <calculatedColumnFormula>IF(CGMP!$E$30="Acceptable","A",IF(CGMP!$E$30="Needs Improvement","NI",CGMP!$E$30))</calculatedColumnFormula>
    </tableColumn>
    <tableColumn id="44" xr3:uid="{8A1B9BFF-5C73-4D14-BF96-E84B9BEF8318}" name="II.8" dataDxfId="183">
      <calculatedColumnFormula>IF(CGMP!$E$31="Acceptable","A",IF(CGMP!$E$31="Needs Improvement","NI",CGMP!$E$31))</calculatedColumnFormula>
    </tableColumn>
    <tableColumn id="45" xr3:uid="{B5211F8A-4680-47DC-B3E3-BC67B68B163D}" name="II.9" dataDxfId="182">
      <calculatedColumnFormula>IF(CGMP!$E$14="Acceptable","A",IF(CGMP!$E$14="Needs Improvement","NI",CGMP!$E$14))</calculatedColumnFormula>
    </tableColumn>
    <tableColumn id="37" xr3:uid="{91CB0C11-AEAB-4CCC-B4A2-B598E9F57918}" name="III.1" dataDxfId="181"/>
    <tableColumn id="48" xr3:uid="{A077EA9E-0795-4574-9814-F2FC8A5D8F40}" name="IV.1" dataDxfId="180"/>
    <tableColumn id="7" xr3:uid="{B0840F65-371D-410A-9DBA-D9A31FE05F56}" name="IV.2" dataDxfId="179"/>
    <tableColumn id="49" xr3:uid="{9AC5730D-1182-408A-BD5C-0FD53A2B4935}" name="V.1" dataDxfId="178"/>
    <tableColumn id="50" xr3:uid="{80746467-DD0B-4A75-8DD8-7D58E92C161B}" name="V.2" dataDxfId="177"/>
    <tableColumn id="51" xr3:uid="{9419CAA7-3640-4524-93B6-F03ACF1FAEF7}" name="V.3" dataDxfId="176"/>
    <tableColumn id="55" xr3:uid="{772003A8-6439-4BF8-BCFE-A337B7B63285}" name="VI.1" dataDxfId="175"/>
    <tableColumn id="56" xr3:uid="{5E950650-F866-410A-A6D4-FB63EDC195DF}" name="VI.2" dataDxfId="174"/>
    <tableColumn id="57" xr3:uid="{96D644F2-3843-4B56-BA99-F6F2342F18EA}" name="VI.3" dataDxfId="173"/>
    <tableColumn id="58" xr3:uid="{AAD30F01-0111-452A-9939-7D9AC474C08B}" name="VI.4" dataDxfId="172"/>
    <tableColumn id="59" xr3:uid="{06736554-1B5A-47DF-AEDA-285D9CA8B684}" name="VI.5" dataDxfId="171"/>
    <tableColumn id="65" xr3:uid="{5DD15F90-F478-47DC-8FBB-625594674D35}" name="VII.1" dataDxfId="170"/>
    <tableColumn id="66" xr3:uid="{BDFD39EA-236C-4482-8051-73C84462FCE8}" name="VII.2" dataDxfId="169"/>
    <tableColumn id="67" xr3:uid="{5AF386A9-E1C8-4894-A90C-0923CF680F37}" name="VII.3" dataDxfId="168"/>
    <tableColumn id="68" xr3:uid="{89B5AAB0-D518-475A-9580-1FC4068448D6}" name="VII.4" dataDxfId="167"/>
    <tableColumn id="69" xr3:uid="{CA9A99C4-0632-4314-8845-F66C86223EB0}" name="VII.5" dataDxfId="166"/>
    <tableColumn id="70" xr3:uid="{DD2AA3C0-E953-4D3C-B565-CC293E4D7D9B}" name="VII.6" dataDxfId="165"/>
    <tableColumn id="71" xr3:uid="{4CA2E7E9-C9F6-4762-9DED-304A81D9F764}" name="VII.7" dataDxfId="164"/>
    <tableColumn id="72" xr3:uid="{6480A3E3-1859-4549-ACEB-551A56FF964C}" name="VII.8" dataDxfId="163"/>
    <tableColumn id="81" xr3:uid="{53F2279B-5BF0-48CE-911E-6D64C94E3F8D}" name="VIII.1" dataDxfId="162"/>
    <tableColumn id="82" xr3:uid="{0B018703-80CE-4AA6-8DF5-4252A1E68CAC}" name="VIII.2" dataDxfId="161"/>
    <tableColumn id="100" xr3:uid="{AD156C09-B1D3-4EBD-BB4C-A39862EC0557}" name="VIII.3" dataDxfId="160"/>
    <tableColumn id="83" xr3:uid="{9F001A7A-3E79-41A9-975F-192FD73A4BAA}" name="VIII.4" dataDxfId="159"/>
    <tableColumn id="84" xr3:uid="{B1AEEE7B-730D-4E2C-8A55-AC06F2F0F2FB}" name="VIII.5" dataDxfId="158"/>
    <tableColumn id="85" xr3:uid="{5DB43418-C5AF-4A0E-9357-3B4A49906AFA}" name="VIII.6" dataDxfId="157"/>
    <tableColumn id="86" xr3:uid="{A013C4E7-35AA-4A56-A593-8713771566C1}" name="VIII.7" dataDxfId="156"/>
    <tableColumn id="95" xr3:uid="{0AE048DD-B894-4867-AD4A-CC4883A9FC6C}" name="XI.1 " dataDxfId="155"/>
    <tableColumn id="99" xr3:uid="{8E6A49C9-9444-4B44-97C2-8F6B2CB1B4AD}" name="Count of NI Audit Ratings" dataDxfId="154">
      <calculatedColumnFormula>COUNTIF(I8:BA8,"NI")</calculatedColumnFormula>
    </tableColumn>
    <tableColumn id="13" xr3:uid="{A3288BDD-DDCD-4C70-A18D-E4F83F246BC9}" name="Overall Audit Percentage" dataDxfId="153"/>
    <tableColumn id="15" xr3:uid="{7E92B169-D59F-45F2-B339-CE6FA1AA9AA6}" name="Overall Audit Rating" dataDxfId="15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2B6F562-66A4-4335-BDAB-86A355DCD66A}" name="HF3610CommentSummary" displayName="HF3610CommentSummary" ref="B10:H424" totalsRowShown="0" headerRowDxfId="151" dataDxfId="149" headerRowBorderDxfId="150" tableBorderDxfId="148" totalsRowBorderDxfId="147">
  <autoFilter ref="B10:H424" xr:uid="{A2B6F562-66A4-4335-BDAB-86A355DCD66A}"/>
  <tableColumns count="7">
    <tableColumn id="1" xr3:uid="{52D0704D-3B1F-4E14-965A-694A70691F46}" name="Form Tab" dataDxfId="146"/>
    <tableColumn id="6" xr3:uid="{1BE4B895-1549-4B1E-8DAD-55E491C37E81}" name="Date of Audit" dataDxfId="145"/>
    <tableColumn id="7" xr3:uid="{7557D185-E5A8-4FC7-B18C-2755554E9691}" name="Inspection Type" dataDxfId="144"/>
    <tableColumn id="2" xr3:uid="{BF5278EF-0483-4243-B016-9E70CF3E720E}" name="Audit Type" dataDxfId="143">
      <calculatedColumnFormula>HACCP.A!$D$8</calculatedColumnFormula>
    </tableColumn>
    <tableColumn id="3" xr3:uid="{550087AE-7803-44BB-BFBF-8DC21AC7264F}" name="Performance Factor" dataDxfId="142"/>
    <tableColumn id="4" xr3:uid="{31714539-5A54-4BB4-AB2E-F8938C91E2C8}" name="Rating" dataDxfId="141"/>
    <tableColumn id="5" xr3:uid="{883FB5E4-A67F-4FA3-A47F-92AC8938902F}" name="Comment" dataDxfId="14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microsoft.com/office/2007/relationships/slicer" Target="../slicers/slicer1.xm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0595-A35C-4CAF-9DD1-2014D23EC03F}">
  <sheetPr codeName="Sheet4"/>
  <dimension ref="A1:FS306"/>
  <sheetViews>
    <sheetView zoomScaleNormal="100" workbookViewId="0">
      <selection activeCell="O22" sqref="O22"/>
    </sheetView>
  </sheetViews>
  <sheetFormatPr defaultRowHeight="15" x14ac:dyDescent="0.25"/>
  <cols>
    <col min="1" max="1" width="11.7109375" customWidth="1"/>
    <col min="2" max="2" width="19.5703125" customWidth="1"/>
    <col min="22" max="22" width="11.85546875" style="32" customWidth="1"/>
    <col min="23" max="23" width="11" style="32" customWidth="1"/>
    <col min="24" max="24" width="9.140625" customWidth="1"/>
    <col min="25" max="25" width="15.5703125" customWidth="1"/>
    <col min="26" max="26" width="11.85546875" customWidth="1"/>
    <col min="27" max="27" width="12.5703125" customWidth="1"/>
    <col min="28" max="28" width="13.7109375" customWidth="1"/>
    <col min="29" max="29" width="16.7109375" customWidth="1"/>
    <col min="30" max="31" width="20" customWidth="1"/>
    <col min="32" max="32" width="24" customWidth="1"/>
    <col min="33" max="33" width="31.85546875" customWidth="1"/>
    <col min="34" max="34" width="23.5703125" customWidth="1"/>
    <col min="35" max="35" width="19.42578125" customWidth="1"/>
    <col min="36" max="36" width="48.140625" customWidth="1"/>
    <col min="37" max="37" width="17.7109375" customWidth="1"/>
    <col min="38" max="38" width="63.140625" customWidth="1"/>
    <col min="39" max="39" width="9.140625" customWidth="1"/>
    <col min="42" max="42" width="17.5703125" customWidth="1"/>
    <col min="43" max="44" width="15.140625" style="32" customWidth="1"/>
    <col min="45" max="46" width="15.140625" customWidth="1"/>
    <col min="47" max="47" width="16.5703125" customWidth="1"/>
    <col min="48" max="174" width="8.7109375" customWidth="1"/>
  </cols>
  <sheetData>
    <row r="1" spans="1:175" s="9" customFormat="1" ht="73.5" customHeight="1" x14ac:dyDescent="0.25">
      <c r="A1" s="9" t="s">
        <v>169</v>
      </c>
      <c r="B1" s="9" t="s">
        <v>125</v>
      </c>
      <c r="C1" s="9" t="s">
        <v>170</v>
      </c>
      <c r="D1" s="9" t="s">
        <v>273</v>
      </c>
      <c r="E1" s="9" t="s">
        <v>382</v>
      </c>
      <c r="F1" s="9" t="s">
        <v>383</v>
      </c>
      <c r="G1" s="9" t="s">
        <v>385</v>
      </c>
      <c r="H1" s="9" t="s">
        <v>283</v>
      </c>
      <c r="I1" s="9" t="s">
        <v>388</v>
      </c>
      <c r="J1" s="9" t="s">
        <v>387</v>
      </c>
      <c r="K1" s="9" t="s">
        <v>599</v>
      </c>
      <c r="L1" s="9" t="s">
        <v>399</v>
      </c>
      <c r="M1" s="9" t="s">
        <v>374</v>
      </c>
      <c r="N1" s="9" t="s">
        <v>285</v>
      </c>
      <c r="O1" s="9" t="s">
        <v>185</v>
      </c>
      <c r="P1" s="9" t="s">
        <v>270</v>
      </c>
      <c r="Q1" s="9" t="s">
        <v>280</v>
      </c>
      <c r="R1" s="9" t="s">
        <v>281</v>
      </c>
      <c r="S1" s="9" t="s">
        <v>279</v>
      </c>
      <c r="T1" s="9" t="s">
        <v>392</v>
      </c>
      <c r="U1" s="9" t="s">
        <v>172</v>
      </c>
      <c r="V1" s="33" t="s">
        <v>174</v>
      </c>
      <c r="W1" s="33" t="s">
        <v>175</v>
      </c>
      <c r="X1" s="9" t="s">
        <v>176</v>
      </c>
      <c r="Y1" s="9" t="s">
        <v>177</v>
      </c>
      <c r="Z1" s="9" t="s">
        <v>0</v>
      </c>
      <c r="AA1" s="9" t="s">
        <v>1</v>
      </c>
      <c r="AB1" s="9" t="s">
        <v>2</v>
      </c>
      <c r="AC1" s="9" t="s">
        <v>408</v>
      </c>
      <c r="AD1" s="9" t="s">
        <v>400</v>
      </c>
      <c r="AE1" s="9" t="s">
        <v>221</v>
      </c>
      <c r="AF1" s="9" t="s">
        <v>92</v>
      </c>
      <c r="AG1" s="9" t="s">
        <v>93</v>
      </c>
      <c r="AH1" s="9" t="s">
        <v>178</v>
      </c>
      <c r="AI1" s="9" t="s">
        <v>179</v>
      </c>
      <c r="AJ1" s="9" t="s">
        <v>173</v>
      </c>
      <c r="AK1" s="9" t="s">
        <v>181</v>
      </c>
      <c r="AL1" s="9" t="s">
        <v>5</v>
      </c>
      <c r="AM1" t="s">
        <v>184</v>
      </c>
      <c r="AN1" s="9" t="s">
        <v>48</v>
      </c>
      <c r="AO1" s="9" t="s">
        <v>180</v>
      </c>
      <c r="AP1" s="9" t="s">
        <v>182</v>
      </c>
      <c r="AQ1" s="33" t="s">
        <v>183</v>
      </c>
      <c r="AR1" s="33" t="s">
        <v>459</v>
      </c>
      <c r="AS1" s="45" t="s">
        <v>287</v>
      </c>
      <c r="AT1" s="45" t="s">
        <v>288</v>
      </c>
      <c r="AU1" s="45" t="s">
        <v>289</v>
      </c>
      <c r="AV1" s="45" t="s">
        <v>290</v>
      </c>
      <c r="AW1" s="45" t="s">
        <v>291</v>
      </c>
      <c r="AX1" s="45" t="s">
        <v>292</v>
      </c>
      <c r="AY1" s="45" t="s">
        <v>293</v>
      </c>
      <c r="AZ1" s="45" t="s">
        <v>294</v>
      </c>
      <c r="BA1" s="45" t="s">
        <v>295</v>
      </c>
      <c r="BB1" s="45" t="s">
        <v>296</v>
      </c>
      <c r="BC1" s="45" t="s">
        <v>297</v>
      </c>
      <c r="BD1" s="45" t="s">
        <v>298</v>
      </c>
      <c r="BE1" s="45" t="s">
        <v>299</v>
      </c>
      <c r="BF1" s="45" t="s">
        <v>300</v>
      </c>
      <c r="BG1" s="45" t="s">
        <v>301</v>
      </c>
      <c r="BH1" s="45" t="s">
        <v>302</v>
      </c>
      <c r="BI1" s="45" t="s">
        <v>303</v>
      </c>
      <c r="BJ1" s="45" t="s">
        <v>304</v>
      </c>
      <c r="BK1" s="45" t="s">
        <v>305</v>
      </c>
      <c r="BL1" s="45" t="s">
        <v>306</v>
      </c>
      <c r="BM1" s="45" t="s">
        <v>307</v>
      </c>
      <c r="BN1" s="45" t="s">
        <v>308</v>
      </c>
      <c r="BO1" s="45" t="s">
        <v>309</v>
      </c>
      <c r="BP1" s="45" t="s">
        <v>310</v>
      </c>
      <c r="BQ1" s="45" t="s">
        <v>311</v>
      </c>
      <c r="BR1" s="45" t="s">
        <v>312</v>
      </c>
      <c r="BS1" s="45" t="s">
        <v>314</v>
      </c>
      <c r="BT1" s="45" t="s">
        <v>315</v>
      </c>
      <c r="BU1" s="45" t="s">
        <v>316</v>
      </c>
      <c r="BV1" s="45" t="s">
        <v>317</v>
      </c>
      <c r="BW1" s="45" t="s">
        <v>318</v>
      </c>
      <c r="BX1" s="45" t="s">
        <v>321</v>
      </c>
      <c r="BY1" s="45" t="s">
        <v>320</v>
      </c>
      <c r="BZ1" s="45" t="s">
        <v>319</v>
      </c>
      <c r="CA1" s="45" t="s">
        <v>322</v>
      </c>
      <c r="CB1" s="45" t="s">
        <v>323</v>
      </c>
      <c r="CC1" s="45" t="s">
        <v>324</v>
      </c>
      <c r="CD1" s="45" t="s">
        <v>325</v>
      </c>
      <c r="CE1" s="45" t="s">
        <v>326</v>
      </c>
      <c r="CF1" s="45" t="s">
        <v>327</v>
      </c>
      <c r="CG1" s="9" t="s">
        <v>328</v>
      </c>
      <c r="CH1" s="9" t="s">
        <v>329</v>
      </c>
      <c r="CI1" s="9" t="s">
        <v>330</v>
      </c>
      <c r="CJ1" s="9" t="s">
        <v>331</v>
      </c>
      <c r="CK1" s="9" t="s">
        <v>332</v>
      </c>
      <c r="CL1" s="9" t="s">
        <v>333</v>
      </c>
      <c r="CM1" s="9" t="s">
        <v>334</v>
      </c>
      <c r="CN1" s="9" t="s">
        <v>335</v>
      </c>
      <c r="CO1" s="9" t="s">
        <v>336</v>
      </c>
      <c r="CP1" s="9" t="s">
        <v>337</v>
      </c>
      <c r="CQ1" s="9" t="s">
        <v>338</v>
      </c>
      <c r="CR1" s="9" t="s">
        <v>339</v>
      </c>
      <c r="CS1" s="9" t="s">
        <v>340</v>
      </c>
      <c r="CT1" s="9" t="s">
        <v>341</v>
      </c>
      <c r="CU1" s="9" t="s">
        <v>342</v>
      </c>
      <c r="CV1" s="9" t="s">
        <v>343</v>
      </c>
      <c r="CW1" s="9" t="s">
        <v>344</v>
      </c>
      <c r="CX1" s="9" t="s">
        <v>345</v>
      </c>
      <c r="CY1" s="9" t="s">
        <v>346</v>
      </c>
      <c r="CZ1" s="9" t="s">
        <v>347</v>
      </c>
      <c r="DA1" s="9" t="s">
        <v>348</v>
      </c>
      <c r="DB1" s="9" t="s">
        <v>349</v>
      </c>
      <c r="DC1" s="9" t="s">
        <v>350</v>
      </c>
      <c r="DD1" s="9" t="s">
        <v>351</v>
      </c>
      <c r="DE1" s="9" t="s">
        <v>352</v>
      </c>
      <c r="DF1" s="9" t="s">
        <v>353</v>
      </c>
      <c r="DG1" s="9" t="s">
        <v>354</v>
      </c>
      <c r="DH1" s="9" t="s">
        <v>355</v>
      </c>
      <c r="DI1" s="9" t="s">
        <v>356</v>
      </c>
      <c r="DJ1" s="9" t="s">
        <v>357</v>
      </c>
      <c r="DK1" s="9" t="s">
        <v>358</v>
      </c>
      <c r="DL1" s="9" t="s">
        <v>359</v>
      </c>
      <c r="DM1" s="9" t="s">
        <v>360</v>
      </c>
      <c r="DN1" s="9" t="s">
        <v>361</v>
      </c>
      <c r="DO1" s="9" t="s">
        <v>362</v>
      </c>
      <c r="DP1" s="9" t="s">
        <v>363</v>
      </c>
      <c r="DQ1" s="9" t="s">
        <v>364</v>
      </c>
      <c r="DR1" s="9" t="s">
        <v>365</v>
      </c>
      <c r="DS1" s="9" t="s">
        <v>366</v>
      </c>
      <c r="DT1" s="9" t="s">
        <v>367</v>
      </c>
      <c r="DU1" s="9" t="s">
        <v>368</v>
      </c>
      <c r="DV1" s="9" t="s">
        <v>369</v>
      </c>
      <c r="DW1" s="9" t="s">
        <v>370</v>
      </c>
      <c r="DX1" s="9" t="s">
        <v>371</v>
      </c>
      <c r="DY1" s="9" t="s">
        <v>372</v>
      </c>
      <c r="DZ1" s="9" t="s">
        <v>373</v>
      </c>
      <c r="EA1" s="9" t="s">
        <v>375</v>
      </c>
      <c r="EB1" s="9" t="s">
        <v>376</v>
      </c>
      <c r="EC1" s="179" t="s">
        <v>377</v>
      </c>
      <c r="ED1" s="179" t="s">
        <v>378</v>
      </c>
      <c r="EE1" s="179" t="s">
        <v>462</v>
      </c>
      <c r="EF1" s="179" t="s">
        <v>463</v>
      </c>
      <c r="EG1" s="179" t="s">
        <v>464</v>
      </c>
      <c r="EH1" s="179" t="s">
        <v>465</v>
      </c>
      <c r="EI1" s="179" t="s">
        <v>466</v>
      </c>
      <c r="EJ1" s="179" t="s">
        <v>467</v>
      </c>
      <c r="EK1" s="179" t="s">
        <v>468</v>
      </c>
      <c r="EL1" s="179" t="s">
        <v>469</v>
      </c>
      <c r="EM1" s="179" t="s">
        <v>470</v>
      </c>
      <c r="EN1" s="179" t="s">
        <v>471</v>
      </c>
      <c r="EO1" s="179" t="s">
        <v>472</v>
      </c>
      <c r="EP1" s="179" t="s">
        <v>473</v>
      </c>
      <c r="EQ1" s="179" t="s">
        <v>474</v>
      </c>
      <c r="ER1" s="179" t="s">
        <v>475</v>
      </c>
      <c r="ES1" s="179" t="s">
        <v>476</v>
      </c>
      <c r="ET1" s="179" t="s">
        <v>477</v>
      </c>
      <c r="EU1" s="179" t="s">
        <v>478</v>
      </c>
      <c r="EV1" s="179" t="s">
        <v>479</v>
      </c>
      <c r="EW1" s="179" t="s">
        <v>480</v>
      </c>
      <c r="EX1" s="179" t="s">
        <v>481</v>
      </c>
      <c r="EY1" s="179" t="s">
        <v>482</v>
      </c>
      <c r="EZ1" s="179" t="s">
        <v>483</v>
      </c>
      <c r="FA1" s="179" t="s">
        <v>484</v>
      </c>
      <c r="FB1" s="179" t="s">
        <v>485</v>
      </c>
      <c r="FC1" s="179" t="s">
        <v>486</v>
      </c>
      <c r="FD1" s="179" t="s">
        <v>487</v>
      </c>
      <c r="FE1" s="179" t="s">
        <v>488</v>
      </c>
      <c r="FF1" s="179" t="s">
        <v>489</v>
      </c>
      <c r="FG1" s="179" t="s">
        <v>490</v>
      </c>
      <c r="FH1" s="179" t="s">
        <v>491</v>
      </c>
      <c r="FI1" s="179" t="s">
        <v>492</v>
      </c>
      <c r="FJ1" s="179" t="s">
        <v>493</v>
      </c>
      <c r="FK1" s="179" t="s">
        <v>494</v>
      </c>
      <c r="FL1" s="179" t="s">
        <v>495</v>
      </c>
      <c r="FM1" s="179" t="s">
        <v>496</v>
      </c>
      <c r="FN1" s="179" t="s">
        <v>497</v>
      </c>
      <c r="FO1" s="179" t="s">
        <v>498</v>
      </c>
      <c r="FP1" s="179" t="s">
        <v>499</v>
      </c>
      <c r="FQ1" s="9" t="s">
        <v>460</v>
      </c>
      <c r="FR1" s="9" t="s">
        <v>461</v>
      </c>
      <c r="FS1" s="9" t="s">
        <v>407</v>
      </c>
    </row>
    <row r="2" spans="1:175" s="46" customFormat="1" ht="24" customHeight="1" x14ac:dyDescent="0.25">
      <c r="A2" s="46" t="e">
        <f>VLOOKUP(B2,Sheet1!$A$3:$F$129,2,FALSE)</f>
        <v>#N/A</v>
      </c>
      <c r="B2" t="str">
        <f>CGMP!$D$4</f>
        <v>Select</v>
      </c>
      <c r="C2" s="46">
        <f>Coversheet!$D$36</f>
        <v>0</v>
      </c>
      <c r="D2" s="46" t="str">
        <f>Sheet1!$A$1</f>
        <v>Human Food Field Inspection Audit v 07/2025</v>
      </c>
      <c r="E2" s="47">
        <f>Coversheet!$D$35</f>
        <v>0</v>
      </c>
      <c r="F2" s="47" t="str">
        <f>Coversheet!$D$17</f>
        <v>Select</v>
      </c>
      <c r="G2" s="47" t="str">
        <f>Coversheet!$D$19</f>
        <v>Select</v>
      </c>
      <c r="H2" s="47" t="str">
        <f>Coversheet!$D$16</f>
        <v>FOOD</v>
      </c>
      <c r="I2" s="47" t="str">
        <f>Coversheet!$D$24</f>
        <v>Select</v>
      </c>
      <c r="J2" s="47" t="str">
        <f>Coversheet!$D$25</f>
        <v>Select</v>
      </c>
      <c r="K2" s="46">
        <f>Coversheet!$D$26</f>
        <v>0</v>
      </c>
      <c r="L2" s="46">
        <f>Coversheet!$D$28</f>
        <v>0</v>
      </c>
      <c r="M2" s="47">
        <f>Coversheet!$D$29</f>
        <v>0</v>
      </c>
      <c r="N2" s="46">
        <f>Coversheet!$D$30</f>
        <v>0</v>
      </c>
      <c r="O2" s="46" t="e">
        <f>VLOOKUP(B2,Sheet1!$A$3:$F$129,3,FALSE)</f>
        <v>#N/A</v>
      </c>
      <c r="P2">
        <f>CGMP!$F$4</f>
        <v>0</v>
      </c>
      <c r="S2" s="46" t="str">
        <f>Coversheet!$D$15</f>
        <v>Select</v>
      </c>
      <c r="T2" s="46">
        <f>Coversheet!$D$21</f>
        <v>0</v>
      </c>
      <c r="U2" s="46" t="s">
        <v>100</v>
      </c>
      <c r="V2" s="47">
        <f>CGMP!$D$3</f>
        <v>0</v>
      </c>
      <c r="W2" s="47">
        <f>CGMP!$F$3</f>
        <v>0</v>
      </c>
      <c r="X2" s="46">
        <f>CGMP!$D$5</f>
        <v>0</v>
      </c>
      <c r="Y2" s="46">
        <f>CGMP!$F$5</f>
        <v>0</v>
      </c>
      <c r="Z2" s="46">
        <f>CGMP!$D$6</f>
        <v>0</v>
      </c>
      <c r="AA2" s="46">
        <f>CGMP!$F$6</f>
        <v>0</v>
      </c>
      <c r="AB2" s="46">
        <f>CGMP!$D$7</f>
        <v>0</v>
      </c>
      <c r="AC2" s="46">
        <f>CGMP!$F$7</f>
        <v>0</v>
      </c>
      <c r="AD2" s="46" t="str">
        <f>CGMP!$D$8</f>
        <v>CGMP</v>
      </c>
      <c r="AE2" s="46" t="str">
        <f>CGMP!$F$8</f>
        <v>Select</v>
      </c>
      <c r="AF2" s="46">
        <f>CGMP!$D$9</f>
        <v>0</v>
      </c>
      <c r="AG2" s="46">
        <f>CGMP!$F$9</f>
        <v>0</v>
      </c>
      <c r="AH2" s="48" t="str">
        <f>CGMP!$D$10</f>
        <v>Auto-Populates</v>
      </c>
      <c r="AI2" s="46" t="str">
        <f>CGMP!$F$10</f>
        <v>Auto-Populates</v>
      </c>
      <c r="AJ2" s="46" t="s">
        <v>200</v>
      </c>
      <c r="AK2" s="46" t="s">
        <v>200</v>
      </c>
      <c r="AL2" s="46" t="s">
        <v>200</v>
      </c>
      <c r="AN2" s="46" t="s">
        <v>200</v>
      </c>
      <c r="AO2" s="46" t="s">
        <v>200</v>
      </c>
      <c r="AP2" s="46">
        <f>CGMP!$D$41</f>
        <v>0</v>
      </c>
      <c r="AQ2" s="47">
        <f>CGMP!$F$41</f>
        <v>0</v>
      </c>
      <c r="AR2" s="46">
        <f>CGMP!$D$42</f>
        <v>0</v>
      </c>
      <c r="AS2" t="str">
        <f>AN4</f>
        <v>Select</v>
      </c>
      <c r="AT2">
        <f>AO4</f>
        <v>0</v>
      </c>
      <c r="AU2" t="str">
        <f>AN5</f>
        <v>Select</v>
      </c>
      <c r="AV2">
        <f>AO5</f>
        <v>0</v>
      </c>
      <c r="AW2" t="str">
        <f>AN6</f>
        <v>Select</v>
      </c>
      <c r="AX2">
        <f>AO6</f>
        <v>0</v>
      </c>
      <c r="AY2" t="str">
        <f>AN7</f>
        <v>Select</v>
      </c>
      <c r="AZ2">
        <f>AO7</f>
        <v>0</v>
      </c>
      <c r="BA2" t="str">
        <f>AN8</f>
        <v>Select</v>
      </c>
      <c r="BB2">
        <f>AO8</f>
        <v>0</v>
      </c>
      <c r="BC2" t="str">
        <f>AN9</f>
        <v>Select</v>
      </c>
      <c r="BD2">
        <f>AO9</f>
        <v>0</v>
      </c>
      <c r="BE2" t="str">
        <f>AN10</f>
        <v>Select</v>
      </c>
      <c r="BF2">
        <f>AO10</f>
        <v>0</v>
      </c>
      <c r="BG2" t="str">
        <f>AN11</f>
        <v>Select</v>
      </c>
      <c r="BH2">
        <f>AO11</f>
        <v>0</v>
      </c>
      <c r="BI2" t="str">
        <f>AN12</f>
        <v>Select</v>
      </c>
      <c r="BJ2">
        <f>AO12</f>
        <v>0</v>
      </c>
      <c r="BK2" t="str">
        <f>AN14</f>
        <v>Select</v>
      </c>
      <c r="BL2">
        <f>AO14</f>
        <v>0</v>
      </c>
      <c r="BM2" t="str">
        <f>AN15</f>
        <v>Select</v>
      </c>
      <c r="BN2">
        <f>AO15</f>
        <v>0</v>
      </c>
      <c r="BO2" t="str">
        <f>AN16</f>
        <v>Select</v>
      </c>
      <c r="BP2">
        <f>AO16</f>
        <v>0</v>
      </c>
      <c r="BQ2" t="str">
        <f>AN17</f>
        <v>Select</v>
      </c>
      <c r="BR2">
        <f>AO17</f>
        <v>0</v>
      </c>
      <c r="BS2" t="str">
        <f>AN18</f>
        <v>Select</v>
      </c>
      <c r="BT2">
        <f>AO18</f>
        <v>0</v>
      </c>
      <c r="BU2" t="str">
        <f>AN19</f>
        <v>Select</v>
      </c>
      <c r="BV2">
        <f>AO19</f>
        <v>0</v>
      </c>
      <c r="BW2" t="str">
        <f>AN20</f>
        <v>Select</v>
      </c>
      <c r="BX2">
        <f>AO20</f>
        <v>0</v>
      </c>
      <c r="BY2" t="str">
        <f>AN21</f>
        <v>Select</v>
      </c>
      <c r="BZ2">
        <f>AO21</f>
        <v>0</v>
      </c>
      <c r="CA2" t="str">
        <f>AN22</f>
        <v>Select</v>
      </c>
      <c r="CB2">
        <f>AO22</f>
        <v>0</v>
      </c>
      <c r="CC2" t="str">
        <f>AN24</f>
        <v>Select</v>
      </c>
      <c r="CD2">
        <f>AO24</f>
        <v>0</v>
      </c>
      <c r="FQ2" t="str">
        <f>AN26</f>
        <v>Select</v>
      </c>
      <c r="FR2">
        <f>AO26</f>
        <v>0</v>
      </c>
      <c r="FS2">
        <f>AO28</f>
        <v>0</v>
      </c>
    </row>
    <row r="3" spans="1:175" ht="18.600000000000001" customHeight="1" x14ac:dyDescent="0.25">
      <c r="A3" t="e">
        <f>VLOOKUP(B3,Sheet1!$A$3:$F$129,2,FALSE)</f>
        <v>#N/A</v>
      </c>
      <c r="B3" t="str">
        <f>CGMP!$D$4</f>
        <v>Select</v>
      </c>
      <c r="C3" s="45">
        <f>Coversheet!$D$36</f>
        <v>0</v>
      </c>
      <c r="D3" s="46" t="str">
        <f>Sheet1!$A$1</f>
        <v>Human Food Field Inspection Audit v 07/2025</v>
      </c>
      <c r="E3" s="124">
        <f>Coversheet!$D$35</f>
        <v>0</v>
      </c>
      <c r="F3" s="124" t="str">
        <f>Coversheet!$D$17</f>
        <v>Select</v>
      </c>
      <c r="G3" s="124" t="str">
        <f>Coversheet!$D$19</f>
        <v>Select</v>
      </c>
      <c r="H3" s="124" t="str">
        <f>Coversheet!$D$16</f>
        <v>FOOD</v>
      </c>
      <c r="I3" s="124" t="str">
        <f>Coversheet!$D$24</f>
        <v>Select</v>
      </c>
      <c r="J3" s="124" t="str">
        <f>Coversheet!$D$25</f>
        <v>Select</v>
      </c>
      <c r="K3" s="45">
        <f>Coversheet!$D$26</f>
        <v>0</v>
      </c>
      <c r="L3" s="45">
        <f>Coversheet!$D$28</f>
        <v>0</v>
      </c>
      <c r="M3" s="124">
        <f>Coversheet!$D$29</f>
        <v>0</v>
      </c>
      <c r="N3" s="45">
        <f>Coversheet!$D$30</f>
        <v>0</v>
      </c>
      <c r="O3" t="e">
        <f>VLOOKUP(B3,Sheet1!$A$3:$F$129,3,FALSE)</f>
        <v>#N/A</v>
      </c>
      <c r="P3">
        <f>CGMP!$F$4</f>
        <v>0</v>
      </c>
      <c r="Q3" s="46"/>
      <c r="R3" s="46"/>
      <c r="S3" s="46" t="str">
        <f>Coversheet!$D$15</f>
        <v>Select</v>
      </c>
      <c r="T3" s="46">
        <f>Coversheet!$D$21</f>
        <v>0</v>
      </c>
      <c r="U3" t="s">
        <v>100</v>
      </c>
      <c r="V3" s="32">
        <f>CGMP!$D$3</f>
        <v>0</v>
      </c>
      <c r="W3" s="32">
        <f>CGMP!$F$3</f>
        <v>0</v>
      </c>
      <c r="X3">
        <f>CGMP!$D$5</f>
        <v>0</v>
      </c>
      <c r="Y3">
        <f>CGMP!$F$5</f>
        <v>0</v>
      </c>
      <c r="Z3">
        <f>CGMP!$D$6</f>
        <v>0</v>
      </c>
      <c r="AA3">
        <f>CGMP!$F$6</f>
        <v>0</v>
      </c>
      <c r="AB3">
        <f>CGMP!$D$7</f>
        <v>0</v>
      </c>
      <c r="AC3">
        <f>CGMP!$F$7</f>
        <v>0</v>
      </c>
      <c r="AD3" t="str">
        <f>CGMP!$D$8</f>
        <v>CGMP</v>
      </c>
      <c r="AE3" s="46" t="str">
        <f>CGMP!$F$8</f>
        <v>Select</v>
      </c>
      <c r="AF3">
        <f>CGMP!$D$9</f>
        <v>0</v>
      </c>
      <c r="AG3">
        <f>CGMP!$F$9</f>
        <v>0</v>
      </c>
      <c r="AH3" s="31" t="str">
        <f>CGMP!$D$10</f>
        <v>Auto-Populates</v>
      </c>
      <c r="AI3" t="str">
        <f>CGMP!$F$10</f>
        <v>Auto-Populates</v>
      </c>
      <c r="AJ3" t="str">
        <f>CGMP!$B$13</f>
        <v>I. General</v>
      </c>
      <c r="AK3" t="str">
        <f>CGMP!$B$13</f>
        <v>I. General</v>
      </c>
      <c r="AP3">
        <f>CGMP!$D$41</f>
        <v>0</v>
      </c>
      <c r="AQ3" s="32">
        <f>CGMP!$F$41</f>
        <v>0</v>
      </c>
      <c r="AR3" s="46">
        <f>CGMP!$D$42</f>
        <v>0</v>
      </c>
    </row>
    <row r="4" spans="1:175" x14ac:dyDescent="0.25">
      <c r="A4" t="e">
        <f>VLOOKUP(B4,Sheet1!$A$3:$F$129,2,FALSE)</f>
        <v>#N/A</v>
      </c>
      <c r="B4" t="str">
        <f>CGMP!$D$4</f>
        <v>Select</v>
      </c>
      <c r="C4" s="45">
        <f>Coversheet!$D$36</f>
        <v>0</v>
      </c>
      <c r="D4" s="46" t="str">
        <f>Sheet1!$A$1</f>
        <v>Human Food Field Inspection Audit v 07/2025</v>
      </c>
      <c r="E4" s="124">
        <f>Coversheet!$D$35</f>
        <v>0</v>
      </c>
      <c r="F4" s="124" t="str">
        <f>Coversheet!$D$17</f>
        <v>Select</v>
      </c>
      <c r="G4" s="124" t="str">
        <f>Coversheet!$D$19</f>
        <v>Select</v>
      </c>
      <c r="H4" s="124" t="str">
        <f>Coversheet!$D$16</f>
        <v>FOOD</v>
      </c>
      <c r="I4" s="124" t="str">
        <f>Coversheet!$D$24</f>
        <v>Select</v>
      </c>
      <c r="J4" s="124" t="str">
        <f>Coversheet!$D$25</f>
        <v>Select</v>
      </c>
      <c r="K4" s="45">
        <f>Coversheet!$D$26</f>
        <v>0</v>
      </c>
      <c r="L4" s="45">
        <f>Coversheet!$D$28</f>
        <v>0</v>
      </c>
      <c r="M4" s="124">
        <f>Coversheet!$D$29</f>
        <v>0</v>
      </c>
      <c r="N4" s="45">
        <f>Coversheet!$D$30</f>
        <v>0</v>
      </c>
      <c r="O4" t="e">
        <f>VLOOKUP(B4,Sheet1!$A$3:$F$129,3,FALSE)</f>
        <v>#N/A</v>
      </c>
      <c r="P4">
        <f>CGMP!$F$4</f>
        <v>0</v>
      </c>
      <c r="Q4" s="46"/>
      <c r="R4" s="46"/>
      <c r="S4" s="46" t="str">
        <f>Coversheet!$D$15</f>
        <v>Select</v>
      </c>
      <c r="T4" s="46">
        <f>Coversheet!$D$21</f>
        <v>0</v>
      </c>
      <c r="U4" t="s">
        <v>100</v>
      </c>
      <c r="V4" s="32">
        <f>CGMP!$D$3</f>
        <v>0</v>
      </c>
      <c r="W4" s="32">
        <f>CGMP!$F$3</f>
        <v>0</v>
      </c>
      <c r="X4">
        <f>CGMP!$D$5</f>
        <v>0</v>
      </c>
      <c r="Y4">
        <f>CGMP!$F$5</f>
        <v>0</v>
      </c>
      <c r="Z4">
        <f>CGMP!$D$6</f>
        <v>0</v>
      </c>
      <c r="AA4">
        <f>CGMP!$F$6</f>
        <v>0</v>
      </c>
      <c r="AB4">
        <f>CGMP!$D$7</f>
        <v>0</v>
      </c>
      <c r="AC4">
        <f>CGMP!$F$7</f>
        <v>0</v>
      </c>
      <c r="AD4" t="str">
        <f>CGMP!$D$8</f>
        <v>CGMP</v>
      </c>
      <c r="AE4" s="46" t="str">
        <f>CGMP!$F$8</f>
        <v>Select</v>
      </c>
      <c r="AF4">
        <f>CGMP!$D$9</f>
        <v>0</v>
      </c>
      <c r="AG4">
        <f>CGMP!$F$9</f>
        <v>0</v>
      </c>
      <c r="AH4" s="31" t="str">
        <f>CGMP!$D$10</f>
        <v>Auto-Populates</v>
      </c>
      <c r="AI4" t="str">
        <f>CGMP!$F$10</f>
        <v>Auto-Populates</v>
      </c>
      <c r="AJ4" t="str">
        <f>CGMP!$B$13</f>
        <v>I. General</v>
      </c>
      <c r="AK4">
        <f>CGMP!B14</f>
        <v>1</v>
      </c>
      <c r="AL4" t="str">
        <f>CGMP!C14</f>
        <v>Did the inspector initiate the inspection appropriately?</v>
      </c>
      <c r="AM4">
        <f>CGMP!D14</f>
        <v>0</v>
      </c>
      <c r="AN4" t="str">
        <f>CGMP!$E$14</f>
        <v>Select</v>
      </c>
      <c r="AO4">
        <f>CGMP!$F$14</f>
        <v>0</v>
      </c>
      <c r="AP4">
        <f>CGMP!$D$41</f>
        <v>0</v>
      </c>
      <c r="AQ4" s="32">
        <f>CGMP!$F$41</f>
        <v>0</v>
      </c>
      <c r="AR4" s="46">
        <f>CGMP!$D$42</f>
        <v>0</v>
      </c>
    </row>
    <row r="5" spans="1:175" x14ac:dyDescent="0.25">
      <c r="A5" t="e">
        <f>VLOOKUP(B5,Sheet1!$A$3:$F$129,2,FALSE)</f>
        <v>#N/A</v>
      </c>
      <c r="B5" t="str">
        <f>CGMP!$D$4</f>
        <v>Select</v>
      </c>
      <c r="C5" s="45">
        <f>Coversheet!$D$36</f>
        <v>0</v>
      </c>
      <c r="D5" s="46" t="str">
        <f>Sheet1!$A$1</f>
        <v>Human Food Field Inspection Audit v 07/2025</v>
      </c>
      <c r="E5" s="124">
        <f>Coversheet!$D$35</f>
        <v>0</v>
      </c>
      <c r="F5" s="124" t="str">
        <f>Coversheet!$D$17</f>
        <v>Select</v>
      </c>
      <c r="G5" s="124" t="str">
        <f>Coversheet!$D$19</f>
        <v>Select</v>
      </c>
      <c r="H5" s="124" t="str">
        <f>Coversheet!$D$16</f>
        <v>FOOD</v>
      </c>
      <c r="I5" s="124" t="str">
        <f>Coversheet!$D$24</f>
        <v>Select</v>
      </c>
      <c r="J5" s="124" t="str">
        <f>Coversheet!$D$25</f>
        <v>Select</v>
      </c>
      <c r="K5" s="45">
        <f>Coversheet!$D$26</f>
        <v>0</v>
      </c>
      <c r="L5" s="45">
        <f>Coversheet!$D$28</f>
        <v>0</v>
      </c>
      <c r="M5" s="124">
        <f>Coversheet!$D$29</f>
        <v>0</v>
      </c>
      <c r="N5" s="45">
        <f>Coversheet!$D$30</f>
        <v>0</v>
      </c>
      <c r="O5" t="e">
        <f>VLOOKUP(B5,Sheet1!$A$3:$F$129,3,FALSE)</f>
        <v>#N/A</v>
      </c>
      <c r="P5">
        <f>CGMP!$F$4</f>
        <v>0</v>
      </c>
      <c r="Q5" s="46"/>
      <c r="R5" s="46"/>
      <c r="S5" s="46" t="str">
        <f>Coversheet!$D$15</f>
        <v>Select</v>
      </c>
      <c r="T5" s="46">
        <f>Coversheet!$D$21</f>
        <v>0</v>
      </c>
      <c r="U5" t="s">
        <v>100</v>
      </c>
      <c r="V5" s="32">
        <f>CGMP!$D$3</f>
        <v>0</v>
      </c>
      <c r="W5" s="32">
        <f>CGMP!$F$3</f>
        <v>0</v>
      </c>
      <c r="X5">
        <f>CGMP!$D$5</f>
        <v>0</v>
      </c>
      <c r="Y5">
        <f>CGMP!$F$5</f>
        <v>0</v>
      </c>
      <c r="Z5">
        <f>CGMP!$D$6</f>
        <v>0</v>
      </c>
      <c r="AA5">
        <f>CGMP!$F$6</f>
        <v>0</v>
      </c>
      <c r="AB5">
        <f>CGMP!$D$7</f>
        <v>0</v>
      </c>
      <c r="AC5">
        <f>CGMP!$F$7</f>
        <v>0</v>
      </c>
      <c r="AD5" t="str">
        <f>CGMP!$D$8</f>
        <v>CGMP</v>
      </c>
      <c r="AE5" s="46" t="str">
        <f>CGMP!$F$8</f>
        <v>Select</v>
      </c>
      <c r="AF5">
        <f>CGMP!$D$9</f>
        <v>0</v>
      </c>
      <c r="AG5">
        <f>CGMP!$F$9</f>
        <v>0</v>
      </c>
      <c r="AH5" s="31" t="str">
        <f>CGMP!$D$10</f>
        <v>Auto-Populates</v>
      </c>
      <c r="AI5" t="str">
        <f>CGMP!$F$10</f>
        <v>Auto-Populates</v>
      </c>
      <c r="AJ5" t="str">
        <f>CGMP!$B$13</f>
        <v>I. General</v>
      </c>
      <c r="AK5">
        <f>CGMP!B15</f>
        <v>2</v>
      </c>
      <c r="AL5" t="str">
        <f>CGMP!C15</f>
        <v>Did the inspector determine the scope of the inspection and obtain necessary information to conduct the inspection?</v>
      </c>
      <c r="AM5">
        <f>CGMP!D15</f>
        <v>0</v>
      </c>
      <c r="AN5" t="str">
        <f>CGMP!$E$15</f>
        <v>Select</v>
      </c>
      <c r="AO5">
        <f>CGMP!$F$15</f>
        <v>0</v>
      </c>
      <c r="AP5">
        <f>CGMP!$D$41</f>
        <v>0</v>
      </c>
      <c r="AQ5" s="32">
        <f>CGMP!$F$41</f>
        <v>0</v>
      </c>
      <c r="AR5" s="46">
        <f>CGMP!$D$42</f>
        <v>0</v>
      </c>
    </row>
    <row r="6" spans="1:175" x14ac:dyDescent="0.25">
      <c r="A6" t="e">
        <f>VLOOKUP(B6,Sheet1!$A$3:$F$129,2,FALSE)</f>
        <v>#N/A</v>
      </c>
      <c r="B6" t="str">
        <f>CGMP!$D$4</f>
        <v>Select</v>
      </c>
      <c r="C6" s="45">
        <f>Coversheet!$D$36</f>
        <v>0</v>
      </c>
      <c r="D6" s="46" t="str">
        <f>Sheet1!$A$1</f>
        <v>Human Food Field Inspection Audit v 07/2025</v>
      </c>
      <c r="E6" s="124">
        <f>Coversheet!$D$35</f>
        <v>0</v>
      </c>
      <c r="F6" s="124" t="str">
        <f>Coversheet!$D$17</f>
        <v>Select</v>
      </c>
      <c r="G6" s="124" t="str">
        <f>Coversheet!$D$19</f>
        <v>Select</v>
      </c>
      <c r="H6" s="124" t="str">
        <f>Coversheet!$D$16</f>
        <v>FOOD</v>
      </c>
      <c r="I6" s="124" t="str">
        <f>Coversheet!$D$24</f>
        <v>Select</v>
      </c>
      <c r="J6" s="124" t="str">
        <f>Coversheet!$D$25</f>
        <v>Select</v>
      </c>
      <c r="K6" s="45">
        <f>Coversheet!$D$26</f>
        <v>0</v>
      </c>
      <c r="L6" s="45">
        <f>Coversheet!$D$28</f>
        <v>0</v>
      </c>
      <c r="M6" s="124">
        <f>Coversheet!$D$29</f>
        <v>0</v>
      </c>
      <c r="N6" s="45">
        <f>Coversheet!$D$30</f>
        <v>0</v>
      </c>
      <c r="O6" t="e">
        <f>VLOOKUP(B6,Sheet1!$A$3:$F$129,3,FALSE)</f>
        <v>#N/A</v>
      </c>
      <c r="P6">
        <f>CGMP!$F$4</f>
        <v>0</v>
      </c>
      <c r="Q6" s="46"/>
      <c r="R6" s="46"/>
      <c r="S6" s="46" t="str">
        <f>Coversheet!$D$15</f>
        <v>Select</v>
      </c>
      <c r="T6" s="46">
        <f>Coversheet!$D$21</f>
        <v>0</v>
      </c>
      <c r="U6" t="s">
        <v>100</v>
      </c>
      <c r="V6" s="32">
        <f>CGMP!$D$3</f>
        <v>0</v>
      </c>
      <c r="W6" s="32">
        <f>CGMP!$F$3</f>
        <v>0</v>
      </c>
      <c r="X6">
        <f>CGMP!$D$5</f>
        <v>0</v>
      </c>
      <c r="Y6">
        <f>CGMP!$F$5</f>
        <v>0</v>
      </c>
      <c r="Z6">
        <f>CGMP!$D$6</f>
        <v>0</v>
      </c>
      <c r="AA6">
        <f>CGMP!$F$6</f>
        <v>0</v>
      </c>
      <c r="AB6">
        <f>CGMP!$D$7</f>
        <v>0</v>
      </c>
      <c r="AC6">
        <f>CGMP!$F$7</f>
        <v>0</v>
      </c>
      <c r="AD6" t="str">
        <f>CGMP!$D$8</f>
        <v>CGMP</v>
      </c>
      <c r="AE6" s="46" t="str">
        <f>CGMP!$F$8</f>
        <v>Select</v>
      </c>
      <c r="AF6">
        <f>CGMP!$D$9</f>
        <v>0</v>
      </c>
      <c r="AG6">
        <f>CGMP!$F$9</f>
        <v>0</v>
      </c>
      <c r="AH6" s="31" t="str">
        <f>CGMP!$D$10</f>
        <v>Auto-Populates</v>
      </c>
      <c r="AI6" t="str">
        <f>CGMP!$F$10</f>
        <v>Auto-Populates</v>
      </c>
      <c r="AJ6" t="str">
        <f>CGMP!$B$13</f>
        <v>I. General</v>
      </c>
      <c r="AK6">
        <f>CGMP!B16</f>
        <v>3</v>
      </c>
      <c r="AL6" t="str">
        <f>CGMP!C16</f>
        <v>Did the inspector review and follow-up on FDA/State reported consumer complaint(s) and product recalls (if applicable)?</v>
      </c>
      <c r="AM6">
        <f>CGMP!D16</f>
        <v>0</v>
      </c>
      <c r="AN6" t="str">
        <f>CGMP!$E$16</f>
        <v>Select</v>
      </c>
      <c r="AO6">
        <f>CGMP!$F$16</f>
        <v>0</v>
      </c>
      <c r="AP6">
        <f>CGMP!$D$41</f>
        <v>0</v>
      </c>
      <c r="AQ6" s="32">
        <f>CGMP!$F$41</f>
        <v>0</v>
      </c>
      <c r="AR6" s="46">
        <f>CGMP!$D$42</f>
        <v>0</v>
      </c>
    </row>
    <row r="7" spans="1:175" x14ac:dyDescent="0.25">
      <c r="A7" t="e">
        <f>VLOOKUP(B7,Sheet1!$A$3:$F$129,2,FALSE)</f>
        <v>#N/A</v>
      </c>
      <c r="B7" t="str">
        <f>CGMP!$D$4</f>
        <v>Select</v>
      </c>
      <c r="C7" s="45">
        <f>Coversheet!$D$36</f>
        <v>0</v>
      </c>
      <c r="D7" s="46" t="str">
        <f>Sheet1!$A$1</f>
        <v>Human Food Field Inspection Audit v 07/2025</v>
      </c>
      <c r="E7" s="124">
        <f>Coversheet!$D$35</f>
        <v>0</v>
      </c>
      <c r="F7" s="124" t="str">
        <f>Coversheet!$D$17</f>
        <v>Select</v>
      </c>
      <c r="G7" s="124" t="str">
        <f>Coversheet!$D$19</f>
        <v>Select</v>
      </c>
      <c r="H7" s="124" t="str">
        <f>Coversheet!$D$16</f>
        <v>FOOD</v>
      </c>
      <c r="I7" s="124" t="str">
        <f>Coversheet!$D$24</f>
        <v>Select</v>
      </c>
      <c r="J7" s="124" t="str">
        <f>Coversheet!$D$25</f>
        <v>Select</v>
      </c>
      <c r="K7" s="45">
        <f>Coversheet!$D$26</f>
        <v>0</v>
      </c>
      <c r="L7" s="45">
        <f>Coversheet!$D$28</f>
        <v>0</v>
      </c>
      <c r="M7" s="124">
        <f>Coversheet!$D$29</f>
        <v>0</v>
      </c>
      <c r="N7" s="45">
        <f>Coversheet!$D$30</f>
        <v>0</v>
      </c>
      <c r="O7" t="e">
        <f>VLOOKUP(B7,Sheet1!$A$3:$F$129,3,FALSE)</f>
        <v>#N/A</v>
      </c>
      <c r="P7">
        <f>CGMP!$F$4</f>
        <v>0</v>
      </c>
      <c r="Q7" s="46"/>
      <c r="R7" s="46"/>
      <c r="S7" s="46" t="str">
        <f>Coversheet!$D$15</f>
        <v>Select</v>
      </c>
      <c r="T7" s="46">
        <f>Coversheet!$D$21</f>
        <v>0</v>
      </c>
      <c r="U7" t="s">
        <v>100</v>
      </c>
      <c r="V7" s="32">
        <f>CGMP!$D$3</f>
        <v>0</v>
      </c>
      <c r="W7" s="32">
        <f>CGMP!$F$3</f>
        <v>0</v>
      </c>
      <c r="X7">
        <f>CGMP!$D$5</f>
        <v>0</v>
      </c>
      <c r="Y7">
        <f>CGMP!$F$5</f>
        <v>0</v>
      </c>
      <c r="Z7">
        <f>CGMP!$D$6</f>
        <v>0</v>
      </c>
      <c r="AA7">
        <f>CGMP!$F$6</f>
        <v>0</v>
      </c>
      <c r="AB7">
        <f>CGMP!$D$7</f>
        <v>0</v>
      </c>
      <c r="AC7">
        <f>CGMP!$F$7</f>
        <v>0</v>
      </c>
      <c r="AD7" t="str">
        <f>CGMP!$D$8</f>
        <v>CGMP</v>
      </c>
      <c r="AE7" s="46" t="str">
        <f>CGMP!$F$8</f>
        <v>Select</v>
      </c>
      <c r="AF7">
        <f>CGMP!$D$9</f>
        <v>0</v>
      </c>
      <c r="AG7">
        <f>CGMP!$F$9</f>
        <v>0</v>
      </c>
      <c r="AH7" s="31" t="str">
        <f>CGMP!$D$10</f>
        <v>Auto-Populates</v>
      </c>
      <c r="AI7" t="str">
        <f>CGMP!$F$10</f>
        <v>Auto-Populates</v>
      </c>
      <c r="AJ7" t="str">
        <f>CGMP!$B$13</f>
        <v>I. General</v>
      </c>
      <c r="AK7">
        <f>CGMP!B17</f>
        <v>4</v>
      </c>
      <c r="AL7" t="str">
        <f>CGMP!C17</f>
        <v>Did the inspector verify correction of observations identified during the previous FDA and/or state inspection (if applicable)?</v>
      </c>
      <c r="AM7">
        <f>CGMP!D17</f>
        <v>0</v>
      </c>
      <c r="AN7" t="str">
        <f>CGMP!$E$17</f>
        <v>Select</v>
      </c>
      <c r="AO7">
        <f>CGMP!$F$17</f>
        <v>0</v>
      </c>
      <c r="AP7">
        <f>CGMP!$D$41</f>
        <v>0</v>
      </c>
      <c r="AQ7" s="32">
        <f>CGMP!$F$41</f>
        <v>0</v>
      </c>
      <c r="AR7" s="46">
        <f>CGMP!$D$42</f>
        <v>0</v>
      </c>
    </row>
    <row r="8" spans="1:175" x14ac:dyDescent="0.25">
      <c r="A8" t="e">
        <f>VLOOKUP(B8,Sheet1!$A$3:$F$129,2,FALSE)</f>
        <v>#N/A</v>
      </c>
      <c r="B8" t="str">
        <f>CGMP!$D$4</f>
        <v>Select</v>
      </c>
      <c r="C8" s="45">
        <f>Coversheet!$D$36</f>
        <v>0</v>
      </c>
      <c r="D8" s="46" t="str">
        <f>Sheet1!$A$1</f>
        <v>Human Food Field Inspection Audit v 07/2025</v>
      </c>
      <c r="E8" s="124">
        <f>Coversheet!$D$35</f>
        <v>0</v>
      </c>
      <c r="F8" s="124" t="str">
        <f>Coversheet!$D$17</f>
        <v>Select</v>
      </c>
      <c r="G8" s="124" t="str">
        <f>Coversheet!$D$19</f>
        <v>Select</v>
      </c>
      <c r="H8" s="124" t="str">
        <f>Coversheet!$D$16</f>
        <v>FOOD</v>
      </c>
      <c r="I8" s="124" t="str">
        <f>Coversheet!$D$24</f>
        <v>Select</v>
      </c>
      <c r="J8" s="124" t="str">
        <f>Coversheet!$D$25</f>
        <v>Select</v>
      </c>
      <c r="K8" s="45">
        <f>Coversheet!$D$26</f>
        <v>0</v>
      </c>
      <c r="L8" s="45">
        <f>Coversheet!$D$28</f>
        <v>0</v>
      </c>
      <c r="M8" s="124">
        <f>Coversheet!$D$29</f>
        <v>0</v>
      </c>
      <c r="N8" s="45">
        <f>Coversheet!$D$30</f>
        <v>0</v>
      </c>
      <c r="O8" t="e">
        <f>VLOOKUP(B8,Sheet1!$A$3:$F$129,3,FALSE)</f>
        <v>#N/A</v>
      </c>
      <c r="P8">
        <f>CGMP!$F$4</f>
        <v>0</v>
      </c>
      <c r="Q8" s="46"/>
      <c r="R8" s="46"/>
      <c r="S8" s="46" t="str">
        <f>Coversheet!$D$15</f>
        <v>Select</v>
      </c>
      <c r="T8" s="46">
        <f>Coversheet!$D$21</f>
        <v>0</v>
      </c>
      <c r="U8" t="s">
        <v>100</v>
      </c>
      <c r="V8" s="32">
        <f>CGMP!$D$3</f>
        <v>0</v>
      </c>
      <c r="W8" s="32">
        <f>CGMP!$F$3</f>
        <v>0</v>
      </c>
      <c r="X8">
        <f>CGMP!$D$5</f>
        <v>0</v>
      </c>
      <c r="Y8">
        <f>CGMP!$F$5</f>
        <v>0</v>
      </c>
      <c r="Z8">
        <f>CGMP!$D$6</f>
        <v>0</v>
      </c>
      <c r="AA8">
        <f>CGMP!$F$6</f>
        <v>0</v>
      </c>
      <c r="AB8">
        <f>CGMP!$D$7</f>
        <v>0</v>
      </c>
      <c r="AC8">
        <f>CGMP!$F$7</f>
        <v>0</v>
      </c>
      <c r="AD8" t="str">
        <f>CGMP!$D$8</f>
        <v>CGMP</v>
      </c>
      <c r="AE8" s="46" t="str">
        <f>CGMP!$F$8</f>
        <v>Select</v>
      </c>
      <c r="AF8">
        <f>CGMP!$D$9</f>
        <v>0</v>
      </c>
      <c r="AG8">
        <f>CGMP!$F$9</f>
        <v>0</v>
      </c>
      <c r="AH8" s="31" t="str">
        <f>CGMP!$D$10</f>
        <v>Auto-Populates</v>
      </c>
      <c r="AI8" t="str">
        <f>CGMP!$F$10</f>
        <v>Auto-Populates</v>
      </c>
      <c r="AJ8" t="str">
        <f>CGMP!$B$13</f>
        <v>I. General</v>
      </c>
      <c r="AK8">
        <f>CGMP!B18</f>
        <v>5</v>
      </c>
      <c r="AL8" t="str">
        <f>CGMP!C18</f>
        <v>Did the inspector discuss observations with the firm during the inspection?</v>
      </c>
      <c r="AM8">
        <f>CGMP!D18</f>
        <v>0</v>
      </c>
      <c r="AN8" t="str">
        <f>CGMP!$E$18</f>
        <v>Select</v>
      </c>
      <c r="AO8">
        <f>CGMP!$F$18</f>
        <v>0</v>
      </c>
      <c r="AP8">
        <f>CGMP!$D$41</f>
        <v>0</v>
      </c>
      <c r="AQ8" s="32">
        <f>CGMP!$F$41</f>
        <v>0</v>
      </c>
      <c r="AR8" s="46">
        <f>CGMP!$D$42</f>
        <v>0</v>
      </c>
    </row>
    <row r="9" spans="1:175" x14ac:dyDescent="0.25">
      <c r="A9" t="e">
        <f>VLOOKUP(B9,Sheet1!$A$3:$F$129,2,FALSE)</f>
        <v>#N/A</v>
      </c>
      <c r="B9" t="str">
        <f>CGMP!$D$4</f>
        <v>Select</v>
      </c>
      <c r="C9" s="45">
        <f>Coversheet!$D$36</f>
        <v>0</v>
      </c>
      <c r="D9" s="46" t="str">
        <f>Sheet1!$A$1</f>
        <v>Human Food Field Inspection Audit v 07/2025</v>
      </c>
      <c r="E9" s="124">
        <f>Coversheet!$D$35</f>
        <v>0</v>
      </c>
      <c r="F9" s="124" t="str">
        <f>Coversheet!$D$17</f>
        <v>Select</v>
      </c>
      <c r="G9" s="124" t="str">
        <f>Coversheet!$D$19</f>
        <v>Select</v>
      </c>
      <c r="H9" s="124" t="str">
        <f>Coversheet!$D$16</f>
        <v>FOOD</v>
      </c>
      <c r="I9" s="124" t="str">
        <f>Coversheet!$D$24</f>
        <v>Select</v>
      </c>
      <c r="J9" s="124" t="str">
        <f>Coversheet!$D$25</f>
        <v>Select</v>
      </c>
      <c r="K9" s="45">
        <f>Coversheet!$D$26</f>
        <v>0</v>
      </c>
      <c r="L9" s="45">
        <f>Coversheet!$D$28</f>
        <v>0</v>
      </c>
      <c r="M9" s="124">
        <f>Coversheet!$D$29</f>
        <v>0</v>
      </c>
      <c r="N9" s="45">
        <f>Coversheet!$D$30</f>
        <v>0</v>
      </c>
      <c r="O9" t="e">
        <f>VLOOKUP(B9,Sheet1!$A$3:$F$129,3,FALSE)</f>
        <v>#N/A</v>
      </c>
      <c r="P9">
        <f>CGMP!$F$4</f>
        <v>0</v>
      </c>
      <c r="Q9" s="46"/>
      <c r="R9" s="46"/>
      <c r="S9" s="46" t="str">
        <f>Coversheet!$D$15</f>
        <v>Select</v>
      </c>
      <c r="T9" s="46">
        <f>Coversheet!$D$21</f>
        <v>0</v>
      </c>
      <c r="U9" t="s">
        <v>100</v>
      </c>
      <c r="V9" s="32">
        <f>CGMP!$D$3</f>
        <v>0</v>
      </c>
      <c r="W9" s="32">
        <f>CGMP!$F$3</f>
        <v>0</v>
      </c>
      <c r="X9">
        <f>CGMP!$D$5</f>
        <v>0</v>
      </c>
      <c r="Y9">
        <f>CGMP!$F$5</f>
        <v>0</v>
      </c>
      <c r="Z9">
        <f>CGMP!$D$6</f>
        <v>0</v>
      </c>
      <c r="AA9">
        <f>CGMP!$F$6</f>
        <v>0</v>
      </c>
      <c r="AB9">
        <f>CGMP!$D$7</f>
        <v>0</v>
      </c>
      <c r="AC9">
        <f>CGMP!$F$7</f>
        <v>0</v>
      </c>
      <c r="AD9" t="str">
        <f>CGMP!$D$8</f>
        <v>CGMP</v>
      </c>
      <c r="AE9" s="46" t="str">
        <f>CGMP!$F$8</f>
        <v>Select</v>
      </c>
      <c r="AF9">
        <f>CGMP!$D$9</f>
        <v>0</v>
      </c>
      <c r="AG9">
        <f>CGMP!$F$9</f>
        <v>0</v>
      </c>
      <c r="AH9" s="31" t="str">
        <f>CGMP!$D$10</f>
        <v>Auto-Populates</v>
      </c>
      <c r="AI9" t="str">
        <f>CGMP!$F$10</f>
        <v>Auto-Populates</v>
      </c>
      <c r="AJ9" t="str">
        <f>CGMP!$B$13</f>
        <v>I. General</v>
      </c>
      <c r="AK9">
        <f>CGMP!B19</f>
        <v>6</v>
      </c>
      <c r="AL9" t="str">
        <f>CGMP!C19</f>
        <v>Did the inspector conduct the inspection in a professional manner?</v>
      </c>
      <c r="AM9">
        <f>CGMP!D19</f>
        <v>0</v>
      </c>
      <c r="AN9" t="str">
        <f>CGMP!$E$19</f>
        <v>Select</v>
      </c>
      <c r="AO9">
        <f>CGMP!$F$19</f>
        <v>0</v>
      </c>
      <c r="AP9">
        <f>CGMP!$D$41</f>
        <v>0</v>
      </c>
      <c r="AQ9" s="32">
        <f>CGMP!$F$41</f>
        <v>0</v>
      </c>
      <c r="AR9" s="46">
        <f>CGMP!$D$42</f>
        <v>0</v>
      </c>
    </row>
    <row r="10" spans="1:175" x14ac:dyDescent="0.25">
      <c r="A10" t="e">
        <f>VLOOKUP(B10,Sheet1!$A$3:$F$129,2,FALSE)</f>
        <v>#N/A</v>
      </c>
      <c r="B10" t="str">
        <f>CGMP!$D$4</f>
        <v>Select</v>
      </c>
      <c r="C10" s="45">
        <f>Coversheet!$D$36</f>
        <v>0</v>
      </c>
      <c r="D10" s="46" t="str">
        <f>Sheet1!$A$1</f>
        <v>Human Food Field Inspection Audit v 07/2025</v>
      </c>
      <c r="E10" s="124">
        <f>Coversheet!$D$35</f>
        <v>0</v>
      </c>
      <c r="F10" s="124" t="str">
        <f>Coversheet!$D$17</f>
        <v>Select</v>
      </c>
      <c r="G10" s="124" t="str">
        <f>Coversheet!$D$19</f>
        <v>Select</v>
      </c>
      <c r="H10" s="124" t="str">
        <f>Coversheet!$D$16</f>
        <v>FOOD</v>
      </c>
      <c r="I10" s="124" t="str">
        <f>Coversheet!$D$24</f>
        <v>Select</v>
      </c>
      <c r="J10" s="124" t="str">
        <f>Coversheet!$D$25</f>
        <v>Select</v>
      </c>
      <c r="K10" s="45">
        <f>Coversheet!$D$26</f>
        <v>0</v>
      </c>
      <c r="L10" s="45">
        <f>Coversheet!$D$28</f>
        <v>0</v>
      </c>
      <c r="M10" s="124">
        <f>Coversheet!$D$29</f>
        <v>0</v>
      </c>
      <c r="N10" s="45">
        <f>Coversheet!$D$30</f>
        <v>0</v>
      </c>
      <c r="O10" t="e">
        <f>VLOOKUP(B10,Sheet1!$A$3:$F$129,3,FALSE)</f>
        <v>#N/A</v>
      </c>
      <c r="P10">
        <f>CGMP!$F$4</f>
        <v>0</v>
      </c>
      <c r="Q10" s="46"/>
      <c r="R10" s="46"/>
      <c r="S10" s="46" t="str">
        <f>Coversheet!$D$15</f>
        <v>Select</v>
      </c>
      <c r="T10" s="46">
        <f>Coversheet!$D$21</f>
        <v>0</v>
      </c>
      <c r="U10" t="s">
        <v>100</v>
      </c>
      <c r="V10" s="32">
        <f>CGMP!$D$3</f>
        <v>0</v>
      </c>
      <c r="W10" s="32">
        <f>CGMP!$F$3</f>
        <v>0</v>
      </c>
      <c r="X10">
        <f>CGMP!$D$5</f>
        <v>0</v>
      </c>
      <c r="Y10">
        <f>CGMP!$F$5</f>
        <v>0</v>
      </c>
      <c r="Z10">
        <f>CGMP!$D$6</f>
        <v>0</v>
      </c>
      <c r="AA10">
        <f>CGMP!$F$6</f>
        <v>0</v>
      </c>
      <c r="AB10">
        <f>CGMP!$D$7</f>
        <v>0</v>
      </c>
      <c r="AC10">
        <f>CGMP!$F$7</f>
        <v>0</v>
      </c>
      <c r="AD10" t="str">
        <f>CGMP!$D$8</f>
        <v>CGMP</v>
      </c>
      <c r="AE10" s="46" t="str">
        <f>CGMP!$F$8</f>
        <v>Select</v>
      </c>
      <c r="AF10">
        <f>CGMP!$D$9</f>
        <v>0</v>
      </c>
      <c r="AG10">
        <f>CGMP!$F$9</f>
        <v>0</v>
      </c>
      <c r="AH10" s="31" t="str">
        <f>CGMP!$D$10</f>
        <v>Auto-Populates</v>
      </c>
      <c r="AI10" t="str">
        <f>CGMP!$F$10</f>
        <v>Auto-Populates</v>
      </c>
      <c r="AJ10" t="str">
        <f>CGMP!$B$13</f>
        <v>I. General</v>
      </c>
      <c r="AK10">
        <f>CGMP!B20</f>
        <v>7</v>
      </c>
      <c r="AL10" t="str">
        <f>CGMP!C20</f>
        <v>Did the inspector assess whether employees are qualified to perform their assigned duties?</v>
      </c>
      <c r="AM10">
        <f>CGMP!D20</f>
        <v>0</v>
      </c>
      <c r="AN10" t="str">
        <f>CGMP!$E$20</f>
        <v>Select</v>
      </c>
      <c r="AO10">
        <f>CGMP!$F$20</f>
        <v>0</v>
      </c>
      <c r="AP10">
        <f>CGMP!$D$41</f>
        <v>0</v>
      </c>
      <c r="AQ10" s="32">
        <f>CGMP!$F$41</f>
        <v>0</v>
      </c>
      <c r="AR10" s="46">
        <f>CGMP!$D$42</f>
        <v>0</v>
      </c>
    </row>
    <row r="11" spans="1:175" x14ac:dyDescent="0.25">
      <c r="A11" t="e">
        <f>VLOOKUP(B11,Sheet1!$A$3:$F$129,2,FALSE)</f>
        <v>#N/A</v>
      </c>
      <c r="B11" t="str">
        <f>CGMP!$D$4</f>
        <v>Select</v>
      </c>
      <c r="C11" s="45">
        <f>Coversheet!$D$36</f>
        <v>0</v>
      </c>
      <c r="D11" s="46" t="str">
        <f>Sheet1!$A$1</f>
        <v>Human Food Field Inspection Audit v 07/2025</v>
      </c>
      <c r="E11" s="124">
        <f>Coversheet!$D$35</f>
        <v>0</v>
      </c>
      <c r="F11" s="124" t="str">
        <f>Coversheet!$D$17</f>
        <v>Select</v>
      </c>
      <c r="G11" s="124" t="str">
        <f>Coversheet!$D$19</f>
        <v>Select</v>
      </c>
      <c r="H11" s="124" t="str">
        <f>Coversheet!$D$16</f>
        <v>FOOD</v>
      </c>
      <c r="I11" s="124" t="str">
        <f>Coversheet!$D$24</f>
        <v>Select</v>
      </c>
      <c r="J11" s="124" t="str">
        <f>Coversheet!$D$25</f>
        <v>Select</v>
      </c>
      <c r="K11" s="45">
        <f>Coversheet!$D$26</f>
        <v>0</v>
      </c>
      <c r="L11" s="45">
        <f>Coversheet!$D$28</f>
        <v>0</v>
      </c>
      <c r="M11" s="124">
        <f>Coversheet!$D$29</f>
        <v>0</v>
      </c>
      <c r="N11" s="45">
        <f>Coversheet!$D$30</f>
        <v>0</v>
      </c>
      <c r="O11" t="e">
        <f>VLOOKUP(B11,Sheet1!$A$3:$F$129,3,FALSE)</f>
        <v>#N/A</v>
      </c>
      <c r="P11">
        <f>CGMP!$F$4</f>
        <v>0</v>
      </c>
      <c r="Q11" s="46"/>
      <c r="R11" s="46"/>
      <c r="S11" s="46" t="str">
        <f>Coversheet!$D$15</f>
        <v>Select</v>
      </c>
      <c r="T11" s="46">
        <f>Coversheet!$D$21</f>
        <v>0</v>
      </c>
      <c r="U11" t="s">
        <v>100</v>
      </c>
      <c r="V11" s="32">
        <f>CGMP!$D$3</f>
        <v>0</v>
      </c>
      <c r="W11" s="32">
        <f>CGMP!$F$3</f>
        <v>0</v>
      </c>
      <c r="X11">
        <f>CGMP!$D$5</f>
        <v>0</v>
      </c>
      <c r="Y11">
        <f>CGMP!$F$5</f>
        <v>0</v>
      </c>
      <c r="Z11">
        <f>CGMP!$D$6</f>
        <v>0</v>
      </c>
      <c r="AA11">
        <f>CGMP!$F$6</f>
        <v>0</v>
      </c>
      <c r="AB11">
        <f>CGMP!$D$7</f>
        <v>0</v>
      </c>
      <c r="AC11">
        <f>CGMP!$F$7</f>
        <v>0</v>
      </c>
      <c r="AD11" t="str">
        <f>CGMP!$D$8</f>
        <v>CGMP</v>
      </c>
      <c r="AE11" s="46" t="str">
        <f>CGMP!$F$8</f>
        <v>Select</v>
      </c>
      <c r="AF11">
        <f>CGMP!$D$9</f>
        <v>0</v>
      </c>
      <c r="AG11">
        <f>CGMP!$F$9</f>
        <v>0</v>
      </c>
      <c r="AH11" s="31" t="str">
        <f>CGMP!$D$10</f>
        <v>Auto-Populates</v>
      </c>
      <c r="AI11" t="str">
        <f>CGMP!$F$10</f>
        <v>Auto-Populates</v>
      </c>
      <c r="AJ11" t="str">
        <f>CGMP!$B$13</f>
        <v>I. General</v>
      </c>
      <c r="AK11">
        <f>CGMP!B21</f>
        <v>8</v>
      </c>
      <c r="AL11" t="str">
        <f>CGMP!C21</f>
        <v>Did the inspector demonstrate the ability to identify significant hazards specific to the products or processes?</v>
      </c>
      <c r="AM11">
        <f>CGMP!D21</f>
        <v>0</v>
      </c>
      <c r="AN11" t="str">
        <f>CGMP!$E$21</f>
        <v>Select</v>
      </c>
      <c r="AO11">
        <f>CGMP!$F$21</f>
        <v>0</v>
      </c>
      <c r="AP11">
        <f>CGMP!$D$41</f>
        <v>0</v>
      </c>
      <c r="AQ11" s="32">
        <f>CGMP!$F$41</f>
        <v>0</v>
      </c>
      <c r="AR11" s="46">
        <f>CGMP!$D$42</f>
        <v>0</v>
      </c>
    </row>
    <row r="12" spans="1:175" x14ac:dyDescent="0.25">
      <c r="A12" t="e">
        <f>VLOOKUP(B12,Sheet1!$A$3:$F$129,2,FALSE)</f>
        <v>#N/A</v>
      </c>
      <c r="B12" t="str">
        <f>CGMP!$D$4</f>
        <v>Select</v>
      </c>
      <c r="C12" s="45">
        <f>Coversheet!$D$36</f>
        <v>0</v>
      </c>
      <c r="D12" s="46" t="str">
        <f>Sheet1!$A$1</f>
        <v>Human Food Field Inspection Audit v 07/2025</v>
      </c>
      <c r="E12" s="124">
        <f>Coversheet!$D$35</f>
        <v>0</v>
      </c>
      <c r="F12" s="124" t="str">
        <f>Coversheet!$D$17</f>
        <v>Select</v>
      </c>
      <c r="G12" s="124" t="str">
        <f>Coversheet!$D$19</f>
        <v>Select</v>
      </c>
      <c r="H12" s="124" t="str">
        <f>Coversheet!$D$16</f>
        <v>FOOD</v>
      </c>
      <c r="I12" s="124" t="str">
        <f>Coversheet!$D$24</f>
        <v>Select</v>
      </c>
      <c r="J12" s="124" t="str">
        <f>Coversheet!$D$25</f>
        <v>Select</v>
      </c>
      <c r="K12" s="45">
        <f>Coversheet!$D$26</f>
        <v>0</v>
      </c>
      <c r="L12" s="45">
        <f>Coversheet!$D$28</f>
        <v>0</v>
      </c>
      <c r="M12" s="124">
        <f>Coversheet!$D$29</f>
        <v>0</v>
      </c>
      <c r="N12" s="45">
        <f>Coversheet!$D$30</f>
        <v>0</v>
      </c>
      <c r="O12" t="e">
        <f>VLOOKUP(B12,Sheet1!$A$3:$F$129,3,FALSE)</f>
        <v>#N/A</v>
      </c>
      <c r="P12">
        <f>CGMP!$F$4</f>
        <v>0</v>
      </c>
      <c r="Q12" s="46"/>
      <c r="R12" s="46"/>
      <c r="S12" s="46" t="str">
        <f>Coversheet!$D$15</f>
        <v>Select</v>
      </c>
      <c r="T12" s="46">
        <f>Coversheet!$D$21</f>
        <v>0</v>
      </c>
      <c r="U12" t="s">
        <v>100</v>
      </c>
      <c r="V12" s="32">
        <f>CGMP!$D$3</f>
        <v>0</v>
      </c>
      <c r="W12" s="32">
        <f>CGMP!$F$3</f>
        <v>0</v>
      </c>
      <c r="X12">
        <f>CGMP!$D$5</f>
        <v>0</v>
      </c>
      <c r="Y12">
        <f>CGMP!$F$5</f>
        <v>0</v>
      </c>
      <c r="Z12">
        <f>CGMP!$D$6</f>
        <v>0</v>
      </c>
      <c r="AA12">
        <f>CGMP!$F$6</f>
        <v>0</v>
      </c>
      <c r="AB12">
        <f>CGMP!$D$7</f>
        <v>0</v>
      </c>
      <c r="AC12">
        <f>CGMP!$F$7</f>
        <v>0</v>
      </c>
      <c r="AD12" t="str">
        <f>CGMP!$D$8</f>
        <v>CGMP</v>
      </c>
      <c r="AE12" s="46" t="str">
        <f>CGMP!$F$8</f>
        <v>Select</v>
      </c>
      <c r="AF12">
        <f>CGMP!$D$9</f>
        <v>0</v>
      </c>
      <c r="AG12">
        <f>CGMP!$F$9</f>
        <v>0</v>
      </c>
      <c r="AH12" s="31" t="str">
        <f>CGMP!$D$10</f>
        <v>Auto-Populates</v>
      </c>
      <c r="AI12" t="str">
        <f>CGMP!$F$10</f>
        <v>Auto-Populates</v>
      </c>
      <c r="AJ12" t="str">
        <f>CGMP!$B$13</f>
        <v>I. General</v>
      </c>
      <c r="AK12">
        <f>CGMP!B22</f>
        <v>9</v>
      </c>
      <c r="AL12" t="str">
        <f>CGMP!C22</f>
        <v>Did the inspector review and assess product labeling?</v>
      </c>
      <c r="AM12">
        <f>CGMP!D22</f>
        <v>0</v>
      </c>
      <c r="AN12" t="str">
        <f>CGMP!$E$22</f>
        <v>Select</v>
      </c>
      <c r="AO12">
        <f>CGMP!$F$22</f>
        <v>0</v>
      </c>
      <c r="AP12">
        <f>CGMP!$D$41</f>
        <v>0</v>
      </c>
      <c r="AQ12" s="32">
        <f>CGMP!$F$41</f>
        <v>0</v>
      </c>
      <c r="AR12" s="46">
        <f>CGMP!$D$42</f>
        <v>0</v>
      </c>
    </row>
    <row r="13" spans="1:175" x14ac:dyDescent="0.25">
      <c r="A13" t="e">
        <f>VLOOKUP(B13,Sheet1!$A$3:$F$129,2,FALSE)</f>
        <v>#N/A</v>
      </c>
      <c r="B13" t="str">
        <f>CGMP!$D$4</f>
        <v>Select</v>
      </c>
      <c r="C13" s="45">
        <f>Coversheet!$D$36</f>
        <v>0</v>
      </c>
      <c r="D13" s="46" t="str">
        <f>Sheet1!$A$1</f>
        <v>Human Food Field Inspection Audit v 07/2025</v>
      </c>
      <c r="E13" s="124">
        <f>Coversheet!$D$35</f>
        <v>0</v>
      </c>
      <c r="F13" s="124" t="str">
        <f>Coversheet!$D$17</f>
        <v>Select</v>
      </c>
      <c r="G13" s="124" t="str">
        <f>Coversheet!$D$19</f>
        <v>Select</v>
      </c>
      <c r="H13" s="124" t="str">
        <f>Coversheet!$D$16</f>
        <v>FOOD</v>
      </c>
      <c r="I13" s="124" t="str">
        <f>Coversheet!$D$24</f>
        <v>Select</v>
      </c>
      <c r="J13" s="124" t="str">
        <f>Coversheet!$D$25</f>
        <v>Select</v>
      </c>
      <c r="K13" s="45">
        <f>Coversheet!$D$26</f>
        <v>0</v>
      </c>
      <c r="L13" s="45">
        <f>Coversheet!$D$28</f>
        <v>0</v>
      </c>
      <c r="M13" s="124">
        <f>Coversheet!$D$29</f>
        <v>0</v>
      </c>
      <c r="N13" s="45">
        <f>Coversheet!$D$30</f>
        <v>0</v>
      </c>
      <c r="O13" t="e">
        <f>VLOOKUP(B13,Sheet1!$A$3:$F$129,3,FALSE)</f>
        <v>#N/A</v>
      </c>
      <c r="P13">
        <f>CGMP!$F$4</f>
        <v>0</v>
      </c>
      <c r="Q13" s="46"/>
      <c r="R13" s="46"/>
      <c r="S13" s="46" t="str">
        <f>Coversheet!$D$15</f>
        <v>Select</v>
      </c>
      <c r="T13" s="46">
        <f>Coversheet!$D$21</f>
        <v>0</v>
      </c>
      <c r="U13" t="s">
        <v>100</v>
      </c>
      <c r="V13" s="32">
        <f>CGMP!$D$3</f>
        <v>0</v>
      </c>
      <c r="W13" s="32">
        <f>CGMP!$F$3</f>
        <v>0</v>
      </c>
      <c r="X13">
        <f>CGMP!$D$5</f>
        <v>0</v>
      </c>
      <c r="Y13">
        <f>CGMP!$F$5</f>
        <v>0</v>
      </c>
      <c r="Z13">
        <f>CGMP!$D$6</f>
        <v>0</v>
      </c>
      <c r="AA13">
        <f>CGMP!$F$6</f>
        <v>0</v>
      </c>
      <c r="AB13">
        <f>CGMP!$D$7</f>
        <v>0</v>
      </c>
      <c r="AC13">
        <f>CGMP!$F$7</f>
        <v>0</v>
      </c>
      <c r="AD13" t="str">
        <f>CGMP!$D$8</f>
        <v>CGMP</v>
      </c>
      <c r="AE13" s="46" t="str">
        <f>CGMP!$F$8</f>
        <v>Select</v>
      </c>
      <c r="AF13">
        <f>CGMP!$D$9</f>
        <v>0</v>
      </c>
      <c r="AG13">
        <f>CGMP!$F$9</f>
        <v>0</v>
      </c>
      <c r="AH13" s="31" t="str">
        <f>CGMP!$D$10</f>
        <v>Auto-Populates</v>
      </c>
      <c r="AI13" t="str">
        <f>CGMP!$F$10</f>
        <v>Auto-Populates</v>
      </c>
      <c r="AJ13" t="str">
        <f>CGMP!$B$23</f>
        <v>II. CGMP Provisions</v>
      </c>
      <c r="AK13" t="str">
        <f>CGMP!$B$23</f>
        <v>II. CGMP Provisions</v>
      </c>
      <c r="AP13">
        <f>CGMP!$D$41</f>
        <v>0</v>
      </c>
      <c r="AQ13" s="32">
        <f>CGMP!$F$41</f>
        <v>0</v>
      </c>
      <c r="AR13" s="46">
        <f>CGMP!$D$42</f>
        <v>0</v>
      </c>
    </row>
    <row r="14" spans="1:175" x14ac:dyDescent="0.25">
      <c r="A14" t="e">
        <f>VLOOKUP(B14,Sheet1!$A$3:$F$129,2,FALSE)</f>
        <v>#N/A</v>
      </c>
      <c r="B14" t="str">
        <f>CGMP!$D$4</f>
        <v>Select</v>
      </c>
      <c r="C14" s="45">
        <f>Coversheet!$D$36</f>
        <v>0</v>
      </c>
      <c r="D14" s="46" t="str">
        <f>Sheet1!$A$1</f>
        <v>Human Food Field Inspection Audit v 07/2025</v>
      </c>
      <c r="E14" s="124">
        <f>Coversheet!$D$35</f>
        <v>0</v>
      </c>
      <c r="F14" s="124" t="str">
        <f>Coversheet!$D$17</f>
        <v>Select</v>
      </c>
      <c r="G14" s="124" t="str">
        <f>Coversheet!$D$19</f>
        <v>Select</v>
      </c>
      <c r="H14" s="124" t="str">
        <f>Coversheet!$D$16</f>
        <v>FOOD</v>
      </c>
      <c r="I14" s="124" t="str">
        <f>Coversheet!$D$24</f>
        <v>Select</v>
      </c>
      <c r="J14" s="124" t="str">
        <f>Coversheet!$D$25</f>
        <v>Select</v>
      </c>
      <c r="K14" s="45">
        <f>Coversheet!$D$26</f>
        <v>0</v>
      </c>
      <c r="L14" s="45">
        <f>Coversheet!$D$28</f>
        <v>0</v>
      </c>
      <c r="M14" s="124">
        <f>Coversheet!$D$29</f>
        <v>0</v>
      </c>
      <c r="N14" s="45">
        <f>Coversheet!$D$30</f>
        <v>0</v>
      </c>
      <c r="O14" t="e">
        <f>VLOOKUP(B14,Sheet1!$A$3:$F$129,3,FALSE)</f>
        <v>#N/A</v>
      </c>
      <c r="P14">
        <f>CGMP!$F$4</f>
        <v>0</v>
      </c>
      <c r="Q14" s="46"/>
      <c r="R14" s="46"/>
      <c r="S14" s="46" t="str">
        <f>Coversheet!$D$15</f>
        <v>Select</v>
      </c>
      <c r="T14" s="46">
        <f>Coversheet!$D$21</f>
        <v>0</v>
      </c>
      <c r="U14" t="s">
        <v>100</v>
      </c>
      <c r="V14" s="32">
        <f>CGMP!$D$3</f>
        <v>0</v>
      </c>
      <c r="W14" s="32">
        <f>CGMP!$F$3</f>
        <v>0</v>
      </c>
      <c r="X14">
        <f>CGMP!$D$5</f>
        <v>0</v>
      </c>
      <c r="Y14">
        <f>CGMP!$F$5</f>
        <v>0</v>
      </c>
      <c r="Z14">
        <f>CGMP!$D$6</f>
        <v>0</v>
      </c>
      <c r="AA14">
        <f>CGMP!$F$6</f>
        <v>0</v>
      </c>
      <c r="AB14">
        <f>CGMP!$D$7</f>
        <v>0</v>
      </c>
      <c r="AC14">
        <f>CGMP!$F$7</f>
        <v>0</v>
      </c>
      <c r="AD14" t="str">
        <f>CGMP!$D$8</f>
        <v>CGMP</v>
      </c>
      <c r="AE14" s="46" t="str">
        <f>CGMP!$F$8</f>
        <v>Select</v>
      </c>
      <c r="AF14">
        <f>CGMP!$D$9</f>
        <v>0</v>
      </c>
      <c r="AG14">
        <f>CGMP!$F$9</f>
        <v>0</v>
      </c>
      <c r="AH14" s="31" t="str">
        <f>CGMP!$D$10</f>
        <v>Auto-Populates</v>
      </c>
      <c r="AI14" t="str">
        <f>CGMP!$F$10</f>
        <v>Auto-Populates</v>
      </c>
      <c r="AJ14" t="str">
        <f>CGMP!$B$23</f>
        <v>II. CGMP Provisions</v>
      </c>
      <c r="AK14">
        <f>CGMP!B24</f>
        <v>1</v>
      </c>
      <c r="AL14" t="str">
        <f>CGMP!C24</f>
        <v>Did the inspector assess employee practices and evaluate whether they contribute to allergen cross-contact and/or to the contamination of food and food-contact surfaces?</v>
      </c>
      <c r="AM14">
        <f>CGMP!D24</f>
        <v>0</v>
      </c>
      <c r="AN14" t="str">
        <f>CGMP!$E$24</f>
        <v>Select</v>
      </c>
      <c r="AO14">
        <f>CGMP!$F$24</f>
        <v>0</v>
      </c>
      <c r="AP14">
        <f>CGMP!$D$41</f>
        <v>0</v>
      </c>
      <c r="AQ14" s="32">
        <f>CGMP!$F$41</f>
        <v>0</v>
      </c>
      <c r="AR14" s="46">
        <f>CGMP!$D$42</f>
        <v>0</v>
      </c>
    </row>
    <row r="15" spans="1:175" x14ac:dyDescent="0.25">
      <c r="A15" t="e">
        <f>VLOOKUP(B15,Sheet1!$A$3:$F$129,2,FALSE)</f>
        <v>#N/A</v>
      </c>
      <c r="B15" t="str">
        <f>CGMP!$D$4</f>
        <v>Select</v>
      </c>
      <c r="C15" s="45">
        <f>Coversheet!$D$36</f>
        <v>0</v>
      </c>
      <c r="D15" s="46" t="str">
        <f>Sheet1!$A$1</f>
        <v>Human Food Field Inspection Audit v 07/2025</v>
      </c>
      <c r="E15" s="124">
        <f>Coversheet!$D$35</f>
        <v>0</v>
      </c>
      <c r="F15" s="124" t="str">
        <f>Coversheet!$D$17</f>
        <v>Select</v>
      </c>
      <c r="G15" s="124" t="str">
        <f>Coversheet!$D$19</f>
        <v>Select</v>
      </c>
      <c r="H15" s="124" t="str">
        <f>Coversheet!$D$16</f>
        <v>FOOD</v>
      </c>
      <c r="I15" s="124" t="str">
        <f>Coversheet!$D$24</f>
        <v>Select</v>
      </c>
      <c r="J15" s="124" t="str">
        <f>Coversheet!$D$25</f>
        <v>Select</v>
      </c>
      <c r="K15" s="45">
        <f>Coversheet!$D$26</f>
        <v>0</v>
      </c>
      <c r="L15" s="45">
        <f>Coversheet!$D$28</f>
        <v>0</v>
      </c>
      <c r="M15" s="124">
        <f>Coversheet!$D$29</f>
        <v>0</v>
      </c>
      <c r="N15" s="45">
        <f>Coversheet!$D$30</f>
        <v>0</v>
      </c>
      <c r="O15" t="e">
        <f>VLOOKUP(B15,Sheet1!$A$3:$F$129,3,FALSE)</f>
        <v>#N/A</v>
      </c>
      <c r="P15">
        <f>CGMP!$F$4</f>
        <v>0</v>
      </c>
      <c r="Q15" s="46"/>
      <c r="R15" s="46"/>
      <c r="S15" s="46" t="str">
        <f>Coversheet!$D$15</f>
        <v>Select</v>
      </c>
      <c r="T15" s="46">
        <f>Coversheet!$D$21</f>
        <v>0</v>
      </c>
      <c r="U15" t="s">
        <v>100</v>
      </c>
      <c r="V15" s="32">
        <f>CGMP!$D$3</f>
        <v>0</v>
      </c>
      <c r="W15" s="32">
        <f>CGMP!$F$3</f>
        <v>0</v>
      </c>
      <c r="X15">
        <f>CGMP!$D$5</f>
        <v>0</v>
      </c>
      <c r="Y15">
        <f>CGMP!$F$5</f>
        <v>0</v>
      </c>
      <c r="Z15">
        <f>CGMP!$D$6</f>
        <v>0</v>
      </c>
      <c r="AA15">
        <f>CGMP!$F$6</f>
        <v>0</v>
      </c>
      <c r="AB15">
        <f>CGMP!$D$7</f>
        <v>0</v>
      </c>
      <c r="AC15">
        <f>CGMP!$F$7</f>
        <v>0</v>
      </c>
      <c r="AD15" t="str">
        <f>CGMP!$D$8</f>
        <v>CGMP</v>
      </c>
      <c r="AE15" s="46" t="str">
        <f>CGMP!$F$8</f>
        <v>Select</v>
      </c>
      <c r="AF15">
        <f>CGMP!$D$9</f>
        <v>0</v>
      </c>
      <c r="AG15">
        <f>CGMP!$F$9</f>
        <v>0</v>
      </c>
      <c r="AH15" s="31" t="str">
        <f>CGMP!$D$10</f>
        <v>Auto-Populates</v>
      </c>
      <c r="AI15" t="str">
        <f>CGMP!$F$10</f>
        <v>Auto-Populates</v>
      </c>
      <c r="AJ15" t="str">
        <f>CGMP!$B$23</f>
        <v>II. CGMP Provisions</v>
      </c>
      <c r="AK15">
        <f>CGMP!B25</f>
        <v>2</v>
      </c>
      <c r="AL15" t="str">
        <f>CGMP!C25</f>
        <v xml:space="preserve">Did the inspector assess the plants and grounds around the firm to ensure that they do not constitute a source of contamination or harborage? </v>
      </c>
      <c r="AM15">
        <f>CGMP!D25</f>
        <v>0</v>
      </c>
      <c r="AN15" t="str">
        <f>CGMP!$E$25</f>
        <v>Select</v>
      </c>
      <c r="AO15">
        <f>CGMP!$F$25</f>
        <v>0</v>
      </c>
      <c r="AP15">
        <f>CGMP!$D$41</f>
        <v>0</v>
      </c>
      <c r="AQ15" s="32">
        <f>CGMP!$F$41</f>
        <v>0</v>
      </c>
      <c r="AR15" s="46">
        <f>CGMP!$D$42</f>
        <v>0</v>
      </c>
    </row>
    <row r="16" spans="1:175" x14ac:dyDescent="0.25">
      <c r="A16" t="e">
        <f>VLOOKUP(B16,Sheet1!$A$3:$F$129,2,FALSE)</f>
        <v>#N/A</v>
      </c>
      <c r="B16" t="str">
        <f>CGMP!$D$4</f>
        <v>Select</v>
      </c>
      <c r="C16" s="45">
        <f>Coversheet!$D$36</f>
        <v>0</v>
      </c>
      <c r="D16" s="46" t="str">
        <f>Sheet1!$A$1</f>
        <v>Human Food Field Inspection Audit v 07/2025</v>
      </c>
      <c r="E16" s="124">
        <f>Coversheet!$D$35</f>
        <v>0</v>
      </c>
      <c r="F16" s="124" t="str">
        <f>Coversheet!$D$17</f>
        <v>Select</v>
      </c>
      <c r="G16" s="124" t="str">
        <f>Coversheet!$D$19</f>
        <v>Select</v>
      </c>
      <c r="H16" s="124" t="str">
        <f>Coversheet!$D$16</f>
        <v>FOOD</v>
      </c>
      <c r="I16" s="124" t="str">
        <f>Coversheet!$D$24</f>
        <v>Select</v>
      </c>
      <c r="J16" s="124" t="str">
        <f>Coversheet!$D$25</f>
        <v>Select</v>
      </c>
      <c r="K16" s="45">
        <f>Coversheet!$D$26</f>
        <v>0</v>
      </c>
      <c r="L16" s="45">
        <f>Coversheet!$D$28</f>
        <v>0</v>
      </c>
      <c r="M16" s="124">
        <f>Coversheet!$D$29</f>
        <v>0</v>
      </c>
      <c r="N16" s="45">
        <f>Coversheet!$D$30</f>
        <v>0</v>
      </c>
      <c r="O16" t="e">
        <f>VLOOKUP(B16,Sheet1!$A$3:$F$129,3,FALSE)</f>
        <v>#N/A</v>
      </c>
      <c r="P16">
        <f>CGMP!$F$4</f>
        <v>0</v>
      </c>
      <c r="Q16" s="46"/>
      <c r="R16" s="46"/>
      <c r="S16" s="46" t="str">
        <f>Coversheet!$D$15</f>
        <v>Select</v>
      </c>
      <c r="T16" s="46">
        <f>Coversheet!$D$21</f>
        <v>0</v>
      </c>
      <c r="U16" t="s">
        <v>100</v>
      </c>
      <c r="V16" s="32">
        <f>CGMP!$D$3</f>
        <v>0</v>
      </c>
      <c r="W16" s="32">
        <f>CGMP!$F$3</f>
        <v>0</v>
      </c>
      <c r="X16">
        <f>CGMP!$D$5</f>
        <v>0</v>
      </c>
      <c r="Y16">
        <f>CGMP!$F$5</f>
        <v>0</v>
      </c>
      <c r="Z16">
        <f>CGMP!$D$6</f>
        <v>0</v>
      </c>
      <c r="AA16">
        <f>CGMP!$F$6</f>
        <v>0</v>
      </c>
      <c r="AB16">
        <f>CGMP!$D$7</f>
        <v>0</v>
      </c>
      <c r="AC16">
        <f>CGMP!$F$7</f>
        <v>0</v>
      </c>
      <c r="AD16" t="str">
        <f>CGMP!$D$8</f>
        <v>CGMP</v>
      </c>
      <c r="AE16" s="46" t="str">
        <f>CGMP!$F$8</f>
        <v>Select</v>
      </c>
      <c r="AF16">
        <f>CGMP!$D$9</f>
        <v>0</v>
      </c>
      <c r="AG16">
        <f>CGMP!$F$9</f>
        <v>0</v>
      </c>
      <c r="AH16" s="31" t="str">
        <f>CGMP!$D$10</f>
        <v>Auto-Populates</v>
      </c>
      <c r="AI16" t="str">
        <f>CGMP!$F$10</f>
        <v>Auto-Populates</v>
      </c>
      <c r="AJ16" t="str">
        <f>CGMP!$B$23</f>
        <v>II. CGMP Provisions</v>
      </c>
      <c r="AK16">
        <f>CGMP!B26</f>
        <v>3</v>
      </c>
      <c r="AL16" t="str">
        <f>CGMP!C26</f>
        <v>Did the inspector assess the general maintenance of the firm?</v>
      </c>
      <c r="AM16">
        <f>CGMP!D26</f>
        <v>0</v>
      </c>
      <c r="AN16" t="str">
        <f>CGMP!$E$26</f>
        <v>Select</v>
      </c>
      <c r="AO16">
        <f>CGMP!$F$26</f>
        <v>0</v>
      </c>
      <c r="AP16">
        <f>CGMP!$D$41</f>
        <v>0</v>
      </c>
      <c r="AQ16" s="32">
        <f>CGMP!$F$41</f>
        <v>0</v>
      </c>
      <c r="AR16" s="46">
        <f>CGMP!$D$42</f>
        <v>0</v>
      </c>
    </row>
    <row r="17" spans="1:175" x14ac:dyDescent="0.25">
      <c r="A17" t="e">
        <f>VLOOKUP(B17,Sheet1!$A$3:$F$129,2,FALSE)</f>
        <v>#N/A</v>
      </c>
      <c r="B17" t="str">
        <f>CGMP!$D$4</f>
        <v>Select</v>
      </c>
      <c r="C17" s="45">
        <f>Coversheet!$D$36</f>
        <v>0</v>
      </c>
      <c r="D17" s="46" t="str">
        <f>Sheet1!$A$1</f>
        <v>Human Food Field Inspection Audit v 07/2025</v>
      </c>
      <c r="E17" s="124">
        <f>Coversheet!$D$35</f>
        <v>0</v>
      </c>
      <c r="F17" s="124" t="str">
        <f>Coversheet!$D$17</f>
        <v>Select</v>
      </c>
      <c r="G17" s="124" t="str">
        <f>Coversheet!$D$19</f>
        <v>Select</v>
      </c>
      <c r="H17" s="124" t="str">
        <f>Coversheet!$D$16</f>
        <v>FOOD</v>
      </c>
      <c r="I17" s="124" t="str">
        <f>Coversheet!$D$24</f>
        <v>Select</v>
      </c>
      <c r="J17" s="124" t="str">
        <f>Coversheet!$D$25</f>
        <v>Select</v>
      </c>
      <c r="K17" s="45">
        <f>Coversheet!$D$26</f>
        <v>0</v>
      </c>
      <c r="L17" s="45">
        <f>Coversheet!$D$28</f>
        <v>0</v>
      </c>
      <c r="M17" s="124">
        <f>Coversheet!$D$29</f>
        <v>0</v>
      </c>
      <c r="N17" s="45">
        <f>Coversheet!$D$30</f>
        <v>0</v>
      </c>
      <c r="O17" t="e">
        <f>VLOOKUP(B17,Sheet1!$A$3:$F$129,3,FALSE)</f>
        <v>#N/A</v>
      </c>
      <c r="P17">
        <f>CGMP!$F$4</f>
        <v>0</v>
      </c>
      <c r="Q17" s="46"/>
      <c r="R17" s="46"/>
      <c r="S17" s="46" t="str">
        <f>Coversheet!$D$15</f>
        <v>Select</v>
      </c>
      <c r="T17" s="46">
        <f>Coversheet!$D$21</f>
        <v>0</v>
      </c>
      <c r="U17" t="s">
        <v>100</v>
      </c>
      <c r="V17" s="32">
        <f>CGMP!$D$3</f>
        <v>0</v>
      </c>
      <c r="W17" s="32">
        <f>CGMP!$F$3</f>
        <v>0</v>
      </c>
      <c r="X17">
        <f>CGMP!$D$5</f>
        <v>0</v>
      </c>
      <c r="Y17">
        <f>CGMP!$F$5</f>
        <v>0</v>
      </c>
      <c r="Z17">
        <f>CGMP!$D$6</f>
        <v>0</v>
      </c>
      <c r="AA17">
        <f>CGMP!$F$6</f>
        <v>0</v>
      </c>
      <c r="AB17">
        <f>CGMP!$D$7</f>
        <v>0</v>
      </c>
      <c r="AC17">
        <f>CGMP!$F$7</f>
        <v>0</v>
      </c>
      <c r="AD17" t="str">
        <f>CGMP!$D$8</f>
        <v>CGMP</v>
      </c>
      <c r="AE17" s="46" t="str">
        <f>CGMP!$F$8</f>
        <v>Select</v>
      </c>
      <c r="AF17">
        <f>CGMP!$D$9</f>
        <v>0</v>
      </c>
      <c r="AG17">
        <f>CGMP!$F$9</f>
        <v>0</v>
      </c>
      <c r="AH17" s="31" t="str">
        <f>CGMP!$D$10</f>
        <v>Auto-Populates</v>
      </c>
      <c r="AI17" t="str">
        <f>CGMP!$F$10</f>
        <v>Auto-Populates</v>
      </c>
      <c r="AJ17" t="str">
        <f>CGMP!$B$23</f>
        <v>II. CGMP Provisions</v>
      </c>
      <c r="AK17">
        <f>CGMP!B27</f>
        <v>4</v>
      </c>
      <c r="AL17" t="str">
        <f>CGMP!C27</f>
        <v>Did the inspector assess the firm's sanitary operations?</v>
      </c>
      <c r="AM17">
        <f>CGMP!D27</f>
        <v>0</v>
      </c>
      <c r="AN17" t="str">
        <f>CGMP!$E$27</f>
        <v>Select</v>
      </c>
      <c r="AO17">
        <f>CGMP!$F$27</f>
        <v>0</v>
      </c>
      <c r="AP17">
        <f>CGMP!$D$41</f>
        <v>0</v>
      </c>
      <c r="AQ17" s="32">
        <f>CGMP!$F$41</f>
        <v>0</v>
      </c>
      <c r="AR17" s="46">
        <f>CGMP!$D$42</f>
        <v>0</v>
      </c>
    </row>
    <row r="18" spans="1:175" x14ac:dyDescent="0.25">
      <c r="A18" t="e">
        <f>VLOOKUP(B18,Sheet1!$A$3:$F$129,2,FALSE)</f>
        <v>#N/A</v>
      </c>
      <c r="B18" t="str">
        <f>CGMP!$D$4</f>
        <v>Select</v>
      </c>
      <c r="C18" s="45">
        <f>Coversheet!$D$36</f>
        <v>0</v>
      </c>
      <c r="D18" s="46" t="str">
        <f>Sheet1!$A$1</f>
        <v>Human Food Field Inspection Audit v 07/2025</v>
      </c>
      <c r="E18" s="124">
        <f>Coversheet!$D$35</f>
        <v>0</v>
      </c>
      <c r="F18" s="124" t="str">
        <f>Coversheet!$D$17</f>
        <v>Select</v>
      </c>
      <c r="G18" s="124" t="str">
        <f>Coversheet!$D$19</f>
        <v>Select</v>
      </c>
      <c r="H18" s="124" t="str">
        <f>Coversheet!$D$16</f>
        <v>FOOD</v>
      </c>
      <c r="I18" s="124" t="str">
        <f>Coversheet!$D$24</f>
        <v>Select</v>
      </c>
      <c r="J18" s="124" t="str">
        <f>Coversheet!$D$25</f>
        <v>Select</v>
      </c>
      <c r="K18" s="45">
        <f>Coversheet!$D$26</f>
        <v>0</v>
      </c>
      <c r="L18" s="45">
        <f>Coversheet!$D$28</f>
        <v>0</v>
      </c>
      <c r="M18" s="124">
        <f>Coversheet!$D$29</f>
        <v>0</v>
      </c>
      <c r="N18" s="45">
        <f>Coversheet!$D$30</f>
        <v>0</v>
      </c>
      <c r="O18" t="e">
        <f>VLOOKUP(B18,Sheet1!$A$3:$F$129,3,FALSE)</f>
        <v>#N/A</v>
      </c>
      <c r="P18">
        <f>CGMP!$F$4</f>
        <v>0</v>
      </c>
      <c r="Q18" s="46"/>
      <c r="R18" s="46"/>
      <c r="S18" s="46" t="str">
        <f>Coversheet!$D$15</f>
        <v>Select</v>
      </c>
      <c r="T18" s="46">
        <f>Coversheet!$D$21</f>
        <v>0</v>
      </c>
      <c r="U18" t="s">
        <v>100</v>
      </c>
      <c r="V18" s="32">
        <f>CGMP!$D$3</f>
        <v>0</v>
      </c>
      <c r="W18" s="32">
        <f>CGMP!$F$3</f>
        <v>0</v>
      </c>
      <c r="X18">
        <f>CGMP!$D$5</f>
        <v>0</v>
      </c>
      <c r="Y18">
        <f>CGMP!$F$5</f>
        <v>0</v>
      </c>
      <c r="Z18">
        <f>CGMP!$D$6</f>
        <v>0</v>
      </c>
      <c r="AA18">
        <f>CGMP!$F$6</f>
        <v>0</v>
      </c>
      <c r="AB18">
        <f>CGMP!$D$7</f>
        <v>0</v>
      </c>
      <c r="AC18">
        <f>CGMP!$F$7</f>
        <v>0</v>
      </c>
      <c r="AD18" t="str">
        <f>CGMP!$D$8</f>
        <v>CGMP</v>
      </c>
      <c r="AE18" s="46" t="str">
        <f>CGMP!$F$8</f>
        <v>Select</v>
      </c>
      <c r="AF18">
        <f>CGMP!$D$9</f>
        <v>0</v>
      </c>
      <c r="AG18">
        <f>CGMP!$F$9</f>
        <v>0</v>
      </c>
      <c r="AH18" s="31" t="str">
        <f>CGMP!$D$10</f>
        <v>Auto-Populates</v>
      </c>
      <c r="AI18" t="str">
        <f>CGMP!$F$10</f>
        <v>Auto-Populates</v>
      </c>
      <c r="AJ18" t="str">
        <f>CGMP!$B$23</f>
        <v>II. CGMP Provisions</v>
      </c>
      <c r="AK18">
        <f>CGMP!B28</f>
        <v>5</v>
      </c>
      <c r="AL18" t="str">
        <f>CGMP!C28</f>
        <v>Did the inspector assess the firm to ensure it is equipped with adequate sanitary facilities and accommodations?</v>
      </c>
      <c r="AM18">
        <f>CGMP!D28</f>
        <v>0</v>
      </c>
      <c r="AN18" t="str">
        <f>CGMP!$E$28</f>
        <v>Select</v>
      </c>
      <c r="AO18">
        <f>CGMP!$F$28</f>
        <v>0</v>
      </c>
      <c r="AP18">
        <f>CGMP!$D$41</f>
        <v>0</v>
      </c>
      <c r="AQ18" s="32">
        <f>CGMP!$F$41</f>
        <v>0</v>
      </c>
      <c r="AR18" s="46">
        <f>CGMP!$D$42</f>
        <v>0</v>
      </c>
    </row>
    <row r="19" spans="1:175" x14ac:dyDescent="0.25">
      <c r="A19" t="e">
        <f>VLOOKUP(B19,Sheet1!$A$3:$F$129,2,FALSE)</f>
        <v>#N/A</v>
      </c>
      <c r="B19" t="str">
        <f>CGMP!$D$4</f>
        <v>Select</v>
      </c>
      <c r="C19" s="45">
        <f>Coversheet!$D$36</f>
        <v>0</v>
      </c>
      <c r="D19" s="46" t="str">
        <f>Sheet1!$A$1</f>
        <v>Human Food Field Inspection Audit v 07/2025</v>
      </c>
      <c r="E19" s="124">
        <f>Coversheet!$D$35</f>
        <v>0</v>
      </c>
      <c r="F19" s="124" t="str">
        <f>Coversheet!$D$17</f>
        <v>Select</v>
      </c>
      <c r="G19" s="124" t="str">
        <f>Coversheet!$D$19</f>
        <v>Select</v>
      </c>
      <c r="H19" s="124" t="str">
        <f>Coversheet!$D$16</f>
        <v>FOOD</v>
      </c>
      <c r="I19" s="124" t="str">
        <f>Coversheet!$D$24</f>
        <v>Select</v>
      </c>
      <c r="J19" s="124" t="str">
        <f>Coversheet!$D$25</f>
        <v>Select</v>
      </c>
      <c r="K19" s="45">
        <f>Coversheet!$D$26</f>
        <v>0</v>
      </c>
      <c r="L19" s="45">
        <f>Coversheet!$D$28</f>
        <v>0</v>
      </c>
      <c r="M19" s="124">
        <f>Coversheet!$D$29</f>
        <v>0</v>
      </c>
      <c r="N19" s="45">
        <f>Coversheet!$D$30</f>
        <v>0</v>
      </c>
      <c r="O19" t="e">
        <f>VLOOKUP(B19,Sheet1!$A$3:$F$129,3,FALSE)</f>
        <v>#N/A</v>
      </c>
      <c r="P19">
        <f>CGMP!$F$4</f>
        <v>0</v>
      </c>
      <c r="Q19" s="46"/>
      <c r="R19" s="46"/>
      <c r="S19" s="46" t="str">
        <f>Coversheet!$D$15</f>
        <v>Select</v>
      </c>
      <c r="T19" s="46">
        <f>Coversheet!$D$21</f>
        <v>0</v>
      </c>
      <c r="U19" t="s">
        <v>100</v>
      </c>
      <c r="V19" s="32">
        <f>CGMP!$D$3</f>
        <v>0</v>
      </c>
      <c r="W19" s="32">
        <f>CGMP!$F$3</f>
        <v>0</v>
      </c>
      <c r="X19">
        <f>CGMP!$D$5</f>
        <v>0</v>
      </c>
      <c r="Y19">
        <f>CGMP!$F$5</f>
        <v>0</v>
      </c>
      <c r="Z19">
        <f>CGMP!$D$6</f>
        <v>0</v>
      </c>
      <c r="AA19">
        <f>CGMP!$F$6</f>
        <v>0</v>
      </c>
      <c r="AB19">
        <f>CGMP!$D$7</f>
        <v>0</v>
      </c>
      <c r="AC19">
        <f>CGMP!$F$7</f>
        <v>0</v>
      </c>
      <c r="AD19" t="str">
        <f>CGMP!$D$8</f>
        <v>CGMP</v>
      </c>
      <c r="AE19" s="46" t="str">
        <f>CGMP!$F$8</f>
        <v>Select</v>
      </c>
      <c r="AF19">
        <f>CGMP!$D$9</f>
        <v>0</v>
      </c>
      <c r="AG19">
        <f>CGMP!$F$9</f>
        <v>0</v>
      </c>
      <c r="AH19" s="31" t="str">
        <f>CGMP!$D$10</f>
        <v>Auto-Populates</v>
      </c>
      <c r="AI19" t="str">
        <f>CGMP!$F$10</f>
        <v>Auto-Populates</v>
      </c>
      <c r="AJ19" t="str">
        <f>CGMP!$B$23</f>
        <v>II. CGMP Provisions</v>
      </c>
      <c r="AK19">
        <f>CGMP!B29</f>
        <v>6</v>
      </c>
      <c r="AL19" t="str">
        <f>CGMP!C29</f>
        <v xml:space="preserve">Did the inspector assess the firm to ensure equipment and utensils are designed to be cleanable and maintained to protect against allergen cross-contact and contamination? </v>
      </c>
      <c r="AM19">
        <f>CGMP!D29</f>
        <v>0</v>
      </c>
      <c r="AN19" t="str">
        <f>CGMP!$E$29</f>
        <v>Select</v>
      </c>
      <c r="AO19">
        <f>CGMP!$F$29</f>
        <v>0</v>
      </c>
      <c r="AP19">
        <f>CGMP!$D$41</f>
        <v>0</v>
      </c>
      <c r="AQ19" s="32">
        <f>CGMP!$F$41</f>
        <v>0</v>
      </c>
      <c r="AR19" s="46">
        <f>CGMP!$D$42</f>
        <v>0</v>
      </c>
    </row>
    <row r="20" spans="1:175" x14ac:dyDescent="0.25">
      <c r="A20" t="e">
        <f>VLOOKUP(B20,Sheet1!$A$3:$F$129,2,FALSE)</f>
        <v>#N/A</v>
      </c>
      <c r="B20" t="str">
        <f>CGMP!$D$4</f>
        <v>Select</v>
      </c>
      <c r="C20" s="45">
        <f>Coversheet!$D$36</f>
        <v>0</v>
      </c>
      <c r="D20" s="46" t="str">
        <f>Sheet1!$A$1</f>
        <v>Human Food Field Inspection Audit v 07/2025</v>
      </c>
      <c r="E20" s="124">
        <f>Coversheet!$D$35</f>
        <v>0</v>
      </c>
      <c r="F20" s="124" t="str">
        <f>Coversheet!$D$17</f>
        <v>Select</v>
      </c>
      <c r="G20" s="124" t="str">
        <f>Coversheet!$D$19</f>
        <v>Select</v>
      </c>
      <c r="H20" s="124" t="str">
        <f>Coversheet!$D$16</f>
        <v>FOOD</v>
      </c>
      <c r="I20" s="124" t="str">
        <f>Coversheet!$D$24</f>
        <v>Select</v>
      </c>
      <c r="J20" s="124" t="str">
        <f>Coversheet!$D$25</f>
        <v>Select</v>
      </c>
      <c r="K20" s="45">
        <f>Coversheet!$D$26</f>
        <v>0</v>
      </c>
      <c r="L20" s="45">
        <f>Coversheet!$D$28</f>
        <v>0</v>
      </c>
      <c r="M20" s="124">
        <f>Coversheet!$D$29</f>
        <v>0</v>
      </c>
      <c r="N20" s="45">
        <f>Coversheet!$D$30</f>
        <v>0</v>
      </c>
      <c r="O20" t="e">
        <f>VLOOKUP(B20,Sheet1!$A$3:$F$129,3,FALSE)</f>
        <v>#N/A</v>
      </c>
      <c r="P20">
        <f>CGMP!$F$4</f>
        <v>0</v>
      </c>
      <c r="Q20" s="46"/>
      <c r="R20" s="46"/>
      <c r="S20" s="46" t="str">
        <f>Coversheet!$D$15</f>
        <v>Select</v>
      </c>
      <c r="T20" s="46">
        <f>Coversheet!$D$21</f>
        <v>0</v>
      </c>
      <c r="U20" t="s">
        <v>100</v>
      </c>
      <c r="V20" s="32">
        <f>CGMP!$D$3</f>
        <v>0</v>
      </c>
      <c r="W20" s="32">
        <f>CGMP!$F$3</f>
        <v>0</v>
      </c>
      <c r="X20">
        <f>CGMP!$D$5</f>
        <v>0</v>
      </c>
      <c r="Y20">
        <f>CGMP!$F$5</f>
        <v>0</v>
      </c>
      <c r="Z20">
        <f>CGMP!$D$6</f>
        <v>0</v>
      </c>
      <c r="AA20">
        <f>CGMP!$F$6</f>
        <v>0</v>
      </c>
      <c r="AB20">
        <f>CGMP!$D$7</f>
        <v>0</v>
      </c>
      <c r="AC20">
        <f>CGMP!$F$7</f>
        <v>0</v>
      </c>
      <c r="AD20" t="str">
        <f>CGMP!$D$8</f>
        <v>CGMP</v>
      </c>
      <c r="AE20" s="46" t="str">
        <f>CGMP!$F$8</f>
        <v>Select</v>
      </c>
      <c r="AF20">
        <f>CGMP!$D$9</f>
        <v>0</v>
      </c>
      <c r="AG20">
        <f>CGMP!$F$9</f>
        <v>0</v>
      </c>
      <c r="AH20" s="31" t="str">
        <f>CGMP!$D$10</f>
        <v>Auto-Populates</v>
      </c>
      <c r="AI20" t="str">
        <f>CGMP!$F$10</f>
        <v>Auto-Populates</v>
      </c>
      <c r="AJ20" t="str">
        <f>CGMP!$B$23</f>
        <v>II. CGMP Provisions</v>
      </c>
      <c r="AK20">
        <f>CGMP!B30</f>
        <v>7</v>
      </c>
      <c r="AL20" t="str">
        <f>CGMP!C30</f>
        <v xml:space="preserve">Did the inspector assess the firm's processes and controls? </v>
      </c>
      <c r="AM20">
        <f>CGMP!D30</f>
        <v>0</v>
      </c>
      <c r="AN20" t="str">
        <f>CGMP!$E$30</f>
        <v>Select</v>
      </c>
      <c r="AO20">
        <f>CGMP!$F$30</f>
        <v>0</v>
      </c>
      <c r="AP20">
        <f>CGMP!$D$41</f>
        <v>0</v>
      </c>
      <c r="AQ20" s="32">
        <f>CGMP!$F$41</f>
        <v>0</v>
      </c>
      <c r="AR20" s="46">
        <f>CGMP!$D$42</f>
        <v>0</v>
      </c>
    </row>
    <row r="21" spans="1:175" x14ac:dyDescent="0.25">
      <c r="A21" t="e">
        <f>VLOOKUP(B21,Sheet1!$A$3:$F$129,2,FALSE)</f>
        <v>#N/A</v>
      </c>
      <c r="B21" t="str">
        <f>CGMP!$D$4</f>
        <v>Select</v>
      </c>
      <c r="C21" s="45">
        <f>Coversheet!$D$36</f>
        <v>0</v>
      </c>
      <c r="D21" s="46" t="str">
        <f>Sheet1!$A$1</f>
        <v>Human Food Field Inspection Audit v 07/2025</v>
      </c>
      <c r="E21" s="124">
        <f>Coversheet!$D$35</f>
        <v>0</v>
      </c>
      <c r="F21" s="124" t="str">
        <f>Coversheet!$D$17</f>
        <v>Select</v>
      </c>
      <c r="G21" s="124" t="str">
        <f>Coversheet!$D$19</f>
        <v>Select</v>
      </c>
      <c r="H21" s="124" t="str">
        <f>Coversheet!$D$16</f>
        <v>FOOD</v>
      </c>
      <c r="I21" s="124" t="str">
        <f>Coversheet!$D$24</f>
        <v>Select</v>
      </c>
      <c r="J21" s="124" t="str">
        <f>Coversheet!$D$25</f>
        <v>Select</v>
      </c>
      <c r="K21" s="45">
        <f>Coversheet!$D$26</f>
        <v>0</v>
      </c>
      <c r="L21" s="45">
        <f>Coversheet!$D$28</f>
        <v>0</v>
      </c>
      <c r="M21" s="124">
        <f>Coversheet!$D$29</f>
        <v>0</v>
      </c>
      <c r="N21" s="45">
        <f>Coversheet!$D$30</f>
        <v>0</v>
      </c>
      <c r="O21" t="e">
        <f>VLOOKUP(B21,Sheet1!$A$3:$F$129,3,FALSE)</f>
        <v>#N/A</v>
      </c>
      <c r="P21">
        <f>CGMP!$F$4</f>
        <v>0</v>
      </c>
      <c r="Q21" s="46"/>
      <c r="R21" s="46"/>
      <c r="S21" s="46" t="str">
        <f>Coversheet!$D$15</f>
        <v>Select</v>
      </c>
      <c r="T21" s="46">
        <f>Coversheet!$D$21</f>
        <v>0</v>
      </c>
      <c r="U21" t="s">
        <v>100</v>
      </c>
      <c r="V21" s="32">
        <f>CGMP!$D$3</f>
        <v>0</v>
      </c>
      <c r="W21" s="32">
        <f>CGMP!$F$3</f>
        <v>0</v>
      </c>
      <c r="X21">
        <f>CGMP!$D$5</f>
        <v>0</v>
      </c>
      <c r="Y21">
        <f>CGMP!$F$5</f>
        <v>0</v>
      </c>
      <c r="Z21">
        <f>CGMP!$D$6</f>
        <v>0</v>
      </c>
      <c r="AA21">
        <f>CGMP!$F$6</f>
        <v>0</v>
      </c>
      <c r="AB21">
        <f>CGMP!$D$7</f>
        <v>0</v>
      </c>
      <c r="AC21">
        <f>CGMP!$F$7</f>
        <v>0</v>
      </c>
      <c r="AD21" t="str">
        <f>CGMP!$D$8</f>
        <v>CGMP</v>
      </c>
      <c r="AE21" s="46" t="str">
        <f>CGMP!$F$8</f>
        <v>Select</v>
      </c>
      <c r="AF21">
        <f>CGMP!$D$9</f>
        <v>0</v>
      </c>
      <c r="AG21">
        <f>CGMP!$F$9</f>
        <v>0</v>
      </c>
      <c r="AH21" s="31" t="str">
        <f>CGMP!$D$10</f>
        <v>Auto-Populates</v>
      </c>
      <c r="AI21" t="str">
        <f>CGMP!$F$10</f>
        <v>Auto-Populates</v>
      </c>
      <c r="AJ21" t="str">
        <f>CGMP!$B$23</f>
        <v>II. CGMP Provisions</v>
      </c>
      <c r="AK21">
        <f>CGMP!B31</f>
        <v>8</v>
      </c>
      <c r="AL21" t="str">
        <f>CGMP!C31</f>
        <v>Did the inspector evaluate the firm's storage and transportation of food?</v>
      </c>
      <c r="AM21">
        <f>CGMP!D31</f>
        <v>0</v>
      </c>
      <c r="AN21" t="str">
        <f>CGMP!$E$31</f>
        <v>Select</v>
      </c>
      <c r="AO21">
        <f>CGMP!$F$31</f>
        <v>0</v>
      </c>
      <c r="AP21">
        <f>CGMP!$D$41</f>
        <v>0</v>
      </c>
      <c r="AQ21" s="32">
        <f>CGMP!$F$41</f>
        <v>0</v>
      </c>
      <c r="AR21" s="46">
        <f>CGMP!$D$42</f>
        <v>0</v>
      </c>
    </row>
    <row r="22" spans="1:175" x14ac:dyDescent="0.25">
      <c r="A22" t="e">
        <f>VLOOKUP(B22,Sheet1!$A$3:$F$129,2,FALSE)</f>
        <v>#N/A</v>
      </c>
      <c r="B22" t="str">
        <f>CGMP!$D$4</f>
        <v>Select</v>
      </c>
      <c r="C22" s="45">
        <f>Coversheet!$D$36</f>
        <v>0</v>
      </c>
      <c r="D22" s="46" t="str">
        <f>Sheet1!$A$1</f>
        <v>Human Food Field Inspection Audit v 07/2025</v>
      </c>
      <c r="E22" s="124">
        <f>Coversheet!$D$35</f>
        <v>0</v>
      </c>
      <c r="F22" s="124" t="str">
        <f>Coversheet!$D$17</f>
        <v>Select</v>
      </c>
      <c r="G22" s="124" t="str">
        <f>Coversheet!$D$19</f>
        <v>Select</v>
      </c>
      <c r="H22" s="124" t="str">
        <f>Coversheet!$D$16</f>
        <v>FOOD</v>
      </c>
      <c r="I22" s="124" t="str">
        <f>Coversheet!$D$24</f>
        <v>Select</v>
      </c>
      <c r="J22" s="124" t="str">
        <f>Coversheet!$D$25</f>
        <v>Select</v>
      </c>
      <c r="K22" s="45">
        <f>Coversheet!$D$26</f>
        <v>0</v>
      </c>
      <c r="L22" s="45">
        <f>Coversheet!$D$28</f>
        <v>0</v>
      </c>
      <c r="M22" s="124">
        <f>Coversheet!$D$29</f>
        <v>0</v>
      </c>
      <c r="N22" s="45">
        <f>Coversheet!$D$30</f>
        <v>0</v>
      </c>
      <c r="O22" t="e">
        <f>VLOOKUP(B22,Sheet1!$A$3:$F$129,3,FALSE)</f>
        <v>#N/A</v>
      </c>
      <c r="P22">
        <f>CGMP!$F$4</f>
        <v>0</v>
      </c>
      <c r="Q22" s="46"/>
      <c r="R22" s="46"/>
      <c r="S22" s="46" t="str">
        <f>Coversheet!$D$15</f>
        <v>Select</v>
      </c>
      <c r="T22" s="46">
        <f>Coversheet!$D$21</f>
        <v>0</v>
      </c>
      <c r="U22" t="s">
        <v>100</v>
      </c>
      <c r="V22" s="32">
        <f>CGMP!$D$3</f>
        <v>0</v>
      </c>
      <c r="W22" s="32">
        <f>CGMP!$F$3</f>
        <v>0</v>
      </c>
      <c r="X22">
        <f>CGMP!$D$5</f>
        <v>0</v>
      </c>
      <c r="Y22">
        <f>CGMP!$F$5</f>
        <v>0</v>
      </c>
      <c r="Z22">
        <f>CGMP!$D$6</f>
        <v>0</v>
      </c>
      <c r="AA22">
        <f>CGMP!$F$6</f>
        <v>0</v>
      </c>
      <c r="AB22">
        <f>CGMP!$D$7</f>
        <v>0</v>
      </c>
      <c r="AC22">
        <f>CGMP!$F$7</f>
        <v>0</v>
      </c>
      <c r="AD22" t="str">
        <f>CGMP!$D$8</f>
        <v>CGMP</v>
      </c>
      <c r="AE22" s="46" t="str">
        <f>CGMP!$F$8</f>
        <v>Select</v>
      </c>
      <c r="AF22">
        <f>CGMP!$D$9</f>
        <v>0</v>
      </c>
      <c r="AG22">
        <f>CGMP!$F$9</f>
        <v>0</v>
      </c>
      <c r="AH22" s="31" t="str">
        <f>CGMP!$D$10</f>
        <v>Auto-Populates</v>
      </c>
      <c r="AI22" t="str">
        <f>CGMP!$F$10</f>
        <v>Auto-Populates</v>
      </c>
      <c r="AJ22" t="str">
        <f>CGMP!$B$23</f>
        <v>II. CGMP Provisions</v>
      </c>
      <c r="AK22">
        <f>CGMP!B32</f>
        <v>9</v>
      </c>
      <c r="AL22" t="str">
        <f>CGMP!C32</f>
        <v>Did the inspector assess the holding and distribution of human food by-products for use as animal food (if necessary)?</v>
      </c>
      <c r="AM22">
        <f>CGMP!D32</f>
        <v>0</v>
      </c>
      <c r="AN22" t="str">
        <f>CGMP!$E$32</f>
        <v>Select</v>
      </c>
      <c r="AO22">
        <f>CGMP!$F$32</f>
        <v>0</v>
      </c>
      <c r="AP22">
        <f>CGMP!$D$41</f>
        <v>0</v>
      </c>
      <c r="AQ22" s="32">
        <f>CGMP!$F$41</f>
        <v>0</v>
      </c>
      <c r="AR22" s="46">
        <f>CGMP!$D$42</f>
        <v>0</v>
      </c>
    </row>
    <row r="23" spans="1:175" x14ac:dyDescent="0.25">
      <c r="A23" t="e">
        <f>VLOOKUP(B23,Sheet1!$A$3:$F$129,2,FALSE)</f>
        <v>#N/A</v>
      </c>
      <c r="B23" t="str">
        <f>CGMP!$D$4</f>
        <v>Select</v>
      </c>
      <c r="C23" s="45">
        <f>Coversheet!$D$36</f>
        <v>0</v>
      </c>
      <c r="D23" s="46" t="str">
        <f>Sheet1!$A$1</f>
        <v>Human Food Field Inspection Audit v 07/2025</v>
      </c>
      <c r="E23" s="124">
        <f>Coversheet!$D$35</f>
        <v>0</v>
      </c>
      <c r="F23" s="124" t="str">
        <f>Coversheet!$D$17</f>
        <v>Select</v>
      </c>
      <c r="G23" s="124" t="str">
        <f>Coversheet!$D$19</f>
        <v>Select</v>
      </c>
      <c r="H23" s="124" t="str">
        <f>Coversheet!$D$16</f>
        <v>FOOD</v>
      </c>
      <c r="I23" s="124" t="str">
        <f>Coversheet!$D$24</f>
        <v>Select</v>
      </c>
      <c r="J23" s="124" t="str">
        <f>Coversheet!$D$25</f>
        <v>Select</v>
      </c>
      <c r="K23" s="45">
        <f>Coversheet!$D$26</f>
        <v>0</v>
      </c>
      <c r="L23" s="45">
        <f>Coversheet!$D$28</f>
        <v>0</v>
      </c>
      <c r="M23" s="124">
        <f>Coversheet!$D$29</f>
        <v>0</v>
      </c>
      <c r="N23" s="45">
        <f>Coversheet!$D$30</f>
        <v>0</v>
      </c>
      <c r="O23" t="e">
        <f>VLOOKUP(B23,Sheet1!$A$3:$F$129,3,FALSE)</f>
        <v>#N/A</v>
      </c>
      <c r="P23">
        <f>CGMP!$F$4</f>
        <v>0</v>
      </c>
      <c r="Q23" s="46"/>
      <c r="R23" s="46"/>
      <c r="S23" s="46" t="str">
        <f>Coversheet!$D$15</f>
        <v>Select</v>
      </c>
      <c r="T23" s="46">
        <f>Coversheet!$D$21</f>
        <v>0</v>
      </c>
      <c r="U23" t="s">
        <v>100</v>
      </c>
      <c r="V23" s="32">
        <f>CGMP!$D$3</f>
        <v>0</v>
      </c>
      <c r="W23" s="32">
        <f>CGMP!$F$3</f>
        <v>0</v>
      </c>
      <c r="X23">
        <f>CGMP!$D$5</f>
        <v>0</v>
      </c>
      <c r="Y23">
        <f>CGMP!$F$5</f>
        <v>0</v>
      </c>
      <c r="Z23">
        <f>CGMP!$D$6</f>
        <v>0</v>
      </c>
      <c r="AA23">
        <f>CGMP!$F$6</f>
        <v>0</v>
      </c>
      <c r="AB23">
        <f>CGMP!$D$7</f>
        <v>0</v>
      </c>
      <c r="AC23">
        <f>CGMP!$F$7</f>
        <v>0</v>
      </c>
      <c r="AD23" t="str">
        <f>CGMP!$D$8</f>
        <v>CGMP</v>
      </c>
      <c r="AE23" s="46" t="str">
        <f>CGMP!$F$8</f>
        <v>Select</v>
      </c>
      <c r="AF23">
        <f>CGMP!$D$9</f>
        <v>0</v>
      </c>
      <c r="AG23">
        <f>CGMP!$F$9</f>
        <v>0</v>
      </c>
      <c r="AH23" s="31" t="str">
        <f>CGMP!$D$10</f>
        <v>Auto-Populates</v>
      </c>
      <c r="AI23" t="str">
        <f>CGMP!$F$10</f>
        <v>Auto-Populates</v>
      </c>
      <c r="AJ23" t="str">
        <f>CGMP!$B$33</f>
        <v>III. Modified Requirements</v>
      </c>
      <c r="AK23" t="str">
        <f>CGMP!$B$33</f>
        <v>III. Modified Requirements</v>
      </c>
      <c r="AP23">
        <f>CGMP!$D$41</f>
        <v>0</v>
      </c>
      <c r="AQ23" s="32">
        <f>CGMP!$F$41</f>
        <v>0</v>
      </c>
      <c r="AR23" s="46">
        <f>CGMP!$D$42</f>
        <v>0</v>
      </c>
    </row>
    <row r="24" spans="1:175" x14ac:dyDescent="0.25">
      <c r="A24" t="e">
        <f>VLOOKUP(B24,Sheet1!$A$3:$F$129,2,FALSE)</f>
        <v>#N/A</v>
      </c>
      <c r="B24" t="str">
        <f>CGMP!$D$4</f>
        <v>Select</v>
      </c>
      <c r="C24" s="45">
        <f>Coversheet!$D$36</f>
        <v>0</v>
      </c>
      <c r="D24" s="46" t="str">
        <f>Sheet1!$A$1</f>
        <v>Human Food Field Inspection Audit v 07/2025</v>
      </c>
      <c r="E24" s="124">
        <f>Coversheet!$D$35</f>
        <v>0</v>
      </c>
      <c r="F24" s="124" t="str">
        <f>Coversheet!$D$17</f>
        <v>Select</v>
      </c>
      <c r="G24" s="124" t="str">
        <f>Coversheet!$D$19</f>
        <v>Select</v>
      </c>
      <c r="H24" s="124" t="str">
        <f>Coversheet!$D$16</f>
        <v>FOOD</v>
      </c>
      <c r="I24" s="124" t="str">
        <f>Coversheet!$D$24</f>
        <v>Select</v>
      </c>
      <c r="J24" s="124" t="str">
        <f>Coversheet!$D$25</f>
        <v>Select</v>
      </c>
      <c r="K24" s="45">
        <f>Coversheet!$D$26</f>
        <v>0</v>
      </c>
      <c r="L24" s="45">
        <f>Coversheet!$D$28</f>
        <v>0</v>
      </c>
      <c r="M24" s="124">
        <f>Coversheet!$D$29</f>
        <v>0</v>
      </c>
      <c r="N24" s="45">
        <f>Coversheet!$D$30</f>
        <v>0</v>
      </c>
      <c r="O24" t="e">
        <f>VLOOKUP(B24,Sheet1!$A$3:$F$129,3,FALSE)</f>
        <v>#N/A</v>
      </c>
      <c r="P24">
        <f>CGMP!$F$4</f>
        <v>0</v>
      </c>
      <c r="Q24" s="46"/>
      <c r="R24" s="46"/>
      <c r="S24" s="46" t="str">
        <f>Coversheet!$D$15</f>
        <v>Select</v>
      </c>
      <c r="T24" s="46">
        <f>Coversheet!$D$21</f>
        <v>0</v>
      </c>
      <c r="U24" t="s">
        <v>100</v>
      </c>
      <c r="V24" s="32">
        <f>CGMP!$D$3</f>
        <v>0</v>
      </c>
      <c r="W24" s="32">
        <f>CGMP!$F$3</f>
        <v>0</v>
      </c>
      <c r="X24">
        <f>CGMP!$D$5</f>
        <v>0</v>
      </c>
      <c r="Y24">
        <f>CGMP!$F$5</f>
        <v>0</v>
      </c>
      <c r="Z24">
        <f>CGMP!$D$6</f>
        <v>0</v>
      </c>
      <c r="AA24">
        <f>CGMP!$F$6</f>
        <v>0</v>
      </c>
      <c r="AB24">
        <f>CGMP!$D$7</f>
        <v>0</v>
      </c>
      <c r="AC24">
        <f>CGMP!$F$7</f>
        <v>0</v>
      </c>
      <c r="AD24" t="str">
        <f>CGMP!$D$8</f>
        <v>CGMP</v>
      </c>
      <c r="AE24" s="46" t="str">
        <f>CGMP!$F$8</f>
        <v>Select</v>
      </c>
      <c r="AF24">
        <f>CGMP!$D$9</f>
        <v>0</v>
      </c>
      <c r="AG24">
        <f>CGMP!$F$9</f>
        <v>0</v>
      </c>
      <c r="AH24" s="31" t="str">
        <f>CGMP!$D$10</f>
        <v>Auto-Populates</v>
      </c>
      <c r="AI24" t="str">
        <f>CGMP!$F$10</f>
        <v>Auto-Populates</v>
      </c>
      <c r="AJ24" t="str">
        <f>CGMP!$B$33</f>
        <v>III. Modified Requirements</v>
      </c>
      <c r="AK24">
        <f>CGMP!B34</f>
        <v>1</v>
      </c>
      <c r="AL24" t="str">
        <f>CGMP!C34</f>
        <v>Did the inspector assess temperature controls during storage of food that require temperature control for safety*?
*Note: This is only applicable to warehouses that are solely engaged in the storage of unexposed packaged food that requires temperature control for safety.</v>
      </c>
      <c r="AM24">
        <f>CGMP!D34</f>
        <v>0</v>
      </c>
      <c r="AN24" t="str">
        <f>CGMP!$E$34</f>
        <v>Select</v>
      </c>
      <c r="AO24">
        <f>CGMP!$F$34</f>
        <v>0</v>
      </c>
      <c r="AP24">
        <f>CGMP!$D$41</f>
        <v>0</v>
      </c>
      <c r="AQ24" s="32">
        <f>CGMP!$F$41</f>
        <v>0</v>
      </c>
      <c r="AR24" s="46">
        <f>CGMP!$D$42</f>
        <v>0</v>
      </c>
    </row>
    <row r="25" spans="1:175" x14ac:dyDescent="0.25">
      <c r="A25" t="e">
        <f>VLOOKUP(B25,Sheet1!$A$3:$F$129,2,FALSE)</f>
        <v>#N/A</v>
      </c>
      <c r="B25" t="str">
        <f>CGMP!$D$4</f>
        <v>Select</v>
      </c>
      <c r="C25" s="45">
        <f>Coversheet!$D$36</f>
        <v>0</v>
      </c>
      <c r="D25" s="46" t="str">
        <f>Sheet1!$A$1</f>
        <v>Human Food Field Inspection Audit v 07/2025</v>
      </c>
      <c r="E25" s="124">
        <f>Coversheet!$D$35</f>
        <v>0</v>
      </c>
      <c r="F25" s="124" t="str">
        <f>Coversheet!$D$17</f>
        <v>Select</v>
      </c>
      <c r="G25" s="124" t="str">
        <f>Coversheet!$D$19</f>
        <v>Select</v>
      </c>
      <c r="H25" s="124" t="str">
        <f>Coversheet!$D$16</f>
        <v>FOOD</v>
      </c>
      <c r="I25" s="124" t="str">
        <f>Coversheet!$D$24</f>
        <v>Select</v>
      </c>
      <c r="J25" s="124" t="str">
        <f>Coversheet!$D$25</f>
        <v>Select</v>
      </c>
      <c r="K25" s="45">
        <f>Coversheet!$D$26</f>
        <v>0</v>
      </c>
      <c r="L25" s="45">
        <f>Coversheet!$D$28</f>
        <v>0</v>
      </c>
      <c r="M25" s="124">
        <f>Coversheet!$D$29</f>
        <v>0</v>
      </c>
      <c r="N25" s="45">
        <f>Coversheet!$D$30</f>
        <v>0</v>
      </c>
      <c r="O25" t="e">
        <f>VLOOKUP(B25,Sheet1!$A$3:$F$129,3,FALSE)</f>
        <v>#N/A</v>
      </c>
      <c r="P25">
        <f>CGMP!$F$4</f>
        <v>0</v>
      </c>
      <c r="Q25" s="46"/>
      <c r="R25" s="46"/>
      <c r="S25" s="46" t="str">
        <f>Coversheet!$D$15</f>
        <v>Select</v>
      </c>
      <c r="T25" s="46">
        <f>Coversheet!$D$21</f>
        <v>0</v>
      </c>
      <c r="U25" t="s">
        <v>100</v>
      </c>
      <c r="V25" s="32">
        <f>CGMP!$D$3</f>
        <v>0</v>
      </c>
      <c r="W25" s="32">
        <f>CGMP!$F$3</f>
        <v>0</v>
      </c>
      <c r="X25">
        <f>CGMP!$D$5</f>
        <v>0</v>
      </c>
      <c r="Y25">
        <f>CGMP!$F$5</f>
        <v>0</v>
      </c>
      <c r="Z25">
        <f>CGMP!$D$6</f>
        <v>0</v>
      </c>
      <c r="AA25">
        <f>CGMP!$F$6</f>
        <v>0</v>
      </c>
      <c r="AB25">
        <f>CGMP!$D$7</f>
        <v>0</v>
      </c>
      <c r="AC25">
        <f>CGMP!$F$7</f>
        <v>0</v>
      </c>
      <c r="AD25" t="str">
        <f>CGMP!$D$8</f>
        <v>CGMP</v>
      </c>
      <c r="AE25" s="46" t="str">
        <f>CGMP!$F$8</f>
        <v>Select</v>
      </c>
      <c r="AF25">
        <f>CGMP!$D$9</f>
        <v>0</v>
      </c>
      <c r="AG25">
        <f>CGMP!$F$9</f>
        <v>0</v>
      </c>
      <c r="AH25" s="31" t="str">
        <f>CGMP!$D$10</f>
        <v>Auto-Populates</v>
      </c>
      <c r="AI25" t="str">
        <f>CGMP!$F$10</f>
        <v>Auto-Populates</v>
      </c>
      <c r="AJ25" t="str">
        <f>CGMP!$B$35</f>
        <v>XI. Observation Documentation</v>
      </c>
      <c r="AK25" t="str">
        <f>CGMP!$B$35</f>
        <v>XI. Observation Documentation</v>
      </c>
      <c r="AP25">
        <f>CGMP!$D$41</f>
        <v>0</v>
      </c>
      <c r="AQ25" s="32">
        <f>CGMP!$F$41</f>
        <v>0</v>
      </c>
      <c r="AR25" s="46">
        <f>CGMP!$D$42</f>
        <v>0</v>
      </c>
    </row>
    <row r="26" spans="1:175" x14ac:dyDescent="0.25">
      <c r="A26" t="e">
        <f>VLOOKUP(B26,Sheet1!$A$3:$F$129,2,FALSE)</f>
        <v>#N/A</v>
      </c>
      <c r="B26" t="str">
        <f>CGMP!$D$4</f>
        <v>Select</v>
      </c>
      <c r="C26" s="45">
        <f>Coversheet!$D$36</f>
        <v>0</v>
      </c>
      <c r="D26" s="46" t="str">
        <f>Sheet1!$A$1</f>
        <v>Human Food Field Inspection Audit v 07/2025</v>
      </c>
      <c r="E26" s="124">
        <f>Coversheet!$D$35</f>
        <v>0</v>
      </c>
      <c r="F26" s="124" t="str">
        <f>Coversheet!$D$17</f>
        <v>Select</v>
      </c>
      <c r="G26" s="124" t="str">
        <f>Coversheet!$D$19</f>
        <v>Select</v>
      </c>
      <c r="H26" s="124" t="str">
        <f>Coversheet!$D$16</f>
        <v>FOOD</v>
      </c>
      <c r="I26" s="124" t="str">
        <f>Coversheet!$D$24</f>
        <v>Select</v>
      </c>
      <c r="J26" s="124" t="str">
        <f>Coversheet!$D$25</f>
        <v>Select</v>
      </c>
      <c r="K26" s="45">
        <f>Coversheet!$D$26</f>
        <v>0</v>
      </c>
      <c r="L26" s="45">
        <f>Coversheet!$D$28</f>
        <v>0</v>
      </c>
      <c r="M26" s="124">
        <f>Coversheet!$D$29</f>
        <v>0</v>
      </c>
      <c r="N26" s="45">
        <f>Coversheet!$D$30</f>
        <v>0</v>
      </c>
      <c r="O26" t="e">
        <f>VLOOKUP(B26,Sheet1!$A$3:$F$129,3,FALSE)</f>
        <v>#N/A</v>
      </c>
      <c r="P26">
        <f>CGMP!$F$4</f>
        <v>0</v>
      </c>
      <c r="Q26" s="46"/>
      <c r="R26" s="46"/>
      <c r="S26" s="46" t="str">
        <f>Coversheet!$D$15</f>
        <v>Select</v>
      </c>
      <c r="T26" s="46">
        <f>Coversheet!$D$21</f>
        <v>0</v>
      </c>
      <c r="U26" t="s">
        <v>100</v>
      </c>
      <c r="V26" s="32">
        <f>CGMP!$D$3</f>
        <v>0</v>
      </c>
      <c r="W26" s="32">
        <f>CGMP!$F$3</f>
        <v>0</v>
      </c>
      <c r="X26">
        <f>CGMP!$D$5</f>
        <v>0</v>
      </c>
      <c r="Y26">
        <f>CGMP!$F$5</f>
        <v>0</v>
      </c>
      <c r="Z26">
        <f>CGMP!$D$6</f>
        <v>0</v>
      </c>
      <c r="AA26">
        <f>CGMP!$F$6</f>
        <v>0</v>
      </c>
      <c r="AB26">
        <f>CGMP!$D$7</f>
        <v>0</v>
      </c>
      <c r="AC26">
        <f>CGMP!$F$7</f>
        <v>0</v>
      </c>
      <c r="AD26" t="str">
        <f>CGMP!$D$8</f>
        <v>CGMP</v>
      </c>
      <c r="AE26" s="46" t="str">
        <f>CGMP!$F$8</f>
        <v>Select</v>
      </c>
      <c r="AF26">
        <f>CGMP!$D$9</f>
        <v>0</v>
      </c>
      <c r="AG26">
        <f>CGMP!$F$9</f>
        <v>0</v>
      </c>
      <c r="AH26" s="31" t="str">
        <f>CGMP!$D$10</f>
        <v>Auto-Populates</v>
      </c>
      <c r="AI26" t="str">
        <f>CGMP!$F$10</f>
        <v>Auto-Populates</v>
      </c>
      <c r="AJ26" t="str">
        <f>CGMP!$B$35</f>
        <v>XI. Observation Documentation</v>
      </c>
      <c r="AK26">
        <f>CGMP!B36</f>
        <v>1</v>
      </c>
      <c r="AL26" t="str">
        <f>CGMP!C36</f>
        <v xml:space="preserve">Did the inspector determine the significance of the observation (written or discussed) and document them appropriately? </v>
      </c>
      <c r="AM26">
        <f>CGMP!D36</f>
        <v>0</v>
      </c>
      <c r="AN26" t="str">
        <f>CGMP!$E$36</f>
        <v>Select</v>
      </c>
      <c r="AO26">
        <f>CGMP!$F$36</f>
        <v>0</v>
      </c>
      <c r="AP26">
        <f>CGMP!$D$41</f>
        <v>0</v>
      </c>
      <c r="AQ26" s="32">
        <f>CGMP!$F$41</f>
        <v>0</v>
      </c>
      <c r="AR26" s="46">
        <f>CGMP!$D$42</f>
        <v>0</v>
      </c>
    </row>
    <row r="27" spans="1:175" x14ac:dyDescent="0.25">
      <c r="A27" t="e">
        <f>VLOOKUP(B27,Sheet1!$A$3:$F$129,2,FALSE)</f>
        <v>#N/A</v>
      </c>
      <c r="B27" t="str">
        <f>CGMP!$D$4</f>
        <v>Select</v>
      </c>
      <c r="C27" s="45">
        <f>Coversheet!$D$36</f>
        <v>0</v>
      </c>
      <c r="D27" s="46" t="str">
        <f>Sheet1!$A$1</f>
        <v>Human Food Field Inspection Audit v 07/2025</v>
      </c>
      <c r="E27" s="124">
        <f>Coversheet!$D$35</f>
        <v>0</v>
      </c>
      <c r="F27" s="124" t="str">
        <f>Coversheet!$D$17</f>
        <v>Select</v>
      </c>
      <c r="G27" s="124" t="str">
        <f>Coversheet!$D$19</f>
        <v>Select</v>
      </c>
      <c r="H27" s="124" t="str">
        <f>Coversheet!$D$16</f>
        <v>FOOD</v>
      </c>
      <c r="I27" s="124" t="str">
        <f>Coversheet!$D$24</f>
        <v>Select</v>
      </c>
      <c r="J27" s="124" t="str">
        <f>Coversheet!$D$25</f>
        <v>Select</v>
      </c>
      <c r="K27" s="45">
        <f>Coversheet!$D$26</f>
        <v>0</v>
      </c>
      <c r="L27" s="45">
        <f>Coversheet!$D$28</f>
        <v>0</v>
      </c>
      <c r="M27" s="124">
        <f>Coversheet!$D$29</f>
        <v>0</v>
      </c>
      <c r="N27" s="45">
        <f>Coversheet!$D$30</f>
        <v>0</v>
      </c>
      <c r="O27" t="e">
        <f>VLOOKUP(B27,Sheet1!$A$3:$F$129,3,FALSE)</f>
        <v>#N/A</v>
      </c>
      <c r="P27">
        <f>CGMP!$F$4</f>
        <v>0</v>
      </c>
      <c r="Q27" s="46"/>
      <c r="R27" s="46"/>
      <c r="S27" s="46" t="str">
        <f>Coversheet!$D$15</f>
        <v>Select</v>
      </c>
      <c r="T27" s="46">
        <f>Coversheet!$D$21</f>
        <v>0</v>
      </c>
      <c r="U27" t="s">
        <v>100</v>
      </c>
      <c r="V27" s="32">
        <f>CGMP!$D$3</f>
        <v>0</v>
      </c>
      <c r="W27" s="32">
        <f>CGMP!$F$3</f>
        <v>0</v>
      </c>
      <c r="X27">
        <f>CGMP!$D$5</f>
        <v>0</v>
      </c>
      <c r="Y27">
        <f>CGMP!$F$5</f>
        <v>0</v>
      </c>
      <c r="Z27">
        <f>CGMP!$D$6</f>
        <v>0</v>
      </c>
      <c r="AA27">
        <f>CGMP!$F$6</f>
        <v>0</v>
      </c>
      <c r="AB27">
        <f>CGMP!$D$7</f>
        <v>0</v>
      </c>
      <c r="AC27">
        <f>CGMP!$F$7</f>
        <v>0</v>
      </c>
      <c r="AD27" t="str">
        <f>CGMP!$D$8</f>
        <v>CGMP</v>
      </c>
      <c r="AE27" s="46" t="str">
        <f>CGMP!$F$8</f>
        <v>Select</v>
      </c>
      <c r="AF27">
        <f>CGMP!$D$9</f>
        <v>0</v>
      </c>
      <c r="AG27">
        <f>CGMP!$F$9</f>
        <v>0</v>
      </c>
      <c r="AH27" s="31" t="str">
        <f>CGMP!$D$10</f>
        <v>Auto-Populates</v>
      </c>
      <c r="AI27" t="str">
        <f>CGMP!$F$10</f>
        <v>Auto-Populates</v>
      </c>
      <c r="AJ27" t="str">
        <f>CGMP!$B$37</f>
        <v>XII. Overall Feedback</v>
      </c>
      <c r="AK27" t="str">
        <f>CGMP!$B$37</f>
        <v>XII. Overall Feedback</v>
      </c>
      <c r="AP27">
        <f>CGMP!$D$41</f>
        <v>0</v>
      </c>
      <c r="AQ27" s="32">
        <f>CGMP!$F$41</f>
        <v>0</v>
      </c>
      <c r="AR27" s="46">
        <f>CGMP!$D$42</f>
        <v>0</v>
      </c>
    </row>
    <row r="28" spans="1:175" x14ac:dyDescent="0.25">
      <c r="A28" t="e">
        <f>VLOOKUP(B28,Sheet1!$A$3:$F$129,2,FALSE)</f>
        <v>#N/A</v>
      </c>
      <c r="B28" t="str">
        <f>CGMP!$D$4</f>
        <v>Select</v>
      </c>
      <c r="C28" s="45">
        <f>Coversheet!$D$36</f>
        <v>0</v>
      </c>
      <c r="D28" s="46" t="str">
        <f>Sheet1!$A$1</f>
        <v>Human Food Field Inspection Audit v 07/2025</v>
      </c>
      <c r="E28" s="124">
        <f>Coversheet!$D$35</f>
        <v>0</v>
      </c>
      <c r="F28" s="124" t="str">
        <f>Coversheet!$D$17</f>
        <v>Select</v>
      </c>
      <c r="G28" s="124" t="str">
        <f>Coversheet!$D$19</f>
        <v>Select</v>
      </c>
      <c r="H28" s="124" t="str">
        <f>Coversheet!$D$16</f>
        <v>FOOD</v>
      </c>
      <c r="I28" s="124" t="str">
        <f>Coversheet!$D$24</f>
        <v>Select</v>
      </c>
      <c r="J28" s="124" t="str">
        <f>Coversheet!$D$25</f>
        <v>Select</v>
      </c>
      <c r="K28" s="45">
        <f>Coversheet!$D$26</f>
        <v>0</v>
      </c>
      <c r="L28" s="45">
        <f>Coversheet!$D$28</f>
        <v>0</v>
      </c>
      <c r="M28" s="124">
        <f>Coversheet!$D$29</f>
        <v>0</v>
      </c>
      <c r="N28" s="45">
        <f>Coversheet!$D$30</f>
        <v>0</v>
      </c>
      <c r="O28" t="e">
        <f>VLOOKUP(B28,Sheet1!$A$3:$F$129,3,FALSE)</f>
        <v>#N/A</v>
      </c>
      <c r="P28">
        <f>CGMP!$F$4</f>
        <v>0</v>
      </c>
      <c r="Q28" s="46"/>
      <c r="R28" s="46"/>
      <c r="S28" s="46" t="str">
        <f>Coversheet!$D$15</f>
        <v>Select</v>
      </c>
      <c r="T28" s="46">
        <f>Coversheet!$D$21</f>
        <v>0</v>
      </c>
      <c r="U28" t="s">
        <v>100</v>
      </c>
      <c r="V28" s="32">
        <f>CGMP!$D$3</f>
        <v>0</v>
      </c>
      <c r="W28" s="32">
        <f>CGMP!$F$3</f>
        <v>0</v>
      </c>
      <c r="X28">
        <f>CGMP!$D$5</f>
        <v>0</v>
      </c>
      <c r="Y28">
        <f>CGMP!$F$5</f>
        <v>0</v>
      </c>
      <c r="Z28">
        <f>CGMP!$D$6</f>
        <v>0</v>
      </c>
      <c r="AA28">
        <f>CGMP!$F$6</f>
        <v>0</v>
      </c>
      <c r="AB28">
        <f>CGMP!$D$7</f>
        <v>0</v>
      </c>
      <c r="AC28">
        <f>CGMP!$F$7</f>
        <v>0</v>
      </c>
      <c r="AD28" t="str">
        <f>CGMP!$D$8</f>
        <v>CGMP</v>
      </c>
      <c r="AE28" s="46" t="str">
        <f>CGMP!$F$8</f>
        <v>Select</v>
      </c>
      <c r="AF28">
        <f>CGMP!$D$9</f>
        <v>0</v>
      </c>
      <c r="AG28">
        <f>CGMP!$F$9</f>
        <v>0</v>
      </c>
      <c r="AH28" s="31" t="str">
        <f>CGMP!$D$10</f>
        <v>Auto-Populates</v>
      </c>
      <c r="AI28" t="str">
        <f>CGMP!$F$10</f>
        <v>Auto-Populates</v>
      </c>
      <c r="AJ28" t="str">
        <f>CGMP!$B$37</f>
        <v>XII. Overall Feedback</v>
      </c>
      <c r="AO28">
        <f>CGMP!$B$38</f>
        <v>0</v>
      </c>
      <c r="AP28">
        <f>CGMP!$D$41</f>
        <v>0</v>
      </c>
      <c r="AQ28" s="32">
        <f>CGMP!$F$41</f>
        <v>0</v>
      </c>
      <c r="AR28" s="46">
        <f>CGMP!$D$42</f>
        <v>0</v>
      </c>
    </row>
    <row r="29" spans="1:175" x14ac:dyDescent="0.25">
      <c r="A29" t="e">
        <f>VLOOKUP(B29,Sheet1!$A$3:$F$129,2,FALSE)</f>
        <v>#N/A</v>
      </c>
      <c r="B29" t="str">
        <f>QF!$D$4</f>
        <v>Select</v>
      </c>
      <c r="C29" s="45">
        <f>Coversheet!$D$36</f>
        <v>0</v>
      </c>
      <c r="D29" s="46" t="str">
        <f>Sheet1!$A$1</f>
        <v>Human Food Field Inspection Audit v 07/2025</v>
      </c>
      <c r="E29" s="124">
        <f>Coversheet!$D$35</f>
        <v>0</v>
      </c>
      <c r="F29" s="124" t="str">
        <f>Coversheet!$D$17</f>
        <v>Select</v>
      </c>
      <c r="G29" s="124" t="str">
        <f>Coversheet!$D$19</f>
        <v>Select</v>
      </c>
      <c r="H29" s="124" t="str">
        <f>Coversheet!$D$16</f>
        <v>FOOD</v>
      </c>
      <c r="I29" s="124" t="str">
        <f>Coversheet!$D$24</f>
        <v>Select</v>
      </c>
      <c r="J29" s="124" t="str">
        <f>Coversheet!$D$25</f>
        <v>Select</v>
      </c>
      <c r="K29" s="45">
        <f>Coversheet!$D$26</f>
        <v>0</v>
      </c>
      <c r="L29" s="45">
        <f>Coversheet!$D$28</f>
        <v>0</v>
      </c>
      <c r="M29" s="124">
        <f>Coversheet!$D$29</f>
        <v>0</v>
      </c>
      <c r="N29" s="45">
        <f>Coversheet!$D$30</f>
        <v>0</v>
      </c>
      <c r="O29" t="e">
        <f>VLOOKUP(B29,Sheet1!$A$3:$F$129,3,FALSE)</f>
        <v>#N/A</v>
      </c>
      <c r="P29">
        <f>QF!$F$4</f>
        <v>0</v>
      </c>
      <c r="Q29" s="46"/>
      <c r="R29" s="46"/>
      <c r="S29" s="46" t="str">
        <f>Coversheet!$D$15</f>
        <v>Select</v>
      </c>
      <c r="T29" s="46">
        <f>Coversheet!$D$21</f>
        <v>0</v>
      </c>
      <c r="U29" t="s">
        <v>417</v>
      </c>
      <c r="V29" s="32">
        <f>QF!$D$3</f>
        <v>0</v>
      </c>
      <c r="W29" s="32">
        <f>QF!$F$3</f>
        <v>0</v>
      </c>
      <c r="X29">
        <f>QF!$D$5</f>
        <v>0</v>
      </c>
      <c r="Y29">
        <f>QF!$F$5</f>
        <v>0</v>
      </c>
      <c r="Z29">
        <f>QF!$D$6</f>
        <v>0</v>
      </c>
      <c r="AA29">
        <f>QF!$F$6</f>
        <v>0</v>
      </c>
      <c r="AB29">
        <f>QF!$D$7</f>
        <v>0</v>
      </c>
      <c r="AC29">
        <f>QF!$F$7</f>
        <v>0</v>
      </c>
      <c r="AD29" t="str">
        <f>QF!$D$8</f>
        <v xml:space="preserve">Qualified Facility </v>
      </c>
      <c r="AE29" t="str">
        <f>QF!$F$8</f>
        <v>Select</v>
      </c>
      <c r="AF29">
        <f>QF!$D$9</f>
        <v>0</v>
      </c>
      <c r="AG29">
        <f>QF!$F$9</f>
        <v>0</v>
      </c>
      <c r="AH29" s="31" t="str">
        <f>QF!$D$10</f>
        <v>Auto-Populates</v>
      </c>
      <c r="AI29" t="str">
        <f>QF!$F$10</f>
        <v>Auto-Populates</v>
      </c>
      <c r="AJ29" t="s">
        <v>200</v>
      </c>
      <c r="AK29" t="s">
        <v>200</v>
      </c>
      <c r="AL29" t="s">
        <v>200</v>
      </c>
      <c r="AN29" s="45" t="s">
        <v>200</v>
      </c>
      <c r="AO29" s="45" t="s">
        <v>200</v>
      </c>
      <c r="AP29">
        <f>QF!$D$41</f>
        <v>0</v>
      </c>
      <c r="AQ29" s="32">
        <f>QF!$F$41</f>
        <v>0</v>
      </c>
      <c r="AR29">
        <f>QF!$D$42</f>
        <v>0</v>
      </c>
      <c r="AS29" t="str">
        <f>AN31</f>
        <v>Select</v>
      </c>
      <c r="AT29">
        <f>AO31</f>
        <v>0</v>
      </c>
      <c r="AU29" t="str">
        <f>AN32</f>
        <v>Select</v>
      </c>
      <c r="AV29">
        <f>AO32</f>
        <v>0</v>
      </c>
      <c r="AW29" t="str">
        <f>AN33</f>
        <v>Select</v>
      </c>
      <c r="AX29">
        <f>AO33</f>
        <v>0</v>
      </c>
      <c r="AY29" t="str">
        <f>AN34</f>
        <v>Select</v>
      </c>
      <c r="AZ29">
        <f>AO34</f>
        <v>0</v>
      </c>
      <c r="BA29" t="str">
        <f>AN35</f>
        <v>Select</v>
      </c>
      <c r="BB29">
        <f>AO35</f>
        <v>0</v>
      </c>
      <c r="BC29" t="str">
        <f>AN36</f>
        <v>Select</v>
      </c>
      <c r="BD29">
        <f>AO36</f>
        <v>0</v>
      </c>
      <c r="BE29" t="str">
        <f>AN37</f>
        <v>Select</v>
      </c>
      <c r="BF29">
        <f>AO37</f>
        <v>0</v>
      </c>
      <c r="BG29" t="str">
        <f>AN38</f>
        <v>Select</v>
      </c>
      <c r="BH29">
        <f>AO38</f>
        <v>0</v>
      </c>
      <c r="BI29" t="str">
        <f>AN39</f>
        <v>Select</v>
      </c>
      <c r="BJ29">
        <f>AO39</f>
        <v>0</v>
      </c>
      <c r="BK29" t="str">
        <f>AN41</f>
        <v>Select</v>
      </c>
      <c r="BL29">
        <f>AO41</f>
        <v>0</v>
      </c>
      <c r="BM29" t="str">
        <f>AN42</f>
        <v>Select</v>
      </c>
      <c r="BN29">
        <f>AO42</f>
        <v>0</v>
      </c>
      <c r="BO29" t="str">
        <f>AN43</f>
        <v>Select</v>
      </c>
      <c r="BP29">
        <f>AO43</f>
        <v>0</v>
      </c>
      <c r="BQ29" t="str">
        <f>AN44</f>
        <v>Select</v>
      </c>
      <c r="BR29">
        <f>AO44</f>
        <v>0</v>
      </c>
      <c r="BS29" t="str">
        <f>AN45</f>
        <v>Select</v>
      </c>
      <c r="BT29">
        <f>AO45</f>
        <v>0</v>
      </c>
      <c r="BU29" t="str">
        <f>AN46</f>
        <v>Select</v>
      </c>
      <c r="BV29">
        <f>AO46</f>
        <v>0</v>
      </c>
      <c r="BW29" t="str">
        <f>AN47</f>
        <v>Select</v>
      </c>
      <c r="BX29">
        <f>AO47</f>
        <v>0</v>
      </c>
      <c r="BY29" t="str">
        <f>AN48</f>
        <v>Select</v>
      </c>
      <c r="BZ29">
        <f>AO48</f>
        <v>0</v>
      </c>
      <c r="CA29" t="str">
        <f>AN49</f>
        <v>Select</v>
      </c>
      <c r="CB29">
        <f>AO49</f>
        <v>0</v>
      </c>
      <c r="CC29" s="45"/>
      <c r="CD29" s="45"/>
      <c r="CE29" t="str">
        <f>AN51</f>
        <v>Select</v>
      </c>
      <c r="CF29">
        <f>AO51</f>
        <v>0</v>
      </c>
      <c r="CG29" t="str">
        <f>AN52</f>
        <v>Select</v>
      </c>
      <c r="CH29">
        <f>AO52</f>
        <v>0</v>
      </c>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t="str">
        <f>AN54</f>
        <v>Select</v>
      </c>
      <c r="FR29">
        <f>AO54</f>
        <v>0</v>
      </c>
      <c r="FS29">
        <f>AO56</f>
        <v>0</v>
      </c>
    </row>
    <row r="30" spans="1:175" x14ac:dyDescent="0.25">
      <c r="A30" t="e">
        <f>VLOOKUP(B30,Sheet1!$A$3:$F$129,2,FALSE)</f>
        <v>#N/A</v>
      </c>
      <c r="B30" t="str">
        <f>QF!$D$4</f>
        <v>Select</v>
      </c>
      <c r="C30" s="45">
        <f>Coversheet!$D$36</f>
        <v>0</v>
      </c>
      <c r="D30" s="46" t="str">
        <f>Sheet1!$A$1</f>
        <v>Human Food Field Inspection Audit v 07/2025</v>
      </c>
      <c r="E30" s="124">
        <f>Coversheet!$D$35</f>
        <v>0</v>
      </c>
      <c r="F30" s="124" t="str">
        <f>Coversheet!$D$17</f>
        <v>Select</v>
      </c>
      <c r="G30" s="124" t="str">
        <f>Coversheet!$D$19</f>
        <v>Select</v>
      </c>
      <c r="H30" s="124" t="str">
        <f>Coversheet!$D$16</f>
        <v>FOOD</v>
      </c>
      <c r="I30" s="124" t="str">
        <f>Coversheet!$D$24</f>
        <v>Select</v>
      </c>
      <c r="J30" s="124" t="str">
        <f>Coversheet!$D$25</f>
        <v>Select</v>
      </c>
      <c r="K30" s="45">
        <f>Coversheet!$D$26</f>
        <v>0</v>
      </c>
      <c r="L30" s="45">
        <f>Coversheet!$D$28</f>
        <v>0</v>
      </c>
      <c r="M30" s="124">
        <f>Coversheet!$D$29</f>
        <v>0</v>
      </c>
      <c r="N30" s="45">
        <f>Coversheet!$D$30</f>
        <v>0</v>
      </c>
      <c r="O30" t="e">
        <f>VLOOKUP(B30,Sheet1!$A$3:$F$129,3,FALSE)</f>
        <v>#N/A</v>
      </c>
      <c r="P30">
        <f>QF!$F$4</f>
        <v>0</v>
      </c>
      <c r="Q30" s="46"/>
      <c r="R30" s="46"/>
      <c r="S30" s="46" t="str">
        <f>Coversheet!$D$15</f>
        <v>Select</v>
      </c>
      <c r="T30" s="46">
        <f>Coversheet!$D$21</f>
        <v>0</v>
      </c>
      <c r="U30" t="s">
        <v>417</v>
      </c>
      <c r="V30" s="32">
        <f>QF!$D$3</f>
        <v>0</v>
      </c>
      <c r="W30" s="32">
        <f>QF!$F$3</f>
        <v>0</v>
      </c>
      <c r="X30">
        <f>QF!$D$5</f>
        <v>0</v>
      </c>
      <c r="Y30">
        <f>QF!$F$5</f>
        <v>0</v>
      </c>
      <c r="Z30">
        <f>QF!$D$6</f>
        <v>0</v>
      </c>
      <c r="AA30">
        <f>QF!$F$6</f>
        <v>0</v>
      </c>
      <c r="AB30">
        <f>QF!$D$7</f>
        <v>0</v>
      </c>
      <c r="AC30">
        <f>QF!$F$7</f>
        <v>0</v>
      </c>
      <c r="AD30" t="str">
        <f>QF!$D$8</f>
        <v xml:space="preserve">Qualified Facility </v>
      </c>
      <c r="AE30" t="str">
        <f>QF!$F$8</f>
        <v>Select</v>
      </c>
      <c r="AF30">
        <f>QF!$D$9</f>
        <v>0</v>
      </c>
      <c r="AG30">
        <f>QF!$F$9</f>
        <v>0</v>
      </c>
      <c r="AH30" s="31" t="str">
        <f>QF!$D$10</f>
        <v>Auto-Populates</v>
      </c>
      <c r="AI30" t="str">
        <f>QF!$F$10</f>
        <v>Auto-Populates</v>
      </c>
      <c r="AJ30" t="str">
        <f>QF!$B$13</f>
        <v>I. General</v>
      </c>
      <c r="AK30" t="str">
        <f>QF!$B$13</f>
        <v>I. General</v>
      </c>
      <c r="AP30">
        <f>QF!$D$41</f>
        <v>0</v>
      </c>
      <c r="AQ30" s="32">
        <f>QF!$F$41</f>
        <v>0</v>
      </c>
      <c r="AR30">
        <f>QF!$D$42</f>
        <v>0</v>
      </c>
    </row>
    <row r="31" spans="1:175" x14ac:dyDescent="0.25">
      <c r="A31" t="e">
        <f>VLOOKUP(B31,Sheet1!$A$3:$F$129,2,FALSE)</f>
        <v>#N/A</v>
      </c>
      <c r="B31" t="str">
        <f>QF!$D$4</f>
        <v>Select</v>
      </c>
      <c r="C31" s="45">
        <f>Coversheet!$D$36</f>
        <v>0</v>
      </c>
      <c r="D31" s="46" t="str">
        <f>Sheet1!$A$1</f>
        <v>Human Food Field Inspection Audit v 07/2025</v>
      </c>
      <c r="E31" s="124">
        <f>Coversheet!$D$35</f>
        <v>0</v>
      </c>
      <c r="F31" s="124" t="str">
        <f>Coversheet!$D$17</f>
        <v>Select</v>
      </c>
      <c r="G31" s="124" t="str">
        <f>Coversheet!$D$19</f>
        <v>Select</v>
      </c>
      <c r="H31" s="124" t="str">
        <f>Coversheet!$D$16</f>
        <v>FOOD</v>
      </c>
      <c r="I31" s="124" t="str">
        <f>Coversheet!$D$24</f>
        <v>Select</v>
      </c>
      <c r="J31" s="124" t="str">
        <f>Coversheet!$D$25</f>
        <v>Select</v>
      </c>
      <c r="K31" s="45">
        <f>Coversheet!$D$26</f>
        <v>0</v>
      </c>
      <c r="L31" s="45">
        <f>Coversheet!$D$28</f>
        <v>0</v>
      </c>
      <c r="M31" s="124">
        <f>Coversheet!$D$29</f>
        <v>0</v>
      </c>
      <c r="N31" s="45">
        <f>Coversheet!$D$30</f>
        <v>0</v>
      </c>
      <c r="O31" t="e">
        <f>VLOOKUP(B31,Sheet1!$A$3:$F$129,3,FALSE)</f>
        <v>#N/A</v>
      </c>
      <c r="P31">
        <f>QF!$F$4</f>
        <v>0</v>
      </c>
      <c r="Q31" s="46"/>
      <c r="R31" s="46"/>
      <c r="S31" s="46" t="str">
        <f>Coversheet!$D$15</f>
        <v>Select</v>
      </c>
      <c r="T31" s="46">
        <f>Coversheet!$D$21</f>
        <v>0</v>
      </c>
      <c r="U31" t="s">
        <v>417</v>
      </c>
      <c r="V31" s="32">
        <f>QF!$D$3</f>
        <v>0</v>
      </c>
      <c r="W31" s="32">
        <f>QF!$F$3</f>
        <v>0</v>
      </c>
      <c r="X31">
        <f>QF!$D$5</f>
        <v>0</v>
      </c>
      <c r="Y31">
        <f>QF!$F$5</f>
        <v>0</v>
      </c>
      <c r="Z31">
        <f>QF!$D$6</f>
        <v>0</v>
      </c>
      <c r="AA31">
        <f>QF!$F$6</f>
        <v>0</v>
      </c>
      <c r="AB31">
        <f>QF!$D$7</f>
        <v>0</v>
      </c>
      <c r="AC31">
        <f>QF!$F$7</f>
        <v>0</v>
      </c>
      <c r="AD31" t="str">
        <f>QF!$D$8</f>
        <v xml:space="preserve">Qualified Facility </v>
      </c>
      <c r="AE31" t="str">
        <f>QF!$F$8</f>
        <v>Select</v>
      </c>
      <c r="AF31">
        <f>QF!$D$9</f>
        <v>0</v>
      </c>
      <c r="AG31">
        <f>QF!$F$9</f>
        <v>0</v>
      </c>
      <c r="AH31" s="31" t="str">
        <f>QF!$D$10</f>
        <v>Auto-Populates</v>
      </c>
      <c r="AI31" t="str">
        <f>QF!$F$10</f>
        <v>Auto-Populates</v>
      </c>
      <c r="AJ31" t="str">
        <f>QF!$B$13</f>
        <v>I. General</v>
      </c>
      <c r="AK31">
        <f>QF!B14</f>
        <v>1</v>
      </c>
      <c r="AL31" t="str">
        <f>QF!C14</f>
        <v>Did the inspector initiate the inspection appropriately?</v>
      </c>
      <c r="AM31">
        <f>QF!D14</f>
        <v>0</v>
      </c>
      <c r="AN31" t="str">
        <f>QF!$E$14</f>
        <v>Select</v>
      </c>
      <c r="AO31">
        <f>QF!$F$14</f>
        <v>0</v>
      </c>
      <c r="AP31">
        <f>QF!$D$42</f>
        <v>0</v>
      </c>
      <c r="AQ31" s="32">
        <f>QF!$F$42</f>
        <v>0</v>
      </c>
      <c r="AR31">
        <f>QF!$D$42</f>
        <v>0</v>
      </c>
    </row>
    <row r="32" spans="1:175" x14ac:dyDescent="0.25">
      <c r="A32" t="e">
        <f>VLOOKUP(B32,Sheet1!$A$3:$F$129,2,FALSE)</f>
        <v>#N/A</v>
      </c>
      <c r="B32" t="str">
        <f>QF!$D$4</f>
        <v>Select</v>
      </c>
      <c r="C32" s="45">
        <f>Coversheet!$D$36</f>
        <v>0</v>
      </c>
      <c r="D32" s="46" t="str">
        <f>Sheet1!$A$1</f>
        <v>Human Food Field Inspection Audit v 07/2025</v>
      </c>
      <c r="E32" s="124">
        <f>Coversheet!$D$35</f>
        <v>0</v>
      </c>
      <c r="F32" s="124" t="str">
        <f>Coversheet!$D$17</f>
        <v>Select</v>
      </c>
      <c r="G32" s="124" t="str">
        <f>Coversheet!$D$19</f>
        <v>Select</v>
      </c>
      <c r="H32" s="124" t="str">
        <f>Coversheet!$D$16</f>
        <v>FOOD</v>
      </c>
      <c r="I32" s="124" t="str">
        <f>Coversheet!$D$24</f>
        <v>Select</v>
      </c>
      <c r="J32" s="124" t="str">
        <f>Coversheet!$D$25</f>
        <v>Select</v>
      </c>
      <c r="K32" s="45">
        <f>Coversheet!$D$26</f>
        <v>0</v>
      </c>
      <c r="L32" s="45">
        <f>Coversheet!$D$28</f>
        <v>0</v>
      </c>
      <c r="M32" s="124">
        <f>Coversheet!$D$29</f>
        <v>0</v>
      </c>
      <c r="N32" s="45">
        <f>Coversheet!$D$30</f>
        <v>0</v>
      </c>
      <c r="O32" t="e">
        <f>VLOOKUP(B32,Sheet1!$A$3:$F$129,3,FALSE)</f>
        <v>#N/A</v>
      </c>
      <c r="P32">
        <f>QF!$F$4</f>
        <v>0</v>
      </c>
      <c r="Q32" s="46"/>
      <c r="R32" s="46"/>
      <c r="S32" s="46" t="str">
        <f>Coversheet!$D$15</f>
        <v>Select</v>
      </c>
      <c r="T32" s="46">
        <f>Coversheet!$D$21</f>
        <v>0</v>
      </c>
      <c r="U32" t="s">
        <v>417</v>
      </c>
      <c r="V32" s="32">
        <f>QF!$D$3</f>
        <v>0</v>
      </c>
      <c r="W32" s="32">
        <f>QF!$F$3</f>
        <v>0</v>
      </c>
      <c r="X32">
        <f>QF!$D$5</f>
        <v>0</v>
      </c>
      <c r="Y32">
        <f>QF!$F$5</f>
        <v>0</v>
      </c>
      <c r="Z32">
        <f>QF!$D$6</f>
        <v>0</v>
      </c>
      <c r="AA32">
        <f>QF!$F$6</f>
        <v>0</v>
      </c>
      <c r="AB32">
        <f>QF!$D$7</f>
        <v>0</v>
      </c>
      <c r="AC32">
        <f>QF!$F$7</f>
        <v>0</v>
      </c>
      <c r="AD32" t="str">
        <f>QF!$D$8</f>
        <v xml:space="preserve">Qualified Facility </v>
      </c>
      <c r="AE32" t="str">
        <f>QF!$F$8</f>
        <v>Select</v>
      </c>
      <c r="AF32">
        <f>QF!$D$9</f>
        <v>0</v>
      </c>
      <c r="AG32">
        <f>QF!$F$9</f>
        <v>0</v>
      </c>
      <c r="AH32" s="31" t="str">
        <f>QF!$D$10</f>
        <v>Auto-Populates</v>
      </c>
      <c r="AI32" t="str">
        <f>QF!$F$10</f>
        <v>Auto-Populates</v>
      </c>
      <c r="AJ32" t="str">
        <f>QF!$B$13</f>
        <v>I. General</v>
      </c>
      <c r="AK32">
        <f>QF!B15</f>
        <v>2</v>
      </c>
      <c r="AL32" t="str">
        <f>QF!C15</f>
        <v xml:space="preserve">
Did the inspector determine the scope of the inspection and obtain necessary information to conduct the inspection?</v>
      </c>
      <c r="AM32">
        <f>QF!D15</f>
        <v>0</v>
      </c>
      <c r="AN32" t="str">
        <f>QF!$E$15</f>
        <v>Select</v>
      </c>
      <c r="AO32">
        <f>QF!$F$15</f>
        <v>0</v>
      </c>
      <c r="AP32">
        <f>QF!$D$42</f>
        <v>0</v>
      </c>
      <c r="AQ32" s="32">
        <f>QF!$F$42</f>
        <v>0</v>
      </c>
      <c r="AR32">
        <f>QF!$D$42</f>
        <v>0</v>
      </c>
    </row>
    <row r="33" spans="1:44" x14ac:dyDescent="0.25">
      <c r="A33" t="e">
        <f>VLOOKUP(B33,Sheet1!$A$3:$F$129,2,FALSE)</f>
        <v>#N/A</v>
      </c>
      <c r="B33" t="str">
        <f>QF!$D$4</f>
        <v>Select</v>
      </c>
      <c r="C33" s="45">
        <f>Coversheet!$D$36</f>
        <v>0</v>
      </c>
      <c r="D33" s="46" t="str">
        <f>Sheet1!$A$1</f>
        <v>Human Food Field Inspection Audit v 07/2025</v>
      </c>
      <c r="E33" s="124">
        <f>Coversheet!$D$35</f>
        <v>0</v>
      </c>
      <c r="F33" s="124" t="str">
        <f>Coversheet!$D$17</f>
        <v>Select</v>
      </c>
      <c r="G33" s="124" t="str">
        <f>Coversheet!$D$19</f>
        <v>Select</v>
      </c>
      <c r="H33" s="124" t="str">
        <f>Coversheet!$D$16</f>
        <v>FOOD</v>
      </c>
      <c r="I33" s="124" t="str">
        <f>Coversheet!$D$24</f>
        <v>Select</v>
      </c>
      <c r="J33" s="124" t="str">
        <f>Coversheet!$D$25</f>
        <v>Select</v>
      </c>
      <c r="K33" s="45">
        <f>Coversheet!$D$26</f>
        <v>0</v>
      </c>
      <c r="L33" s="45">
        <f>Coversheet!$D$28</f>
        <v>0</v>
      </c>
      <c r="M33" s="124">
        <f>Coversheet!$D$29</f>
        <v>0</v>
      </c>
      <c r="N33" s="45">
        <f>Coversheet!$D$30</f>
        <v>0</v>
      </c>
      <c r="O33" t="e">
        <f>VLOOKUP(B33,Sheet1!$A$3:$F$129,3,FALSE)</f>
        <v>#N/A</v>
      </c>
      <c r="P33">
        <f>QF!$F$4</f>
        <v>0</v>
      </c>
      <c r="Q33" s="46"/>
      <c r="R33" s="46"/>
      <c r="S33" s="46" t="str">
        <f>Coversheet!$D$15</f>
        <v>Select</v>
      </c>
      <c r="T33" s="46">
        <f>Coversheet!$D$21</f>
        <v>0</v>
      </c>
      <c r="U33" t="s">
        <v>417</v>
      </c>
      <c r="V33" s="32">
        <f>QF!$D$3</f>
        <v>0</v>
      </c>
      <c r="W33" s="32">
        <f>QF!$F$3</f>
        <v>0</v>
      </c>
      <c r="X33">
        <f>QF!$D$5</f>
        <v>0</v>
      </c>
      <c r="Y33">
        <f>QF!$F$5</f>
        <v>0</v>
      </c>
      <c r="Z33">
        <f>QF!$D$6</f>
        <v>0</v>
      </c>
      <c r="AA33">
        <f>QF!$F$6</f>
        <v>0</v>
      </c>
      <c r="AB33">
        <f>QF!$D$7</f>
        <v>0</v>
      </c>
      <c r="AC33">
        <f>QF!$F$7</f>
        <v>0</v>
      </c>
      <c r="AD33" t="str">
        <f>QF!$D$8</f>
        <v xml:space="preserve">Qualified Facility </v>
      </c>
      <c r="AE33" t="str">
        <f>QF!$F$8</f>
        <v>Select</v>
      </c>
      <c r="AF33">
        <f>QF!$D$9</f>
        <v>0</v>
      </c>
      <c r="AG33">
        <f>QF!$F$9</f>
        <v>0</v>
      </c>
      <c r="AH33" s="31" t="str">
        <f>QF!$D$10</f>
        <v>Auto-Populates</v>
      </c>
      <c r="AI33" t="str">
        <f>QF!$F$10</f>
        <v>Auto-Populates</v>
      </c>
      <c r="AJ33" t="str">
        <f>QF!$B$13</f>
        <v>I. General</v>
      </c>
      <c r="AK33">
        <f>QF!B16</f>
        <v>3</v>
      </c>
      <c r="AL33" t="str">
        <f>QF!C16</f>
        <v>Did the inspector review and follow-up on FDA/State reported consumer complaint(s) and product recalls (if applicable)?</v>
      </c>
      <c r="AM33">
        <f>QF!D16</f>
        <v>0</v>
      </c>
      <c r="AN33" t="str">
        <f>QF!$E$16</f>
        <v>Select</v>
      </c>
      <c r="AO33">
        <f>QF!$F$16</f>
        <v>0</v>
      </c>
      <c r="AP33">
        <f>QF!$D$42</f>
        <v>0</v>
      </c>
      <c r="AQ33" s="32">
        <f>QF!$F$42</f>
        <v>0</v>
      </c>
      <c r="AR33">
        <f>QF!$D$42</f>
        <v>0</v>
      </c>
    </row>
    <row r="34" spans="1:44" x14ac:dyDescent="0.25">
      <c r="A34" t="e">
        <f>VLOOKUP(B34,Sheet1!$A$3:$F$129,2,FALSE)</f>
        <v>#N/A</v>
      </c>
      <c r="B34" t="str">
        <f>QF!$D$4</f>
        <v>Select</v>
      </c>
      <c r="C34" s="45">
        <f>Coversheet!$D$36</f>
        <v>0</v>
      </c>
      <c r="D34" s="46" t="str">
        <f>Sheet1!$A$1</f>
        <v>Human Food Field Inspection Audit v 07/2025</v>
      </c>
      <c r="E34" s="124">
        <f>Coversheet!$D$35</f>
        <v>0</v>
      </c>
      <c r="F34" s="124" t="str">
        <f>Coversheet!$D$17</f>
        <v>Select</v>
      </c>
      <c r="G34" s="124" t="str">
        <f>Coversheet!$D$19</f>
        <v>Select</v>
      </c>
      <c r="H34" s="124" t="str">
        <f>Coversheet!$D$16</f>
        <v>FOOD</v>
      </c>
      <c r="I34" s="124" t="str">
        <f>Coversheet!$D$24</f>
        <v>Select</v>
      </c>
      <c r="J34" s="124" t="str">
        <f>Coversheet!$D$25</f>
        <v>Select</v>
      </c>
      <c r="K34" s="45">
        <f>Coversheet!$D$26</f>
        <v>0</v>
      </c>
      <c r="L34" s="45">
        <f>Coversheet!$D$28</f>
        <v>0</v>
      </c>
      <c r="M34" s="124">
        <f>Coversheet!$D$29</f>
        <v>0</v>
      </c>
      <c r="N34" s="45">
        <f>Coversheet!$D$30</f>
        <v>0</v>
      </c>
      <c r="O34" t="e">
        <f>VLOOKUP(B34,Sheet1!$A$3:$F$129,3,FALSE)</f>
        <v>#N/A</v>
      </c>
      <c r="P34">
        <f>QF!$F$4</f>
        <v>0</v>
      </c>
      <c r="Q34" s="46"/>
      <c r="R34" s="46"/>
      <c r="S34" s="46" t="str">
        <f>Coversheet!$D$15</f>
        <v>Select</v>
      </c>
      <c r="T34" s="46">
        <f>Coversheet!$D$21</f>
        <v>0</v>
      </c>
      <c r="U34" t="s">
        <v>417</v>
      </c>
      <c r="V34" s="32">
        <f>QF!$D$3</f>
        <v>0</v>
      </c>
      <c r="W34" s="32">
        <f>QF!$F$3</f>
        <v>0</v>
      </c>
      <c r="X34">
        <f>QF!$D$5</f>
        <v>0</v>
      </c>
      <c r="Y34">
        <f>QF!$F$5</f>
        <v>0</v>
      </c>
      <c r="Z34">
        <f>QF!$D$6</f>
        <v>0</v>
      </c>
      <c r="AA34">
        <f>QF!$F$6</f>
        <v>0</v>
      </c>
      <c r="AB34">
        <f>QF!$D$7</f>
        <v>0</v>
      </c>
      <c r="AC34">
        <f>QF!$F$7</f>
        <v>0</v>
      </c>
      <c r="AD34" t="str">
        <f>QF!$D$8</f>
        <v xml:space="preserve">Qualified Facility </v>
      </c>
      <c r="AE34" t="str">
        <f>QF!$F$8</f>
        <v>Select</v>
      </c>
      <c r="AF34">
        <f>QF!$D$9</f>
        <v>0</v>
      </c>
      <c r="AG34">
        <f>QF!$F$9</f>
        <v>0</v>
      </c>
      <c r="AH34" s="31" t="str">
        <f>QF!$D$10</f>
        <v>Auto-Populates</v>
      </c>
      <c r="AI34" t="str">
        <f>QF!$F$10</f>
        <v>Auto-Populates</v>
      </c>
      <c r="AJ34" t="str">
        <f>QF!$B$13</f>
        <v>I. General</v>
      </c>
      <c r="AK34">
        <f>QF!B17</f>
        <v>4</v>
      </c>
      <c r="AL34" t="str">
        <f>QF!C17</f>
        <v>Did the inspector verify correction of observations identified during the previous FDA and/or state inspection (if applicable)?</v>
      </c>
      <c r="AM34">
        <f>QF!D17</f>
        <v>0</v>
      </c>
      <c r="AN34" t="str">
        <f>QF!$E$17</f>
        <v>Select</v>
      </c>
      <c r="AO34">
        <f>QF!$F$17</f>
        <v>0</v>
      </c>
      <c r="AP34">
        <f>QF!$D$42</f>
        <v>0</v>
      </c>
      <c r="AQ34" s="32">
        <f>QF!$F$42</f>
        <v>0</v>
      </c>
      <c r="AR34">
        <f>QF!$D$42</f>
        <v>0</v>
      </c>
    </row>
    <row r="35" spans="1:44" x14ac:dyDescent="0.25">
      <c r="A35" t="e">
        <f>VLOOKUP(B35,Sheet1!$A$3:$F$129,2,FALSE)</f>
        <v>#N/A</v>
      </c>
      <c r="B35" t="str">
        <f>QF!$D$4</f>
        <v>Select</v>
      </c>
      <c r="C35" s="45">
        <f>Coversheet!$D$36</f>
        <v>0</v>
      </c>
      <c r="D35" s="46" t="str">
        <f>Sheet1!$A$1</f>
        <v>Human Food Field Inspection Audit v 07/2025</v>
      </c>
      <c r="E35" s="124">
        <f>Coversheet!$D$35</f>
        <v>0</v>
      </c>
      <c r="F35" s="124" t="str">
        <f>Coversheet!$D$17</f>
        <v>Select</v>
      </c>
      <c r="G35" s="124" t="str">
        <f>Coversheet!$D$19</f>
        <v>Select</v>
      </c>
      <c r="H35" s="124" t="str">
        <f>Coversheet!$D$16</f>
        <v>FOOD</v>
      </c>
      <c r="I35" s="124" t="str">
        <f>Coversheet!$D$24</f>
        <v>Select</v>
      </c>
      <c r="J35" s="124" t="str">
        <f>Coversheet!$D$25</f>
        <v>Select</v>
      </c>
      <c r="K35" s="45">
        <f>Coversheet!$D$26</f>
        <v>0</v>
      </c>
      <c r="L35" s="45">
        <f>Coversheet!$D$28</f>
        <v>0</v>
      </c>
      <c r="M35" s="124">
        <f>Coversheet!$D$29</f>
        <v>0</v>
      </c>
      <c r="N35" s="45">
        <f>Coversheet!$D$30</f>
        <v>0</v>
      </c>
      <c r="O35" t="e">
        <f>VLOOKUP(B35,Sheet1!$A$3:$F$129,3,FALSE)</f>
        <v>#N/A</v>
      </c>
      <c r="P35">
        <f>QF!$F$4</f>
        <v>0</v>
      </c>
      <c r="Q35" s="46"/>
      <c r="R35" s="46"/>
      <c r="S35" s="46" t="str">
        <f>Coversheet!$D$15</f>
        <v>Select</v>
      </c>
      <c r="T35" s="46">
        <f>Coversheet!$D$21</f>
        <v>0</v>
      </c>
      <c r="U35" t="s">
        <v>417</v>
      </c>
      <c r="V35" s="32">
        <f>QF!$D$3</f>
        <v>0</v>
      </c>
      <c r="W35" s="32">
        <f>QF!$F$3</f>
        <v>0</v>
      </c>
      <c r="X35">
        <f>QF!$D$5</f>
        <v>0</v>
      </c>
      <c r="Y35">
        <f>QF!$F$5</f>
        <v>0</v>
      </c>
      <c r="Z35">
        <f>QF!$D$6</f>
        <v>0</v>
      </c>
      <c r="AA35">
        <f>QF!$F$6</f>
        <v>0</v>
      </c>
      <c r="AB35">
        <f>QF!$D$7</f>
        <v>0</v>
      </c>
      <c r="AC35">
        <f>QF!$F$7</f>
        <v>0</v>
      </c>
      <c r="AD35" t="str">
        <f>QF!$D$8</f>
        <v xml:space="preserve">Qualified Facility </v>
      </c>
      <c r="AE35" t="str">
        <f>QF!$F$8</f>
        <v>Select</v>
      </c>
      <c r="AF35">
        <f>QF!$D$9</f>
        <v>0</v>
      </c>
      <c r="AG35">
        <f>QF!$F$9</f>
        <v>0</v>
      </c>
      <c r="AH35" s="31" t="str">
        <f>QF!$D$10</f>
        <v>Auto-Populates</v>
      </c>
      <c r="AI35" t="str">
        <f>QF!$F$10</f>
        <v>Auto-Populates</v>
      </c>
      <c r="AJ35" t="str">
        <f>QF!$B$13</f>
        <v>I. General</v>
      </c>
      <c r="AK35">
        <f>QF!B18</f>
        <v>5</v>
      </c>
      <c r="AL35" t="str">
        <f>QF!C18</f>
        <v>Did the inspector discuss observations with the firm during the inspection?</v>
      </c>
      <c r="AM35">
        <f>QF!D18</f>
        <v>0</v>
      </c>
      <c r="AN35" t="str">
        <f>QF!$E$18</f>
        <v>Select</v>
      </c>
      <c r="AO35">
        <f>QF!$F$18</f>
        <v>0</v>
      </c>
      <c r="AP35">
        <f>QF!$D$42</f>
        <v>0</v>
      </c>
      <c r="AQ35" s="32">
        <f>QF!$F$42</f>
        <v>0</v>
      </c>
      <c r="AR35">
        <f>QF!$D$42</f>
        <v>0</v>
      </c>
    </row>
    <row r="36" spans="1:44" x14ac:dyDescent="0.25">
      <c r="A36" t="e">
        <f>VLOOKUP(B36,Sheet1!$A$3:$F$129,2,FALSE)</f>
        <v>#N/A</v>
      </c>
      <c r="B36" t="str">
        <f>QF!$D$4</f>
        <v>Select</v>
      </c>
      <c r="C36" s="45">
        <f>Coversheet!$D$36</f>
        <v>0</v>
      </c>
      <c r="D36" s="46" t="str">
        <f>Sheet1!$A$1</f>
        <v>Human Food Field Inspection Audit v 07/2025</v>
      </c>
      <c r="E36" s="124">
        <f>Coversheet!$D$35</f>
        <v>0</v>
      </c>
      <c r="F36" s="124" t="str">
        <f>Coversheet!$D$17</f>
        <v>Select</v>
      </c>
      <c r="G36" s="124" t="str">
        <f>Coversheet!$D$19</f>
        <v>Select</v>
      </c>
      <c r="H36" s="124" t="str">
        <f>Coversheet!$D$16</f>
        <v>FOOD</v>
      </c>
      <c r="I36" s="124" t="str">
        <f>Coversheet!$D$24</f>
        <v>Select</v>
      </c>
      <c r="J36" s="124" t="str">
        <f>Coversheet!$D$25</f>
        <v>Select</v>
      </c>
      <c r="K36" s="45">
        <f>Coversheet!$D$26</f>
        <v>0</v>
      </c>
      <c r="L36" s="45">
        <f>Coversheet!$D$28</f>
        <v>0</v>
      </c>
      <c r="M36" s="124">
        <f>Coversheet!$D$29</f>
        <v>0</v>
      </c>
      <c r="N36" s="45">
        <f>Coversheet!$D$30</f>
        <v>0</v>
      </c>
      <c r="O36" t="e">
        <f>VLOOKUP(B36,Sheet1!$A$3:$F$129,3,FALSE)</f>
        <v>#N/A</v>
      </c>
      <c r="P36">
        <f>QF!$F$4</f>
        <v>0</v>
      </c>
      <c r="Q36" s="46"/>
      <c r="R36" s="46"/>
      <c r="S36" s="46" t="str">
        <f>Coversheet!$D$15</f>
        <v>Select</v>
      </c>
      <c r="T36" s="46">
        <f>Coversheet!$D$21</f>
        <v>0</v>
      </c>
      <c r="U36" t="s">
        <v>417</v>
      </c>
      <c r="V36" s="32">
        <f>QF!$D$3</f>
        <v>0</v>
      </c>
      <c r="W36" s="32">
        <f>QF!$F$3</f>
        <v>0</v>
      </c>
      <c r="X36">
        <f>QF!$D$5</f>
        <v>0</v>
      </c>
      <c r="Y36">
        <f>QF!$F$5</f>
        <v>0</v>
      </c>
      <c r="Z36">
        <f>QF!$D$6</f>
        <v>0</v>
      </c>
      <c r="AA36">
        <f>QF!$F$6</f>
        <v>0</v>
      </c>
      <c r="AB36">
        <f>QF!$D$7</f>
        <v>0</v>
      </c>
      <c r="AC36">
        <f>QF!$F$7</f>
        <v>0</v>
      </c>
      <c r="AD36" t="str">
        <f>QF!$D$8</f>
        <v xml:space="preserve">Qualified Facility </v>
      </c>
      <c r="AE36" t="str">
        <f>QF!$F$8</f>
        <v>Select</v>
      </c>
      <c r="AF36">
        <f>QF!$D$9</f>
        <v>0</v>
      </c>
      <c r="AG36">
        <f>QF!$F$9</f>
        <v>0</v>
      </c>
      <c r="AH36" s="31" t="str">
        <f>QF!$D$10</f>
        <v>Auto-Populates</v>
      </c>
      <c r="AI36" t="str">
        <f>QF!$F$10</f>
        <v>Auto-Populates</v>
      </c>
      <c r="AJ36" t="str">
        <f>QF!$B$13</f>
        <v>I. General</v>
      </c>
      <c r="AK36">
        <f>QF!B19</f>
        <v>6</v>
      </c>
      <c r="AL36" t="str">
        <f>QF!C19</f>
        <v>Did the inspector conduct the inspection in a professional manner?</v>
      </c>
      <c r="AM36">
        <f>QF!D19</f>
        <v>0</v>
      </c>
      <c r="AN36" t="str">
        <f>QF!$E$19</f>
        <v>Select</v>
      </c>
      <c r="AO36">
        <f>QF!$F$19</f>
        <v>0</v>
      </c>
      <c r="AP36">
        <f>QF!$D$42</f>
        <v>0</v>
      </c>
      <c r="AQ36" s="32">
        <f>QF!$F$42</f>
        <v>0</v>
      </c>
      <c r="AR36">
        <f>QF!$D$42</f>
        <v>0</v>
      </c>
    </row>
    <row r="37" spans="1:44" x14ac:dyDescent="0.25">
      <c r="A37" t="e">
        <f>VLOOKUP(B37,Sheet1!$A$3:$F$129,2,FALSE)</f>
        <v>#N/A</v>
      </c>
      <c r="B37" t="str">
        <f>QF!$D$4</f>
        <v>Select</v>
      </c>
      <c r="C37" s="45">
        <f>Coversheet!$D$36</f>
        <v>0</v>
      </c>
      <c r="D37" s="46" t="str">
        <f>Sheet1!$A$1</f>
        <v>Human Food Field Inspection Audit v 07/2025</v>
      </c>
      <c r="E37" s="124">
        <f>Coversheet!$D$35</f>
        <v>0</v>
      </c>
      <c r="F37" s="124" t="str">
        <f>Coversheet!$D$17</f>
        <v>Select</v>
      </c>
      <c r="G37" s="124" t="str">
        <f>Coversheet!$D$19</f>
        <v>Select</v>
      </c>
      <c r="H37" s="124" t="str">
        <f>Coversheet!$D$16</f>
        <v>FOOD</v>
      </c>
      <c r="I37" s="124" t="str">
        <f>Coversheet!$D$24</f>
        <v>Select</v>
      </c>
      <c r="J37" s="124" t="str">
        <f>Coversheet!$D$25</f>
        <v>Select</v>
      </c>
      <c r="K37" s="45">
        <f>Coversheet!$D$26</f>
        <v>0</v>
      </c>
      <c r="L37" s="45">
        <f>Coversheet!$D$28</f>
        <v>0</v>
      </c>
      <c r="M37" s="124">
        <f>Coversheet!$D$29</f>
        <v>0</v>
      </c>
      <c r="N37" s="45">
        <f>Coversheet!$D$30</f>
        <v>0</v>
      </c>
      <c r="O37" t="e">
        <f>VLOOKUP(B37,Sheet1!$A$3:$F$129,3,FALSE)</f>
        <v>#N/A</v>
      </c>
      <c r="P37">
        <f>QF!$F$4</f>
        <v>0</v>
      </c>
      <c r="Q37" s="46"/>
      <c r="R37" s="46"/>
      <c r="S37" s="46" t="str">
        <f>Coversheet!$D$15</f>
        <v>Select</v>
      </c>
      <c r="T37" s="46">
        <f>Coversheet!$D$21</f>
        <v>0</v>
      </c>
      <c r="U37" t="s">
        <v>417</v>
      </c>
      <c r="V37" s="32">
        <f>QF!$D$3</f>
        <v>0</v>
      </c>
      <c r="W37" s="32">
        <f>QF!$F$3</f>
        <v>0</v>
      </c>
      <c r="X37">
        <f>QF!$D$5</f>
        <v>0</v>
      </c>
      <c r="Y37">
        <f>QF!$F$5</f>
        <v>0</v>
      </c>
      <c r="Z37">
        <f>QF!$D$6</f>
        <v>0</v>
      </c>
      <c r="AA37">
        <f>QF!$F$6</f>
        <v>0</v>
      </c>
      <c r="AB37">
        <f>QF!$D$7</f>
        <v>0</v>
      </c>
      <c r="AC37">
        <f>QF!$F$7</f>
        <v>0</v>
      </c>
      <c r="AD37" t="str">
        <f>QF!$D$8</f>
        <v xml:space="preserve">Qualified Facility </v>
      </c>
      <c r="AE37" t="str">
        <f>QF!$F$8</f>
        <v>Select</v>
      </c>
      <c r="AF37">
        <f>QF!$D$9</f>
        <v>0</v>
      </c>
      <c r="AG37">
        <f>QF!$F$9</f>
        <v>0</v>
      </c>
      <c r="AH37" s="31" t="str">
        <f>QF!$D$10</f>
        <v>Auto-Populates</v>
      </c>
      <c r="AI37" t="str">
        <f>QF!$F$10</f>
        <v>Auto-Populates</v>
      </c>
      <c r="AJ37" t="str">
        <f>QF!$B$13</f>
        <v>I. General</v>
      </c>
      <c r="AK37">
        <f>QF!B20</f>
        <v>7</v>
      </c>
      <c r="AL37" t="str">
        <f>QF!C20</f>
        <v>Did the inspector assess whether employees are qualified to perform their assigned duties?</v>
      </c>
      <c r="AM37">
        <f>QF!D20</f>
        <v>0</v>
      </c>
      <c r="AN37" t="str">
        <f>QF!$E$20</f>
        <v>Select</v>
      </c>
      <c r="AO37">
        <f>QF!$F$20</f>
        <v>0</v>
      </c>
      <c r="AP37">
        <f>QF!$D$42</f>
        <v>0</v>
      </c>
      <c r="AQ37" s="32">
        <f>QF!$F$42</f>
        <v>0</v>
      </c>
      <c r="AR37">
        <f>QF!$D$42</f>
        <v>0</v>
      </c>
    </row>
    <row r="38" spans="1:44" x14ac:dyDescent="0.25">
      <c r="A38" t="e">
        <f>VLOOKUP(B38,Sheet1!$A$3:$F$129,2,FALSE)</f>
        <v>#N/A</v>
      </c>
      <c r="B38" t="str">
        <f>QF!$D$4</f>
        <v>Select</v>
      </c>
      <c r="C38" s="45">
        <f>Coversheet!$D$36</f>
        <v>0</v>
      </c>
      <c r="D38" s="46" t="str">
        <f>Sheet1!$A$1</f>
        <v>Human Food Field Inspection Audit v 07/2025</v>
      </c>
      <c r="E38" s="124">
        <f>Coversheet!$D$35</f>
        <v>0</v>
      </c>
      <c r="F38" s="124" t="str">
        <f>Coversheet!$D$17</f>
        <v>Select</v>
      </c>
      <c r="G38" s="124" t="str">
        <f>Coversheet!$D$19</f>
        <v>Select</v>
      </c>
      <c r="H38" s="124" t="str">
        <f>Coversheet!$D$16</f>
        <v>FOOD</v>
      </c>
      <c r="I38" s="124" t="str">
        <f>Coversheet!$D$24</f>
        <v>Select</v>
      </c>
      <c r="J38" s="124" t="str">
        <f>Coversheet!$D$25</f>
        <v>Select</v>
      </c>
      <c r="K38" s="45">
        <f>Coversheet!$D$26</f>
        <v>0</v>
      </c>
      <c r="L38" s="45">
        <f>Coversheet!$D$28</f>
        <v>0</v>
      </c>
      <c r="M38" s="124">
        <f>Coversheet!$D$29</f>
        <v>0</v>
      </c>
      <c r="N38" s="45">
        <f>Coversheet!$D$30</f>
        <v>0</v>
      </c>
      <c r="O38" t="e">
        <f>VLOOKUP(B38,Sheet1!$A$3:$F$129,3,FALSE)</f>
        <v>#N/A</v>
      </c>
      <c r="P38">
        <f>QF!$F$4</f>
        <v>0</v>
      </c>
      <c r="Q38" s="46"/>
      <c r="R38" s="46"/>
      <c r="S38" s="46" t="str">
        <f>Coversheet!$D$15</f>
        <v>Select</v>
      </c>
      <c r="T38" s="46">
        <f>Coversheet!$D$21</f>
        <v>0</v>
      </c>
      <c r="U38" t="s">
        <v>417</v>
      </c>
      <c r="V38" s="32">
        <f>QF!$D$3</f>
        <v>0</v>
      </c>
      <c r="W38" s="32">
        <f>QF!$F$3</f>
        <v>0</v>
      </c>
      <c r="X38">
        <f>QF!$D$5</f>
        <v>0</v>
      </c>
      <c r="Y38">
        <f>QF!$F$5</f>
        <v>0</v>
      </c>
      <c r="Z38">
        <f>QF!$D$6</f>
        <v>0</v>
      </c>
      <c r="AA38">
        <f>QF!$F$6</f>
        <v>0</v>
      </c>
      <c r="AB38">
        <f>QF!$D$7</f>
        <v>0</v>
      </c>
      <c r="AC38">
        <f>QF!$F$7</f>
        <v>0</v>
      </c>
      <c r="AD38" t="str">
        <f>QF!$D$8</f>
        <v xml:space="preserve">Qualified Facility </v>
      </c>
      <c r="AE38" t="str">
        <f>QF!$F$8</f>
        <v>Select</v>
      </c>
      <c r="AF38">
        <f>QF!$D$9</f>
        <v>0</v>
      </c>
      <c r="AG38">
        <f>QF!$F$9</f>
        <v>0</v>
      </c>
      <c r="AH38" s="31" t="str">
        <f>QF!$D$10</f>
        <v>Auto-Populates</v>
      </c>
      <c r="AI38" t="str">
        <f>QF!$F$10</f>
        <v>Auto-Populates</v>
      </c>
      <c r="AJ38" t="str">
        <f>QF!$B$13</f>
        <v>I. General</v>
      </c>
      <c r="AK38">
        <f>QF!B21</f>
        <v>8</v>
      </c>
      <c r="AL38" t="str">
        <f>QF!C21</f>
        <v>Did the inspector demonstrate the ability to identify significant hazards specific to the products or processes?</v>
      </c>
      <c r="AM38">
        <f>QF!D21</f>
        <v>0</v>
      </c>
      <c r="AN38" t="str">
        <f>QF!$E$21</f>
        <v>Select</v>
      </c>
      <c r="AO38">
        <f>QF!$F$21</f>
        <v>0</v>
      </c>
      <c r="AP38">
        <f>QF!$D$42</f>
        <v>0</v>
      </c>
      <c r="AQ38" s="32">
        <f>QF!$F$42</f>
        <v>0</v>
      </c>
      <c r="AR38">
        <f>QF!$D$42</f>
        <v>0</v>
      </c>
    </row>
    <row r="39" spans="1:44" x14ac:dyDescent="0.25">
      <c r="A39" t="e">
        <f>VLOOKUP(B39,Sheet1!$A$3:$F$129,2,FALSE)</f>
        <v>#N/A</v>
      </c>
      <c r="B39" t="str">
        <f>QF!$D$4</f>
        <v>Select</v>
      </c>
      <c r="C39" s="45">
        <f>Coversheet!$D$36</f>
        <v>0</v>
      </c>
      <c r="D39" s="46" t="str">
        <f>Sheet1!$A$1</f>
        <v>Human Food Field Inspection Audit v 07/2025</v>
      </c>
      <c r="E39" s="124">
        <f>Coversheet!$D$35</f>
        <v>0</v>
      </c>
      <c r="F39" s="124" t="str">
        <f>Coversheet!$D$17</f>
        <v>Select</v>
      </c>
      <c r="G39" s="124" t="str">
        <f>Coversheet!$D$19</f>
        <v>Select</v>
      </c>
      <c r="H39" s="124" t="str">
        <f>Coversheet!$D$16</f>
        <v>FOOD</v>
      </c>
      <c r="I39" s="124" t="str">
        <f>Coversheet!$D$24</f>
        <v>Select</v>
      </c>
      <c r="J39" s="124" t="str">
        <f>Coversheet!$D$25</f>
        <v>Select</v>
      </c>
      <c r="K39" s="45">
        <f>Coversheet!$D$26</f>
        <v>0</v>
      </c>
      <c r="L39" s="45">
        <f>Coversheet!$D$28</f>
        <v>0</v>
      </c>
      <c r="M39" s="124">
        <f>Coversheet!$D$29</f>
        <v>0</v>
      </c>
      <c r="N39" s="45">
        <f>Coversheet!$D$30</f>
        <v>0</v>
      </c>
      <c r="O39" t="e">
        <f>VLOOKUP(B39,Sheet1!$A$3:$F$129,3,FALSE)</f>
        <v>#N/A</v>
      </c>
      <c r="P39">
        <f>QF!$F$4</f>
        <v>0</v>
      </c>
      <c r="Q39" s="46"/>
      <c r="R39" s="46"/>
      <c r="S39" s="46" t="str">
        <f>Coversheet!$D$15</f>
        <v>Select</v>
      </c>
      <c r="T39" s="46">
        <f>Coversheet!$D$21</f>
        <v>0</v>
      </c>
      <c r="U39" t="s">
        <v>417</v>
      </c>
      <c r="V39" s="32">
        <f>QF!$D$3</f>
        <v>0</v>
      </c>
      <c r="W39" s="32">
        <f>QF!$F$3</f>
        <v>0</v>
      </c>
      <c r="X39">
        <f>QF!$D$5</f>
        <v>0</v>
      </c>
      <c r="Y39">
        <f>QF!$F$5</f>
        <v>0</v>
      </c>
      <c r="Z39">
        <f>QF!$D$6</f>
        <v>0</v>
      </c>
      <c r="AA39">
        <f>QF!$F$6</f>
        <v>0</v>
      </c>
      <c r="AB39">
        <f>QF!$D$7</f>
        <v>0</v>
      </c>
      <c r="AC39">
        <f>QF!$F$7</f>
        <v>0</v>
      </c>
      <c r="AD39" t="str">
        <f>QF!$D$8</f>
        <v xml:space="preserve">Qualified Facility </v>
      </c>
      <c r="AE39" t="str">
        <f>QF!$F$8</f>
        <v>Select</v>
      </c>
      <c r="AF39">
        <f>QF!$D$9</f>
        <v>0</v>
      </c>
      <c r="AG39">
        <f>QF!$F$9</f>
        <v>0</v>
      </c>
      <c r="AH39" s="31" t="str">
        <f>QF!$D$10</f>
        <v>Auto-Populates</v>
      </c>
      <c r="AI39" t="str">
        <f>QF!$F$10</f>
        <v>Auto-Populates</v>
      </c>
      <c r="AJ39" t="str">
        <f>QF!$B$13</f>
        <v>I. General</v>
      </c>
      <c r="AK39">
        <f>QF!B22</f>
        <v>9</v>
      </c>
      <c r="AL39" t="str">
        <f>QF!C22</f>
        <v>Did the inspector review and assess product labeling?</v>
      </c>
      <c r="AM39">
        <f>QF!D22</f>
        <v>0</v>
      </c>
      <c r="AN39" t="str">
        <f>QF!$E$22</f>
        <v>Select</v>
      </c>
      <c r="AO39">
        <f>QF!$F$22</f>
        <v>0</v>
      </c>
      <c r="AP39">
        <f>QF!$D$42</f>
        <v>0</v>
      </c>
      <c r="AQ39" s="32">
        <f>QF!$F$42</f>
        <v>0</v>
      </c>
      <c r="AR39">
        <f>QF!$D$42</f>
        <v>0</v>
      </c>
    </row>
    <row r="40" spans="1:44" x14ac:dyDescent="0.25">
      <c r="A40" t="e">
        <f>VLOOKUP(B40,Sheet1!$A$3:$F$129,2,FALSE)</f>
        <v>#N/A</v>
      </c>
      <c r="B40" t="str">
        <f>QF!$D$4</f>
        <v>Select</v>
      </c>
      <c r="C40" s="45">
        <f>Coversheet!$D$36</f>
        <v>0</v>
      </c>
      <c r="D40" s="46" t="str">
        <f>Sheet1!$A$1</f>
        <v>Human Food Field Inspection Audit v 07/2025</v>
      </c>
      <c r="E40" s="124">
        <f>Coversheet!$D$35</f>
        <v>0</v>
      </c>
      <c r="F40" s="124" t="str">
        <f>Coversheet!$D$17</f>
        <v>Select</v>
      </c>
      <c r="G40" s="124" t="str">
        <f>Coversheet!$D$19</f>
        <v>Select</v>
      </c>
      <c r="H40" s="124" t="str">
        <f>Coversheet!$D$16</f>
        <v>FOOD</v>
      </c>
      <c r="I40" s="124" t="str">
        <f>Coversheet!$D$24</f>
        <v>Select</v>
      </c>
      <c r="J40" s="124" t="str">
        <f>Coversheet!$D$25</f>
        <v>Select</v>
      </c>
      <c r="K40" s="45">
        <f>Coversheet!$D$26</f>
        <v>0</v>
      </c>
      <c r="L40" s="45">
        <f>Coversheet!$D$28</f>
        <v>0</v>
      </c>
      <c r="M40" s="124">
        <f>Coversheet!$D$29</f>
        <v>0</v>
      </c>
      <c r="N40" s="45">
        <f>Coversheet!$D$30</f>
        <v>0</v>
      </c>
      <c r="O40" t="e">
        <f>VLOOKUP(B40,Sheet1!$A$3:$F$129,3,FALSE)</f>
        <v>#N/A</v>
      </c>
      <c r="P40">
        <f>QF!$F$4</f>
        <v>0</v>
      </c>
      <c r="Q40" s="46"/>
      <c r="R40" s="46"/>
      <c r="S40" s="46" t="str">
        <f>Coversheet!$D$15</f>
        <v>Select</v>
      </c>
      <c r="T40" s="46">
        <f>Coversheet!$D$21</f>
        <v>0</v>
      </c>
      <c r="U40" t="s">
        <v>417</v>
      </c>
      <c r="V40" s="32">
        <f>QF!$D$3</f>
        <v>0</v>
      </c>
      <c r="W40" s="32">
        <f>QF!$F$3</f>
        <v>0</v>
      </c>
      <c r="X40">
        <f>QF!$D$5</f>
        <v>0</v>
      </c>
      <c r="Y40">
        <f>QF!$F$5</f>
        <v>0</v>
      </c>
      <c r="Z40">
        <f>QF!$D$6</f>
        <v>0</v>
      </c>
      <c r="AA40">
        <f>QF!$F$6</f>
        <v>0</v>
      </c>
      <c r="AB40">
        <f>QF!$D$7</f>
        <v>0</v>
      </c>
      <c r="AC40">
        <f>QF!$F$7</f>
        <v>0</v>
      </c>
      <c r="AD40" t="str">
        <f>QF!$D$8</f>
        <v xml:space="preserve">Qualified Facility </v>
      </c>
      <c r="AE40" t="str">
        <f>QF!$F$8</f>
        <v>Select</v>
      </c>
      <c r="AF40">
        <f>QF!$D$9</f>
        <v>0</v>
      </c>
      <c r="AG40">
        <f>QF!$F$9</f>
        <v>0</v>
      </c>
      <c r="AH40" s="31" t="str">
        <f>QF!$D$10</f>
        <v>Auto-Populates</v>
      </c>
      <c r="AI40" t="str">
        <f>QF!$F$10</f>
        <v>Auto-Populates</v>
      </c>
      <c r="AJ40" t="str">
        <f>QF!$B$23</f>
        <v>II. CGMP Provisions</v>
      </c>
      <c r="AK40" t="str">
        <f>QF!$B$23</f>
        <v>II. CGMP Provisions</v>
      </c>
      <c r="AP40">
        <f>QF!$D$42</f>
        <v>0</v>
      </c>
      <c r="AQ40" s="32">
        <f>QF!$F$42</f>
        <v>0</v>
      </c>
      <c r="AR40">
        <f>QF!$D$42</f>
        <v>0</v>
      </c>
    </row>
    <row r="41" spans="1:44" x14ac:dyDescent="0.25">
      <c r="A41" t="e">
        <f>VLOOKUP(B41,Sheet1!$A$3:$F$129,2,FALSE)</f>
        <v>#N/A</v>
      </c>
      <c r="B41" t="str">
        <f>QF!$D$4</f>
        <v>Select</v>
      </c>
      <c r="C41" s="45">
        <f>Coversheet!$D$36</f>
        <v>0</v>
      </c>
      <c r="D41" s="46" t="str">
        <f>Sheet1!$A$1</f>
        <v>Human Food Field Inspection Audit v 07/2025</v>
      </c>
      <c r="E41" s="124">
        <f>Coversheet!$D$35</f>
        <v>0</v>
      </c>
      <c r="F41" s="124" t="str">
        <f>Coversheet!$D$17</f>
        <v>Select</v>
      </c>
      <c r="G41" s="124" t="str">
        <f>Coversheet!$D$19</f>
        <v>Select</v>
      </c>
      <c r="H41" s="124" t="str">
        <f>Coversheet!$D$16</f>
        <v>FOOD</v>
      </c>
      <c r="I41" s="124" t="str">
        <f>Coversheet!$D$24</f>
        <v>Select</v>
      </c>
      <c r="J41" s="124" t="str">
        <f>Coversheet!$D$25</f>
        <v>Select</v>
      </c>
      <c r="K41" s="45">
        <f>Coversheet!$D$26</f>
        <v>0</v>
      </c>
      <c r="L41" s="45">
        <f>Coversheet!$D$28</f>
        <v>0</v>
      </c>
      <c r="M41" s="124">
        <f>Coversheet!$D$29</f>
        <v>0</v>
      </c>
      <c r="N41" s="45">
        <f>Coversheet!$D$30</f>
        <v>0</v>
      </c>
      <c r="O41" t="e">
        <f>VLOOKUP(B41,Sheet1!$A$3:$F$129,3,FALSE)</f>
        <v>#N/A</v>
      </c>
      <c r="P41">
        <f>QF!$F$4</f>
        <v>0</v>
      </c>
      <c r="Q41" s="46"/>
      <c r="R41" s="46"/>
      <c r="S41" s="46" t="str">
        <f>Coversheet!$D$15</f>
        <v>Select</v>
      </c>
      <c r="T41" s="46">
        <f>Coversheet!$D$21</f>
        <v>0</v>
      </c>
      <c r="U41" t="s">
        <v>417</v>
      </c>
      <c r="V41" s="32">
        <f>QF!$D$3</f>
        <v>0</v>
      </c>
      <c r="W41" s="32">
        <f>QF!$F$3</f>
        <v>0</v>
      </c>
      <c r="X41">
        <f>QF!$D$5</f>
        <v>0</v>
      </c>
      <c r="Y41">
        <f>QF!$F$5</f>
        <v>0</v>
      </c>
      <c r="Z41">
        <f>QF!$D$6</f>
        <v>0</v>
      </c>
      <c r="AA41">
        <f>QF!$F$6</f>
        <v>0</v>
      </c>
      <c r="AB41">
        <f>QF!$D$7</f>
        <v>0</v>
      </c>
      <c r="AC41">
        <f>QF!$F$7</f>
        <v>0</v>
      </c>
      <c r="AD41" t="str">
        <f>QF!$D$8</f>
        <v xml:space="preserve">Qualified Facility </v>
      </c>
      <c r="AE41" t="str">
        <f>QF!$F$8</f>
        <v>Select</v>
      </c>
      <c r="AF41">
        <f>QF!$D$9</f>
        <v>0</v>
      </c>
      <c r="AG41">
        <f>QF!$F$9</f>
        <v>0</v>
      </c>
      <c r="AH41" s="31" t="str">
        <f>QF!$D$10</f>
        <v>Auto-Populates</v>
      </c>
      <c r="AI41" t="str">
        <f>QF!$F$10</f>
        <v>Auto-Populates</v>
      </c>
      <c r="AJ41" t="str">
        <f>QF!$B$23</f>
        <v>II. CGMP Provisions</v>
      </c>
      <c r="AK41">
        <f>QF!B24</f>
        <v>1</v>
      </c>
      <c r="AL41" t="str">
        <f>QF!C24</f>
        <v>Did the inspector assess employee practices and evaluate whether they contribute to allergen cross-contact and/or to the contamination of food and food-contact surfaces?</v>
      </c>
      <c r="AM41">
        <f>QF!D24</f>
        <v>0</v>
      </c>
      <c r="AN41" t="str">
        <f>QF!$E$24</f>
        <v>Select</v>
      </c>
      <c r="AO41">
        <f>QF!$F$24</f>
        <v>0</v>
      </c>
      <c r="AP41">
        <f>QF!$D$42</f>
        <v>0</v>
      </c>
      <c r="AQ41" s="32">
        <f>QF!$F$42</f>
        <v>0</v>
      </c>
      <c r="AR41">
        <f>QF!$D$42</f>
        <v>0</v>
      </c>
    </row>
    <row r="42" spans="1:44" x14ac:dyDescent="0.25">
      <c r="A42" t="e">
        <f>VLOOKUP(B42,Sheet1!$A$3:$F$129,2,FALSE)</f>
        <v>#N/A</v>
      </c>
      <c r="B42" t="str">
        <f>QF!$D$4</f>
        <v>Select</v>
      </c>
      <c r="C42" s="45">
        <f>Coversheet!$D$36</f>
        <v>0</v>
      </c>
      <c r="D42" s="46" t="str">
        <f>Sheet1!$A$1</f>
        <v>Human Food Field Inspection Audit v 07/2025</v>
      </c>
      <c r="E42" s="124">
        <f>Coversheet!$D$35</f>
        <v>0</v>
      </c>
      <c r="F42" s="124" t="str">
        <f>Coversheet!$D$17</f>
        <v>Select</v>
      </c>
      <c r="G42" s="124" t="str">
        <f>Coversheet!$D$19</f>
        <v>Select</v>
      </c>
      <c r="H42" s="124" t="str">
        <f>Coversheet!$D$16</f>
        <v>FOOD</v>
      </c>
      <c r="I42" s="124" t="str">
        <f>Coversheet!$D$24</f>
        <v>Select</v>
      </c>
      <c r="J42" s="124" t="str">
        <f>Coversheet!$D$25</f>
        <v>Select</v>
      </c>
      <c r="K42" s="45">
        <f>Coversheet!$D$26</f>
        <v>0</v>
      </c>
      <c r="L42" s="45">
        <f>Coversheet!$D$28</f>
        <v>0</v>
      </c>
      <c r="M42" s="124">
        <f>Coversheet!$D$29</f>
        <v>0</v>
      </c>
      <c r="N42" s="45">
        <f>Coversheet!$D$30</f>
        <v>0</v>
      </c>
      <c r="O42" t="e">
        <f>VLOOKUP(B42,Sheet1!$A$3:$F$129,3,FALSE)</f>
        <v>#N/A</v>
      </c>
      <c r="P42">
        <f>QF!$F$4</f>
        <v>0</v>
      </c>
      <c r="Q42" s="46"/>
      <c r="R42" s="46"/>
      <c r="S42" s="46" t="str">
        <f>Coversheet!$D$15</f>
        <v>Select</v>
      </c>
      <c r="T42" s="46">
        <f>Coversheet!$D$21</f>
        <v>0</v>
      </c>
      <c r="U42" t="s">
        <v>417</v>
      </c>
      <c r="V42" s="32">
        <f>QF!$D$3</f>
        <v>0</v>
      </c>
      <c r="W42" s="32">
        <f>QF!$F$3</f>
        <v>0</v>
      </c>
      <c r="X42">
        <f>QF!$D$5</f>
        <v>0</v>
      </c>
      <c r="Y42">
        <f>QF!$F$5</f>
        <v>0</v>
      </c>
      <c r="Z42">
        <f>QF!$D$6</f>
        <v>0</v>
      </c>
      <c r="AA42">
        <f>QF!$F$6</f>
        <v>0</v>
      </c>
      <c r="AB42">
        <f>QF!$D$7</f>
        <v>0</v>
      </c>
      <c r="AC42">
        <f>QF!$F$7</f>
        <v>0</v>
      </c>
      <c r="AD42" t="str">
        <f>QF!$D$8</f>
        <v xml:space="preserve">Qualified Facility </v>
      </c>
      <c r="AE42" t="str">
        <f>QF!$F$8</f>
        <v>Select</v>
      </c>
      <c r="AF42">
        <f>QF!$D$9</f>
        <v>0</v>
      </c>
      <c r="AG42">
        <f>QF!$F$9</f>
        <v>0</v>
      </c>
      <c r="AH42" s="31" t="str">
        <f>QF!$D$10</f>
        <v>Auto-Populates</v>
      </c>
      <c r="AI42" t="str">
        <f>QF!$F$10</f>
        <v>Auto-Populates</v>
      </c>
      <c r="AJ42" t="str">
        <f>QF!$B$23</f>
        <v>II. CGMP Provisions</v>
      </c>
      <c r="AK42">
        <f>QF!B25</f>
        <v>2</v>
      </c>
      <c r="AL42" t="str">
        <f>QF!C25</f>
        <v xml:space="preserve">Did the inspector assess the plants and grounds around the firm to ensure that they do not constitute a source of contamination or harborage? </v>
      </c>
      <c r="AM42">
        <f>QF!D25</f>
        <v>0</v>
      </c>
      <c r="AN42" t="str">
        <f>QF!$E$25</f>
        <v>Select</v>
      </c>
      <c r="AO42">
        <f>QF!$F$25</f>
        <v>0</v>
      </c>
      <c r="AP42">
        <f>QF!$D$42</f>
        <v>0</v>
      </c>
      <c r="AQ42" s="32">
        <f>QF!$F$42</f>
        <v>0</v>
      </c>
      <c r="AR42">
        <f>QF!$D$42</f>
        <v>0</v>
      </c>
    </row>
    <row r="43" spans="1:44" x14ac:dyDescent="0.25">
      <c r="A43" t="e">
        <f>VLOOKUP(B43,Sheet1!$A$3:$F$129,2,FALSE)</f>
        <v>#N/A</v>
      </c>
      <c r="B43" t="str">
        <f>QF!$D$4</f>
        <v>Select</v>
      </c>
      <c r="C43" s="45">
        <f>Coversheet!$D$36</f>
        <v>0</v>
      </c>
      <c r="D43" s="46" t="str">
        <f>Sheet1!$A$1</f>
        <v>Human Food Field Inspection Audit v 07/2025</v>
      </c>
      <c r="E43" s="124">
        <f>Coversheet!$D$35</f>
        <v>0</v>
      </c>
      <c r="F43" s="124" t="str">
        <f>Coversheet!$D$17</f>
        <v>Select</v>
      </c>
      <c r="G43" s="124" t="str">
        <f>Coversheet!$D$19</f>
        <v>Select</v>
      </c>
      <c r="H43" s="124" t="str">
        <f>Coversheet!$D$16</f>
        <v>FOOD</v>
      </c>
      <c r="I43" s="124" t="str">
        <f>Coversheet!$D$24</f>
        <v>Select</v>
      </c>
      <c r="J43" s="124" t="str">
        <f>Coversheet!$D$25</f>
        <v>Select</v>
      </c>
      <c r="K43" s="45">
        <f>Coversheet!$D$26</f>
        <v>0</v>
      </c>
      <c r="L43" s="45">
        <f>Coversheet!$D$28</f>
        <v>0</v>
      </c>
      <c r="M43" s="124">
        <f>Coversheet!$D$29</f>
        <v>0</v>
      </c>
      <c r="N43" s="45">
        <f>Coversheet!$D$30</f>
        <v>0</v>
      </c>
      <c r="O43" t="e">
        <f>VLOOKUP(B43,Sheet1!$A$3:$F$129,3,FALSE)</f>
        <v>#N/A</v>
      </c>
      <c r="P43">
        <f>QF!$F$4</f>
        <v>0</v>
      </c>
      <c r="Q43" s="46"/>
      <c r="R43" s="46"/>
      <c r="S43" s="46" t="str">
        <f>Coversheet!$D$15</f>
        <v>Select</v>
      </c>
      <c r="T43" s="46">
        <f>Coversheet!$D$21</f>
        <v>0</v>
      </c>
      <c r="U43" t="s">
        <v>417</v>
      </c>
      <c r="V43" s="32">
        <f>QF!$D$3</f>
        <v>0</v>
      </c>
      <c r="W43" s="32">
        <f>QF!$F$3</f>
        <v>0</v>
      </c>
      <c r="X43">
        <f>QF!$D$5</f>
        <v>0</v>
      </c>
      <c r="Y43">
        <f>QF!$F$5</f>
        <v>0</v>
      </c>
      <c r="Z43">
        <f>QF!$D$6</f>
        <v>0</v>
      </c>
      <c r="AA43">
        <f>QF!$F$6</f>
        <v>0</v>
      </c>
      <c r="AB43">
        <f>QF!$D$7</f>
        <v>0</v>
      </c>
      <c r="AC43">
        <f>QF!$F$7</f>
        <v>0</v>
      </c>
      <c r="AD43" t="str">
        <f>QF!$D$8</f>
        <v xml:space="preserve">Qualified Facility </v>
      </c>
      <c r="AE43" t="str">
        <f>QF!$F$8</f>
        <v>Select</v>
      </c>
      <c r="AF43">
        <f>QF!$D$9</f>
        <v>0</v>
      </c>
      <c r="AG43">
        <f>QF!$F$9</f>
        <v>0</v>
      </c>
      <c r="AH43" s="31" t="str">
        <f>QF!$D$10</f>
        <v>Auto-Populates</v>
      </c>
      <c r="AI43" t="str">
        <f>QF!$F$10</f>
        <v>Auto-Populates</v>
      </c>
      <c r="AJ43" t="str">
        <f>QF!$B$23</f>
        <v>II. CGMP Provisions</v>
      </c>
      <c r="AK43">
        <f>QF!B26</f>
        <v>3</v>
      </c>
      <c r="AL43" t="str">
        <f>QF!C26</f>
        <v>Did the inspector assess the general maintenance of the firm?</v>
      </c>
      <c r="AM43">
        <f>QF!D26</f>
        <v>0</v>
      </c>
      <c r="AN43" t="str">
        <f>QF!$E$26</f>
        <v>Select</v>
      </c>
      <c r="AO43">
        <f>QF!$F$26</f>
        <v>0</v>
      </c>
      <c r="AP43">
        <f>QF!$D$42</f>
        <v>0</v>
      </c>
      <c r="AQ43" s="32">
        <f>QF!$F$42</f>
        <v>0</v>
      </c>
      <c r="AR43">
        <f>QF!$D$42</f>
        <v>0</v>
      </c>
    </row>
    <row r="44" spans="1:44" x14ac:dyDescent="0.25">
      <c r="A44" t="e">
        <f>VLOOKUP(B44,Sheet1!$A$3:$F$129,2,FALSE)</f>
        <v>#N/A</v>
      </c>
      <c r="B44" t="str">
        <f>QF!$D$4</f>
        <v>Select</v>
      </c>
      <c r="C44" s="45">
        <f>Coversheet!$D$36</f>
        <v>0</v>
      </c>
      <c r="D44" s="46" t="str">
        <f>Sheet1!$A$1</f>
        <v>Human Food Field Inspection Audit v 07/2025</v>
      </c>
      <c r="E44" s="124">
        <f>Coversheet!$D$35</f>
        <v>0</v>
      </c>
      <c r="F44" s="124" t="str">
        <f>Coversheet!$D$17</f>
        <v>Select</v>
      </c>
      <c r="G44" s="124" t="str">
        <f>Coversheet!$D$19</f>
        <v>Select</v>
      </c>
      <c r="H44" s="124" t="str">
        <f>Coversheet!$D$16</f>
        <v>FOOD</v>
      </c>
      <c r="I44" s="124" t="str">
        <f>Coversheet!$D$24</f>
        <v>Select</v>
      </c>
      <c r="J44" s="124" t="str">
        <f>Coversheet!$D$25</f>
        <v>Select</v>
      </c>
      <c r="K44" s="45">
        <f>Coversheet!$D$26</f>
        <v>0</v>
      </c>
      <c r="L44" s="45">
        <f>Coversheet!$D$28</f>
        <v>0</v>
      </c>
      <c r="M44" s="124">
        <f>Coversheet!$D$29</f>
        <v>0</v>
      </c>
      <c r="N44" s="45">
        <f>Coversheet!$D$30</f>
        <v>0</v>
      </c>
      <c r="O44" t="e">
        <f>VLOOKUP(B44,Sheet1!$A$3:$F$129,3,FALSE)</f>
        <v>#N/A</v>
      </c>
      <c r="P44">
        <f>QF!$F$4</f>
        <v>0</v>
      </c>
      <c r="Q44" s="46"/>
      <c r="R44" s="46"/>
      <c r="S44" s="46" t="str">
        <f>Coversheet!$D$15</f>
        <v>Select</v>
      </c>
      <c r="T44" s="46">
        <f>Coversheet!$D$21</f>
        <v>0</v>
      </c>
      <c r="U44" t="s">
        <v>417</v>
      </c>
      <c r="V44" s="32">
        <f>QF!$D$3</f>
        <v>0</v>
      </c>
      <c r="W44" s="32">
        <f>QF!$F$3</f>
        <v>0</v>
      </c>
      <c r="X44">
        <f>QF!$D$5</f>
        <v>0</v>
      </c>
      <c r="Y44">
        <f>QF!$F$5</f>
        <v>0</v>
      </c>
      <c r="Z44">
        <f>QF!$D$6</f>
        <v>0</v>
      </c>
      <c r="AA44">
        <f>QF!$F$6</f>
        <v>0</v>
      </c>
      <c r="AB44">
        <f>QF!$D$7</f>
        <v>0</v>
      </c>
      <c r="AC44">
        <f>QF!$F$7</f>
        <v>0</v>
      </c>
      <c r="AD44" t="str">
        <f>QF!$D$8</f>
        <v xml:space="preserve">Qualified Facility </v>
      </c>
      <c r="AE44" t="str">
        <f>QF!$F$8</f>
        <v>Select</v>
      </c>
      <c r="AF44">
        <f>QF!$D$9</f>
        <v>0</v>
      </c>
      <c r="AG44">
        <f>QF!$F$9</f>
        <v>0</v>
      </c>
      <c r="AH44" s="31" t="str">
        <f>QF!$D$10</f>
        <v>Auto-Populates</v>
      </c>
      <c r="AI44" t="str">
        <f>QF!$F$10</f>
        <v>Auto-Populates</v>
      </c>
      <c r="AJ44" t="str">
        <f>QF!$B$23</f>
        <v>II. CGMP Provisions</v>
      </c>
      <c r="AK44">
        <f>QF!B27</f>
        <v>4</v>
      </c>
      <c r="AL44" t="str">
        <f>QF!C27</f>
        <v>Did the inspector assess the firm's sanitary operations?</v>
      </c>
      <c r="AM44">
        <f>QF!D27</f>
        <v>0</v>
      </c>
      <c r="AN44" t="str">
        <f>QF!$E$27</f>
        <v>Select</v>
      </c>
      <c r="AO44">
        <f>QF!$F$27</f>
        <v>0</v>
      </c>
      <c r="AP44">
        <f>QF!$D$42</f>
        <v>0</v>
      </c>
      <c r="AQ44" s="32">
        <f>QF!$F$42</f>
        <v>0</v>
      </c>
      <c r="AR44">
        <f>QF!$D$42</f>
        <v>0</v>
      </c>
    </row>
    <row r="45" spans="1:44" x14ac:dyDescent="0.25">
      <c r="A45" t="e">
        <f>VLOOKUP(B45,Sheet1!$A$3:$F$129,2,FALSE)</f>
        <v>#N/A</v>
      </c>
      <c r="B45" t="str">
        <f>QF!$D$4</f>
        <v>Select</v>
      </c>
      <c r="C45" s="45">
        <f>Coversheet!$D$36</f>
        <v>0</v>
      </c>
      <c r="D45" s="46" t="str">
        <f>Sheet1!$A$1</f>
        <v>Human Food Field Inspection Audit v 07/2025</v>
      </c>
      <c r="E45" s="124">
        <f>Coversheet!$D$35</f>
        <v>0</v>
      </c>
      <c r="F45" s="124" t="str">
        <f>Coversheet!$D$17</f>
        <v>Select</v>
      </c>
      <c r="G45" s="124" t="str">
        <f>Coversheet!$D$19</f>
        <v>Select</v>
      </c>
      <c r="H45" s="124" t="str">
        <f>Coversheet!$D$16</f>
        <v>FOOD</v>
      </c>
      <c r="I45" s="124" t="str">
        <f>Coversheet!$D$24</f>
        <v>Select</v>
      </c>
      <c r="J45" s="124" t="str">
        <f>Coversheet!$D$25</f>
        <v>Select</v>
      </c>
      <c r="K45" s="45">
        <f>Coversheet!$D$26</f>
        <v>0</v>
      </c>
      <c r="L45" s="45">
        <f>Coversheet!$D$28</f>
        <v>0</v>
      </c>
      <c r="M45" s="124">
        <f>Coversheet!$D$29</f>
        <v>0</v>
      </c>
      <c r="N45" s="45">
        <f>Coversheet!$D$30</f>
        <v>0</v>
      </c>
      <c r="O45" t="e">
        <f>VLOOKUP(B45,Sheet1!$A$3:$F$129,3,FALSE)</f>
        <v>#N/A</v>
      </c>
      <c r="P45">
        <f>QF!$F$4</f>
        <v>0</v>
      </c>
      <c r="Q45" s="46"/>
      <c r="R45" s="46"/>
      <c r="S45" s="46" t="str">
        <f>Coversheet!$D$15</f>
        <v>Select</v>
      </c>
      <c r="T45" s="46">
        <f>Coversheet!$D$21</f>
        <v>0</v>
      </c>
      <c r="U45" t="s">
        <v>417</v>
      </c>
      <c r="V45" s="32">
        <f>QF!$D$3</f>
        <v>0</v>
      </c>
      <c r="W45" s="32">
        <f>QF!$F$3</f>
        <v>0</v>
      </c>
      <c r="X45">
        <f>QF!$D$5</f>
        <v>0</v>
      </c>
      <c r="Y45">
        <f>QF!$F$5</f>
        <v>0</v>
      </c>
      <c r="Z45">
        <f>QF!$D$6</f>
        <v>0</v>
      </c>
      <c r="AA45">
        <f>QF!$F$6</f>
        <v>0</v>
      </c>
      <c r="AB45">
        <f>QF!$D$7</f>
        <v>0</v>
      </c>
      <c r="AC45">
        <f>QF!$F$7</f>
        <v>0</v>
      </c>
      <c r="AD45" t="str">
        <f>QF!$D$8</f>
        <v xml:space="preserve">Qualified Facility </v>
      </c>
      <c r="AE45" t="str">
        <f>QF!$F$8</f>
        <v>Select</v>
      </c>
      <c r="AF45">
        <f>QF!$D$9</f>
        <v>0</v>
      </c>
      <c r="AG45">
        <f>QF!$F$9</f>
        <v>0</v>
      </c>
      <c r="AH45" s="31" t="str">
        <f>QF!$D$10</f>
        <v>Auto-Populates</v>
      </c>
      <c r="AI45" t="str">
        <f>QF!$F$10</f>
        <v>Auto-Populates</v>
      </c>
      <c r="AJ45" t="str">
        <f>QF!$B$23</f>
        <v>II. CGMP Provisions</v>
      </c>
      <c r="AK45">
        <f>QF!B28</f>
        <v>5</v>
      </c>
      <c r="AL45" t="str">
        <f>QF!C28</f>
        <v>Did the inspector assess the firm to ensure it is equipped with adequate sanitary facilities and accommodations?</v>
      </c>
      <c r="AM45">
        <f>QF!D28</f>
        <v>0</v>
      </c>
      <c r="AN45" t="str">
        <f>QF!$E$28</f>
        <v>Select</v>
      </c>
      <c r="AO45">
        <f>QF!$F$28</f>
        <v>0</v>
      </c>
      <c r="AP45">
        <f>QF!$D$42</f>
        <v>0</v>
      </c>
      <c r="AQ45" s="32">
        <f>QF!$F$42</f>
        <v>0</v>
      </c>
      <c r="AR45">
        <f>QF!$D$42</f>
        <v>0</v>
      </c>
    </row>
    <row r="46" spans="1:44" x14ac:dyDescent="0.25">
      <c r="A46" t="e">
        <f>VLOOKUP(B46,Sheet1!$A$3:$F$129,2,FALSE)</f>
        <v>#N/A</v>
      </c>
      <c r="B46" t="str">
        <f>QF!$D$4</f>
        <v>Select</v>
      </c>
      <c r="C46" s="45">
        <f>Coversheet!$D$36</f>
        <v>0</v>
      </c>
      <c r="D46" s="46" t="str">
        <f>Sheet1!$A$1</f>
        <v>Human Food Field Inspection Audit v 07/2025</v>
      </c>
      <c r="E46" s="124">
        <f>Coversheet!$D$35</f>
        <v>0</v>
      </c>
      <c r="F46" s="124" t="str">
        <f>Coversheet!$D$17</f>
        <v>Select</v>
      </c>
      <c r="G46" s="124" t="str">
        <f>Coversheet!$D$19</f>
        <v>Select</v>
      </c>
      <c r="H46" s="124" t="str">
        <f>Coversheet!$D$16</f>
        <v>FOOD</v>
      </c>
      <c r="I46" s="124" t="str">
        <f>Coversheet!$D$24</f>
        <v>Select</v>
      </c>
      <c r="J46" s="124" t="str">
        <f>Coversheet!$D$25</f>
        <v>Select</v>
      </c>
      <c r="K46" s="45">
        <f>Coversheet!$D$26</f>
        <v>0</v>
      </c>
      <c r="L46" s="45">
        <f>Coversheet!$D$28</f>
        <v>0</v>
      </c>
      <c r="M46" s="124">
        <f>Coversheet!$D$29</f>
        <v>0</v>
      </c>
      <c r="N46" s="45">
        <f>Coversheet!$D$30</f>
        <v>0</v>
      </c>
      <c r="O46" t="e">
        <f>VLOOKUP(B46,Sheet1!$A$3:$F$129,3,FALSE)</f>
        <v>#N/A</v>
      </c>
      <c r="P46">
        <f>QF!$F$4</f>
        <v>0</v>
      </c>
      <c r="Q46" s="46"/>
      <c r="R46" s="46"/>
      <c r="S46" s="46" t="str">
        <f>Coversheet!$D$15</f>
        <v>Select</v>
      </c>
      <c r="T46" s="46">
        <f>Coversheet!$D$21</f>
        <v>0</v>
      </c>
      <c r="U46" t="s">
        <v>417</v>
      </c>
      <c r="V46" s="32">
        <f>QF!$D$3</f>
        <v>0</v>
      </c>
      <c r="W46" s="32">
        <f>QF!$F$3</f>
        <v>0</v>
      </c>
      <c r="X46">
        <f>QF!$D$5</f>
        <v>0</v>
      </c>
      <c r="Y46">
        <f>QF!$F$5</f>
        <v>0</v>
      </c>
      <c r="Z46">
        <f>QF!$D$6</f>
        <v>0</v>
      </c>
      <c r="AA46">
        <f>QF!$F$6</f>
        <v>0</v>
      </c>
      <c r="AB46">
        <f>QF!$D$7</f>
        <v>0</v>
      </c>
      <c r="AC46">
        <f>QF!$F$7</f>
        <v>0</v>
      </c>
      <c r="AD46" t="str">
        <f>QF!$D$8</f>
        <v xml:space="preserve">Qualified Facility </v>
      </c>
      <c r="AE46" t="str">
        <f>QF!$F$8</f>
        <v>Select</v>
      </c>
      <c r="AF46">
        <f>QF!$D$9</f>
        <v>0</v>
      </c>
      <c r="AG46">
        <f>QF!$F$9</f>
        <v>0</v>
      </c>
      <c r="AH46" s="31" t="str">
        <f>QF!$D$10</f>
        <v>Auto-Populates</v>
      </c>
      <c r="AI46" t="str">
        <f>QF!$F$10</f>
        <v>Auto-Populates</v>
      </c>
      <c r="AJ46" t="str">
        <f>QF!$B$23</f>
        <v>II. CGMP Provisions</v>
      </c>
      <c r="AK46">
        <f>QF!B29</f>
        <v>6</v>
      </c>
      <c r="AL46" t="str">
        <f>QF!C29</f>
        <v xml:space="preserve">Did the inspector assess the firm to ensure equipment and utensils are designed to be cleanable and maintained to protect against allergen cross-contact and contamination? </v>
      </c>
      <c r="AM46">
        <f>QF!D29</f>
        <v>0</v>
      </c>
      <c r="AN46" t="str">
        <f>QF!$E$29</f>
        <v>Select</v>
      </c>
      <c r="AO46">
        <f>QF!$F$29</f>
        <v>0</v>
      </c>
      <c r="AP46">
        <f>QF!$D$42</f>
        <v>0</v>
      </c>
      <c r="AQ46" s="32">
        <f>QF!$F$42</f>
        <v>0</v>
      </c>
      <c r="AR46">
        <f>QF!$D$42</f>
        <v>0</v>
      </c>
    </row>
    <row r="47" spans="1:44" x14ac:dyDescent="0.25">
      <c r="A47" t="e">
        <f>VLOOKUP(B47,Sheet1!$A$3:$F$129,2,FALSE)</f>
        <v>#N/A</v>
      </c>
      <c r="B47" t="str">
        <f>QF!$D$4</f>
        <v>Select</v>
      </c>
      <c r="C47" s="45">
        <f>Coversheet!$D$36</f>
        <v>0</v>
      </c>
      <c r="D47" s="46" t="str">
        <f>Sheet1!$A$1</f>
        <v>Human Food Field Inspection Audit v 07/2025</v>
      </c>
      <c r="E47" s="124">
        <f>Coversheet!$D$35</f>
        <v>0</v>
      </c>
      <c r="F47" s="124" t="str">
        <f>Coversheet!$D$17</f>
        <v>Select</v>
      </c>
      <c r="G47" s="124" t="str">
        <f>Coversheet!$D$19</f>
        <v>Select</v>
      </c>
      <c r="H47" s="124" t="str">
        <f>Coversheet!$D$16</f>
        <v>FOOD</v>
      </c>
      <c r="I47" s="124" t="str">
        <f>Coversheet!$D$24</f>
        <v>Select</v>
      </c>
      <c r="J47" s="124" t="str">
        <f>Coversheet!$D$25</f>
        <v>Select</v>
      </c>
      <c r="K47" s="45">
        <f>Coversheet!$D$26</f>
        <v>0</v>
      </c>
      <c r="L47" s="45">
        <f>Coversheet!$D$28</f>
        <v>0</v>
      </c>
      <c r="M47" s="124">
        <f>Coversheet!$D$29</f>
        <v>0</v>
      </c>
      <c r="N47" s="45">
        <f>Coversheet!$D$30</f>
        <v>0</v>
      </c>
      <c r="O47" t="e">
        <f>VLOOKUP(B47,Sheet1!$A$3:$F$129,3,FALSE)</f>
        <v>#N/A</v>
      </c>
      <c r="P47">
        <f>QF!$F$4</f>
        <v>0</v>
      </c>
      <c r="Q47" s="46"/>
      <c r="R47" s="46"/>
      <c r="S47" s="46" t="str">
        <f>Coversheet!$D$15</f>
        <v>Select</v>
      </c>
      <c r="T47" s="46">
        <f>Coversheet!$D$21</f>
        <v>0</v>
      </c>
      <c r="U47" t="s">
        <v>417</v>
      </c>
      <c r="V47" s="32">
        <f>QF!$D$3</f>
        <v>0</v>
      </c>
      <c r="W47" s="32">
        <f>QF!$F$3</f>
        <v>0</v>
      </c>
      <c r="X47">
        <f>QF!$D$5</f>
        <v>0</v>
      </c>
      <c r="Y47">
        <f>QF!$F$5</f>
        <v>0</v>
      </c>
      <c r="Z47">
        <f>QF!$D$6</f>
        <v>0</v>
      </c>
      <c r="AA47">
        <f>QF!$F$6</f>
        <v>0</v>
      </c>
      <c r="AB47">
        <f>QF!$D$7</f>
        <v>0</v>
      </c>
      <c r="AC47">
        <f>QF!$F$7</f>
        <v>0</v>
      </c>
      <c r="AD47" t="str">
        <f>QF!$D$8</f>
        <v xml:space="preserve">Qualified Facility </v>
      </c>
      <c r="AE47" t="str">
        <f>QF!$F$8</f>
        <v>Select</v>
      </c>
      <c r="AF47">
        <f>QF!$D$9</f>
        <v>0</v>
      </c>
      <c r="AG47">
        <f>QF!$F$9</f>
        <v>0</v>
      </c>
      <c r="AH47" s="31" t="str">
        <f>QF!$D$10</f>
        <v>Auto-Populates</v>
      </c>
      <c r="AI47" t="str">
        <f>QF!$F$10</f>
        <v>Auto-Populates</v>
      </c>
      <c r="AJ47" t="str">
        <f>QF!$B$23</f>
        <v>II. CGMP Provisions</v>
      </c>
      <c r="AK47">
        <f>QF!B30</f>
        <v>7</v>
      </c>
      <c r="AL47" t="str">
        <f>QF!C30</f>
        <v xml:space="preserve">Did the inspector assess the firm's processes and controls? </v>
      </c>
      <c r="AM47">
        <f>QF!D30</f>
        <v>0</v>
      </c>
      <c r="AN47" t="str">
        <f>QF!$E$30</f>
        <v>Select</v>
      </c>
      <c r="AO47">
        <f>QF!$F$30</f>
        <v>0</v>
      </c>
      <c r="AP47">
        <f>QF!$D$42</f>
        <v>0</v>
      </c>
      <c r="AQ47" s="32">
        <f>QF!$F$42</f>
        <v>0</v>
      </c>
      <c r="AR47">
        <f>QF!$D$42</f>
        <v>0</v>
      </c>
    </row>
    <row r="48" spans="1:44" x14ac:dyDescent="0.25">
      <c r="A48" t="e">
        <f>VLOOKUP(B48,Sheet1!$A$3:$F$129,2,FALSE)</f>
        <v>#N/A</v>
      </c>
      <c r="B48" t="str">
        <f>QF!$D$4</f>
        <v>Select</v>
      </c>
      <c r="C48" s="45">
        <f>Coversheet!$D$36</f>
        <v>0</v>
      </c>
      <c r="D48" s="46" t="str">
        <f>Sheet1!$A$1</f>
        <v>Human Food Field Inspection Audit v 07/2025</v>
      </c>
      <c r="E48" s="124">
        <f>Coversheet!$D$35</f>
        <v>0</v>
      </c>
      <c r="F48" s="124" t="str">
        <f>Coversheet!$D$17</f>
        <v>Select</v>
      </c>
      <c r="G48" s="124" t="str">
        <f>Coversheet!$D$19</f>
        <v>Select</v>
      </c>
      <c r="H48" s="124" t="str">
        <f>Coversheet!$D$16</f>
        <v>FOOD</v>
      </c>
      <c r="I48" s="124" t="str">
        <f>Coversheet!$D$24</f>
        <v>Select</v>
      </c>
      <c r="J48" s="124" t="str">
        <f>Coversheet!$D$25</f>
        <v>Select</v>
      </c>
      <c r="K48" s="45">
        <f>Coversheet!$D$26</f>
        <v>0</v>
      </c>
      <c r="L48" s="45">
        <f>Coversheet!$D$28</f>
        <v>0</v>
      </c>
      <c r="M48" s="124">
        <f>Coversheet!$D$29</f>
        <v>0</v>
      </c>
      <c r="N48" s="45">
        <f>Coversheet!$D$30</f>
        <v>0</v>
      </c>
      <c r="O48" t="e">
        <f>VLOOKUP(B48,Sheet1!$A$3:$F$129,3,FALSE)</f>
        <v>#N/A</v>
      </c>
      <c r="P48">
        <f>QF!$F$4</f>
        <v>0</v>
      </c>
      <c r="Q48" s="46"/>
      <c r="R48" s="46"/>
      <c r="S48" s="46" t="str">
        <f>Coversheet!$D$15</f>
        <v>Select</v>
      </c>
      <c r="T48" s="46">
        <f>Coversheet!$D$21</f>
        <v>0</v>
      </c>
      <c r="U48" t="s">
        <v>417</v>
      </c>
      <c r="V48" s="32">
        <f>QF!$D$3</f>
        <v>0</v>
      </c>
      <c r="W48" s="32">
        <f>QF!$F$3</f>
        <v>0</v>
      </c>
      <c r="X48">
        <f>QF!$D$5</f>
        <v>0</v>
      </c>
      <c r="Y48">
        <f>QF!$F$5</f>
        <v>0</v>
      </c>
      <c r="Z48">
        <f>QF!$D$6</f>
        <v>0</v>
      </c>
      <c r="AA48">
        <f>QF!$F$6</f>
        <v>0</v>
      </c>
      <c r="AB48">
        <f>QF!$D$7</f>
        <v>0</v>
      </c>
      <c r="AC48">
        <f>QF!$F$7</f>
        <v>0</v>
      </c>
      <c r="AD48" t="str">
        <f>QF!$D$8</f>
        <v xml:space="preserve">Qualified Facility </v>
      </c>
      <c r="AE48" t="str">
        <f>QF!$F$8</f>
        <v>Select</v>
      </c>
      <c r="AF48">
        <f>QF!$D$9</f>
        <v>0</v>
      </c>
      <c r="AG48">
        <f>QF!$F$9</f>
        <v>0</v>
      </c>
      <c r="AH48" s="31" t="str">
        <f>QF!$D$10</f>
        <v>Auto-Populates</v>
      </c>
      <c r="AI48" t="str">
        <f>QF!$F$10</f>
        <v>Auto-Populates</v>
      </c>
      <c r="AJ48" t="str">
        <f>QF!$B$23</f>
        <v>II. CGMP Provisions</v>
      </c>
      <c r="AK48">
        <f>QF!B31</f>
        <v>8</v>
      </c>
      <c r="AL48" t="str">
        <f>QF!C31</f>
        <v>Did the inspector evaluate the firm's storage and transportation of food?</v>
      </c>
      <c r="AM48">
        <f>QF!D31</f>
        <v>0</v>
      </c>
      <c r="AN48" t="str">
        <f>QF!$E$31</f>
        <v>Select</v>
      </c>
      <c r="AO48">
        <f>QF!$F$31</f>
        <v>0</v>
      </c>
      <c r="AP48">
        <f>QF!$D$42</f>
        <v>0</v>
      </c>
      <c r="AQ48" s="32">
        <f>QF!$F$42</f>
        <v>0</v>
      </c>
      <c r="AR48">
        <f>QF!$D$42</f>
        <v>0</v>
      </c>
    </row>
    <row r="49" spans="1:175" x14ac:dyDescent="0.25">
      <c r="A49" t="e">
        <f>VLOOKUP(B49,Sheet1!$A$3:$F$129,2,FALSE)</f>
        <v>#N/A</v>
      </c>
      <c r="B49" t="str">
        <f>QF!$D$4</f>
        <v>Select</v>
      </c>
      <c r="C49" s="45">
        <f>Coversheet!$D$36</f>
        <v>0</v>
      </c>
      <c r="D49" s="46" t="str">
        <f>Sheet1!$A$1</f>
        <v>Human Food Field Inspection Audit v 07/2025</v>
      </c>
      <c r="E49" s="124">
        <f>Coversheet!$D$35</f>
        <v>0</v>
      </c>
      <c r="F49" s="124" t="str">
        <f>Coversheet!$D$17</f>
        <v>Select</v>
      </c>
      <c r="G49" s="124" t="str">
        <f>Coversheet!$D$19</f>
        <v>Select</v>
      </c>
      <c r="H49" s="124" t="str">
        <f>Coversheet!$D$16</f>
        <v>FOOD</v>
      </c>
      <c r="I49" s="124" t="str">
        <f>Coversheet!$D$24</f>
        <v>Select</v>
      </c>
      <c r="J49" s="124" t="str">
        <f>Coversheet!$D$25</f>
        <v>Select</v>
      </c>
      <c r="K49" s="45">
        <f>Coversheet!$D$26</f>
        <v>0</v>
      </c>
      <c r="L49" s="45">
        <f>Coversheet!$D$28</f>
        <v>0</v>
      </c>
      <c r="M49" s="124">
        <f>Coversheet!$D$29</f>
        <v>0</v>
      </c>
      <c r="N49" s="45">
        <f>Coversheet!$D$30</f>
        <v>0</v>
      </c>
      <c r="O49" t="e">
        <f>VLOOKUP(B49,Sheet1!$A$3:$F$129,3,FALSE)</f>
        <v>#N/A</v>
      </c>
      <c r="P49">
        <f>QF!$F$4</f>
        <v>0</v>
      </c>
      <c r="Q49" s="46"/>
      <c r="R49" s="46"/>
      <c r="S49" s="46" t="str">
        <f>Coversheet!$D$15</f>
        <v>Select</v>
      </c>
      <c r="T49" s="46">
        <f>Coversheet!$D$21</f>
        <v>0</v>
      </c>
      <c r="U49" t="s">
        <v>417</v>
      </c>
      <c r="V49" s="32">
        <f>QF!$D$3</f>
        <v>0</v>
      </c>
      <c r="W49" s="32">
        <f>QF!$F$3</f>
        <v>0</v>
      </c>
      <c r="X49">
        <f>QF!$D$5</f>
        <v>0</v>
      </c>
      <c r="Y49">
        <f>QF!$F$5</f>
        <v>0</v>
      </c>
      <c r="Z49">
        <f>QF!$D$6</f>
        <v>0</v>
      </c>
      <c r="AA49">
        <f>QF!$F$6</f>
        <v>0</v>
      </c>
      <c r="AB49">
        <f>QF!$D$7</f>
        <v>0</v>
      </c>
      <c r="AC49">
        <f>QF!$F$7</f>
        <v>0</v>
      </c>
      <c r="AD49" t="str">
        <f>QF!$D$8</f>
        <v xml:space="preserve">Qualified Facility </v>
      </c>
      <c r="AE49" t="str">
        <f>QF!$F$8</f>
        <v>Select</v>
      </c>
      <c r="AF49">
        <f>QF!$D$9</f>
        <v>0</v>
      </c>
      <c r="AG49">
        <f>QF!$F$9</f>
        <v>0</v>
      </c>
      <c r="AH49" s="31" t="str">
        <f>QF!$D$10</f>
        <v>Auto-Populates</v>
      </c>
      <c r="AI49" t="str">
        <f>QF!$F$10</f>
        <v>Auto-Populates</v>
      </c>
      <c r="AJ49" t="str">
        <f>QF!$B$23</f>
        <v>II. CGMP Provisions</v>
      </c>
      <c r="AK49">
        <f>QF!B32</f>
        <v>9</v>
      </c>
      <c r="AL49" t="str">
        <f>QF!C32</f>
        <v>Did the inspector assess the holding and distribution of human food by-products for use as animal food (if necessary)?</v>
      </c>
      <c r="AM49">
        <f>QF!D32</f>
        <v>0</v>
      </c>
      <c r="AN49" t="str">
        <f>QF!$E$32</f>
        <v>Select</v>
      </c>
      <c r="AO49">
        <f>QF!$F$32</f>
        <v>0</v>
      </c>
      <c r="AP49">
        <f>QF!$D$42</f>
        <v>0</v>
      </c>
      <c r="AQ49" s="32">
        <f>QF!$F$42</f>
        <v>0</v>
      </c>
      <c r="AR49">
        <f>QF!$D$42</f>
        <v>0</v>
      </c>
    </row>
    <row r="50" spans="1:175" x14ac:dyDescent="0.25">
      <c r="A50" t="e">
        <f>VLOOKUP(B50,Sheet1!$A$3:$F$129,2,FALSE)</f>
        <v>#N/A</v>
      </c>
      <c r="B50" t="str">
        <f>QF!$D$4</f>
        <v>Select</v>
      </c>
      <c r="C50" s="45">
        <f>Coversheet!$D$36</f>
        <v>0</v>
      </c>
      <c r="D50" s="46" t="str">
        <f>Sheet1!$A$1</f>
        <v>Human Food Field Inspection Audit v 07/2025</v>
      </c>
      <c r="E50" s="124">
        <f>Coversheet!$D$35</f>
        <v>0</v>
      </c>
      <c r="F50" s="124" t="str">
        <f>Coversheet!$D$17</f>
        <v>Select</v>
      </c>
      <c r="G50" s="124" t="str">
        <f>Coversheet!$D$19</f>
        <v>Select</v>
      </c>
      <c r="H50" s="124" t="str">
        <f>Coversheet!$D$16</f>
        <v>FOOD</v>
      </c>
      <c r="I50" s="124" t="str">
        <f>Coversheet!$D$24</f>
        <v>Select</v>
      </c>
      <c r="J50" s="124" t="str">
        <f>Coversheet!$D$25</f>
        <v>Select</v>
      </c>
      <c r="K50" s="45">
        <f>Coversheet!$D$26</f>
        <v>0</v>
      </c>
      <c r="L50" s="45">
        <f>Coversheet!$D$28</f>
        <v>0</v>
      </c>
      <c r="M50" s="124">
        <f>Coversheet!$D$29</f>
        <v>0</v>
      </c>
      <c r="N50" s="45">
        <f>Coversheet!$D$30</f>
        <v>0</v>
      </c>
      <c r="O50" t="e">
        <f>VLOOKUP(B50,Sheet1!$A$3:$F$129,3,FALSE)</f>
        <v>#N/A</v>
      </c>
      <c r="P50">
        <f>QF!$F$4</f>
        <v>0</v>
      </c>
      <c r="Q50" s="46"/>
      <c r="R50" s="46"/>
      <c r="S50" s="46" t="str">
        <f>Coversheet!$D$15</f>
        <v>Select</v>
      </c>
      <c r="T50" s="46">
        <f>Coversheet!$D$21</f>
        <v>0</v>
      </c>
      <c r="U50" t="s">
        <v>417</v>
      </c>
      <c r="V50" s="32">
        <f>QF!$D$3</f>
        <v>0</v>
      </c>
      <c r="W50" s="32">
        <f>QF!$F$3</f>
        <v>0</v>
      </c>
      <c r="X50">
        <f>QF!$D$5</f>
        <v>0</v>
      </c>
      <c r="Y50">
        <f>QF!$F$5</f>
        <v>0</v>
      </c>
      <c r="Z50">
        <f>QF!$D$6</f>
        <v>0</v>
      </c>
      <c r="AA50">
        <f>QF!$F$6</f>
        <v>0</v>
      </c>
      <c r="AB50">
        <f>QF!$D$7</f>
        <v>0</v>
      </c>
      <c r="AC50">
        <f>QF!$F$7</f>
        <v>0</v>
      </c>
      <c r="AD50" t="str">
        <f>QF!$D$8</f>
        <v xml:space="preserve">Qualified Facility </v>
      </c>
      <c r="AE50" t="str">
        <f>QF!$F$8</f>
        <v>Select</v>
      </c>
      <c r="AF50">
        <f>QF!$D$9</f>
        <v>0</v>
      </c>
      <c r="AG50">
        <f>QF!$F$9</f>
        <v>0</v>
      </c>
      <c r="AH50" s="31" t="str">
        <f>QF!$D$10</f>
        <v>Auto-Populates</v>
      </c>
      <c r="AI50" t="str">
        <f>QF!$F$10</f>
        <v>Auto-Populates</v>
      </c>
      <c r="AJ50" t="str">
        <f>QF!$B$33</f>
        <v>IV. Qualified Facility Provisions</v>
      </c>
      <c r="AK50" t="str">
        <f>QF!$B$33</f>
        <v>IV. Qualified Facility Provisions</v>
      </c>
      <c r="AP50">
        <f>QF!$D$42</f>
        <v>0</v>
      </c>
      <c r="AQ50" s="32">
        <f>QF!$F$42</f>
        <v>0</v>
      </c>
      <c r="AR50">
        <f>QF!$D$42</f>
        <v>0</v>
      </c>
    </row>
    <row r="51" spans="1:175" x14ac:dyDescent="0.25">
      <c r="A51" t="e">
        <f>VLOOKUP(B51,Sheet1!$A$3:$F$129,2,FALSE)</f>
        <v>#N/A</v>
      </c>
      <c r="B51" t="str">
        <f>QF!$D$4</f>
        <v>Select</v>
      </c>
      <c r="C51" s="45">
        <f>Coversheet!$D$36</f>
        <v>0</v>
      </c>
      <c r="D51" s="46" t="str">
        <f>Sheet1!$A$1</f>
        <v>Human Food Field Inspection Audit v 07/2025</v>
      </c>
      <c r="E51" s="124">
        <f>Coversheet!$D$35</f>
        <v>0</v>
      </c>
      <c r="F51" s="124" t="str">
        <f>Coversheet!$D$17</f>
        <v>Select</v>
      </c>
      <c r="G51" s="124" t="str">
        <f>Coversheet!$D$19</f>
        <v>Select</v>
      </c>
      <c r="H51" s="124" t="str">
        <f>Coversheet!$D$16</f>
        <v>FOOD</v>
      </c>
      <c r="I51" s="124" t="str">
        <f>Coversheet!$D$24</f>
        <v>Select</v>
      </c>
      <c r="J51" s="124" t="str">
        <f>Coversheet!$D$25</f>
        <v>Select</v>
      </c>
      <c r="K51" s="45">
        <f>Coversheet!$D$26</f>
        <v>0</v>
      </c>
      <c r="L51" s="45">
        <f>Coversheet!$D$28</f>
        <v>0</v>
      </c>
      <c r="M51" s="124">
        <f>Coversheet!$D$29</f>
        <v>0</v>
      </c>
      <c r="N51" s="45">
        <f>Coversheet!$D$30</f>
        <v>0</v>
      </c>
      <c r="O51" t="e">
        <f>VLOOKUP(B51,Sheet1!$A$3:$F$129,3,FALSE)</f>
        <v>#N/A</v>
      </c>
      <c r="P51">
        <f>QF!$F$4</f>
        <v>0</v>
      </c>
      <c r="Q51" s="46"/>
      <c r="R51" s="46"/>
      <c r="S51" s="46" t="str">
        <f>Coversheet!$D$15</f>
        <v>Select</v>
      </c>
      <c r="T51" s="46">
        <f>Coversheet!$D$21</f>
        <v>0</v>
      </c>
      <c r="U51" t="s">
        <v>417</v>
      </c>
      <c r="V51" s="32">
        <f>QF!$D$3</f>
        <v>0</v>
      </c>
      <c r="W51" s="32">
        <f>QF!$F$3</f>
        <v>0</v>
      </c>
      <c r="X51">
        <f>QF!$D$5</f>
        <v>0</v>
      </c>
      <c r="Y51">
        <f>QF!$F$5</f>
        <v>0</v>
      </c>
      <c r="Z51">
        <f>QF!$D$6</f>
        <v>0</v>
      </c>
      <c r="AA51">
        <f>QF!$F$6</f>
        <v>0</v>
      </c>
      <c r="AB51">
        <f>QF!$D$7</f>
        <v>0</v>
      </c>
      <c r="AC51">
        <f>QF!$F$7</f>
        <v>0</v>
      </c>
      <c r="AD51" t="str">
        <f>QF!$D$8</f>
        <v xml:space="preserve">Qualified Facility </v>
      </c>
      <c r="AE51" t="str">
        <f>QF!$F$8</f>
        <v>Select</v>
      </c>
      <c r="AF51">
        <f>QF!$D$9</f>
        <v>0</v>
      </c>
      <c r="AG51">
        <f>QF!$F$9</f>
        <v>0</v>
      </c>
      <c r="AH51" s="31" t="str">
        <f>QF!$D$10</f>
        <v>Auto-Populates</v>
      </c>
      <c r="AI51" t="str">
        <f>QF!$F$10</f>
        <v>Auto-Populates</v>
      </c>
      <c r="AJ51" t="str">
        <f>QF!$B$33</f>
        <v>IV. Qualified Facility Provisions</v>
      </c>
      <c r="AK51">
        <f>QF!B34</f>
        <v>1</v>
      </c>
      <c r="AL51" t="str">
        <f>QF!C34</f>
        <v>Did the inspector verify that the firm attested and under what provision?*
*Note: only applicable if the firm attested.</v>
      </c>
      <c r="AM51">
        <f>QF!D34</f>
        <v>0</v>
      </c>
      <c r="AN51" t="str">
        <f>QF!$E$34</f>
        <v>Select</v>
      </c>
      <c r="AO51">
        <f>QF!$F$34</f>
        <v>0</v>
      </c>
      <c r="AP51">
        <f>QF!$D$42</f>
        <v>0</v>
      </c>
      <c r="AQ51" s="32">
        <f>QF!$F$42</f>
        <v>0</v>
      </c>
      <c r="AR51">
        <f>QF!$D$42</f>
        <v>0</v>
      </c>
    </row>
    <row r="52" spans="1:175" x14ac:dyDescent="0.25">
      <c r="A52" t="e">
        <f>VLOOKUP(B52,Sheet1!$A$3:$F$129,2,FALSE)</f>
        <v>#N/A</v>
      </c>
      <c r="B52" t="str">
        <f>QF!$D$4</f>
        <v>Select</v>
      </c>
      <c r="C52" s="45">
        <f>Coversheet!$D$36</f>
        <v>0</v>
      </c>
      <c r="D52" s="46" t="str">
        <f>Sheet1!$A$1</f>
        <v>Human Food Field Inspection Audit v 07/2025</v>
      </c>
      <c r="E52" s="124">
        <f>Coversheet!$D$35</f>
        <v>0</v>
      </c>
      <c r="F52" s="124" t="str">
        <f>Coversheet!$D$17</f>
        <v>Select</v>
      </c>
      <c r="G52" s="124" t="str">
        <f>Coversheet!$D$19</f>
        <v>Select</v>
      </c>
      <c r="H52" s="124" t="str">
        <f>Coversheet!$D$16</f>
        <v>FOOD</v>
      </c>
      <c r="I52" s="124" t="str">
        <f>Coversheet!$D$24</f>
        <v>Select</v>
      </c>
      <c r="J52" s="124" t="str">
        <f>Coversheet!$D$25</f>
        <v>Select</v>
      </c>
      <c r="K52" s="45">
        <f>Coversheet!$D$26</f>
        <v>0</v>
      </c>
      <c r="L52" s="45">
        <f>Coversheet!$D$28</f>
        <v>0</v>
      </c>
      <c r="M52" s="124">
        <f>Coversheet!$D$29</f>
        <v>0</v>
      </c>
      <c r="N52" s="45">
        <f>Coversheet!$D$30</f>
        <v>0</v>
      </c>
      <c r="O52" t="e">
        <f>VLOOKUP(B52,Sheet1!$A$3:$F$129,3,FALSE)</f>
        <v>#N/A</v>
      </c>
      <c r="P52">
        <f>QF!$F$4</f>
        <v>0</v>
      </c>
      <c r="Q52" s="46"/>
      <c r="R52" s="46"/>
      <c r="S52" s="46" t="str">
        <f>Coversheet!$D$15</f>
        <v>Select</v>
      </c>
      <c r="T52" s="46">
        <f>Coversheet!$D$21</f>
        <v>0</v>
      </c>
      <c r="U52" t="s">
        <v>417</v>
      </c>
      <c r="V52" s="32">
        <f>QF!$D$3</f>
        <v>0</v>
      </c>
      <c r="W52" s="32">
        <f>QF!$F$3</f>
        <v>0</v>
      </c>
      <c r="X52">
        <f>QF!$D$5</f>
        <v>0</v>
      </c>
      <c r="Y52">
        <f>QF!$F$5</f>
        <v>0</v>
      </c>
      <c r="Z52">
        <f>QF!$D$6</f>
        <v>0</v>
      </c>
      <c r="AA52">
        <f>QF!$F$6</f>
        <v>0</v>
      </c>
      <c r="AB52">
        <f>QF!$D$7</f>
        <v>0</v>
      </c>
      <c r="AC52">
        <f>QF!$F$7</f>
        <v>0</v>
      </c>
      <c r="AD52" t="str">
        <f>QF!$D$8</f>
        <v xml:space="preserve">Qualified Facility </v>
      </c>
      <c r="AE52" t="str">
        <f>QF!$F$8</f>
        <v>Select</v>
      </c>
      <c r="AF52">
        <f>QF!$D$9</f>
        <v>0</v>
      </c>
      <c r="AG52">
        <f>QF!$F$9</f>
        <v>0</v>
      </c>
      <c r="AH52" s="31" t="str">
        <f>QF!$D$10</f>
        <v>Auto-Populates</v>
      </c>
      <c r="AI52" t="str">
        <f>QF!$F$10</f>
        <v>Auto-Populates</v>
      </c>
      <c r="AJ52" t="str">
        <f>QF!$B$33</f>
        <v>IV. Qualified Facility Provisions</v>
      </c>
      <c r="AK52">
        <f>QF!B35</f>
        <v>2</v>
      </c>
      <c r="AL52" t="str">
        <f>QF!C35</f>
        <v>Did the inspector encourage the firm to attest, explain the attestation process, and give them the opportunity to attest during the inspection?*
*Note: only applicable to very small business that have not attested</v>
      </c>
      <c r="AM52">
        <f>QF!D35</f>
        <v>0</v>
      </c>
      <c r="AN52" t="str">
        <f>QF!$E$35</f>
        <v>Select</v>
      </c>
      <c r="AO52">
        <f>QF!$F$35</f>
        <v>0</v>
      </c>
      <c r="AP52">
        <f>QF!$D$42</f>
        <v>0</v>
      </c>
      <c r="AQ52" s="32">
        <f>QF!$F$42</f>
        <v>0</v>
      </c>
      <c r="AR52">
        <f>QF!$D$42</f>
        <v>0</v>
      </c>
    </row>
    <row r="53" spans="1:175" x14ac:dyDescent="0.25">
      <c r="A53" t="e">
        <f>VLOOKUP(B53,Sheet1!$A$3:$F$129,2,FALSE)</f>
        <v>#N/A</v>
      </c>
      <c r="B53" t="str">
        <f>QF!$D$4</f>
        <v>Select</v>
      </c>
      <c r="C53" s="45">
        <f>Coversheet!$D$36</f>
        <v>0</v>
      </c>
      <c r="D53" s="46" t="str">
        <f>Sheet1!$A$1</f>
        <v>Human Food Field Inspection Audit v 07/2025</v>
      </c>
      <c r="E53" s="124">
        <f>Coversheet!$D$35</f>
        <v>0</v>
      </c>
      <c r="F53" s="124" t="str">
        <f>Coversheet!$D$17</f>
        <v>Select</v>
      </c>
      <c r="G53" s="124" t="str">
        <f>Coversheet!$D$19</f>
        <v>Select</v>
      </c>
      <c r="H53" s="124" t="str">
        <f>Coversheet!$D$16</f>
        <v>FOOD</v>
      </c>
      <c r="I53" s="124" t="str">
        <f>Coversheet!$D$24</f>
        <v>Select</v>
      </c>
      <c r="J53" s="124" t="str">
        <f>Coversheet!$D$25</f>
        <v>Select</v>
      </c>
      <c r="K53" s="45">
        <f>Coversheet!$D$26</f>
        <v>0</v>
      </c>
      <c r="L53" s="45">
        <f>Coversheet!$D$28</f>
        <v>0</v>
      </c>
      <c r="M53" s="124">
        <f>Coversheet!$D$29</f>
        <v>0</v>
      </c>
      <c r="N53" s="45">
        <f>Coversheet!$D$30</f>
        <v>0</v>
      </c>
      <c r="O53" t="e">
        <f>VLOOKUP(B53,Sheet1!$A$3:$F$129,3,FALSE)</f>
        <v>#N/A</v>
      </c>
      <c r="P53">
        <f>QF!$F$4</f>
        <v>0</v>
      </c>
      <c r="Q53" s="46"/>
      <c r="R53" s="46"/>
      <c r="S53" s="46" t="str">
        <f>Coversheet!$D$15</f>
        <v>Select</v>
      </c>
      <c r="T53" s="46">
        <f>Coversheet!$D$21</f>
        <v>0</v>
      </c>
      <c r="U53" t="s">
        <v>417</v>
      </c>
      <c r="V53" s="32">
        <f>QF!$D$3</f>
        <v>0</v>
      </c>
      <c r="W53" s="32">
        <f>QF!$F$3</f>
        <v>0</v>
      </c>
      <c r="X53">
        <f>QF!$D$5</f>
        <v>0</v>
      </c>
      <c r="Y53">
        <f>QF!$F$5</f>
        <v>0</v>
      </c>
      <c r="Z53">
        <f>QF!$D$6</f>
        <v>0</v>
      </c>
      <c r="AA53">
        <f>QF!$F$6</f>
        <v>0</v>
      </c>
      <c r="AB53">
        <f>QF!$D$7</f>
        <v>0</v>
      </c>
      <c r="AC53">
        <f>QF!$F$7</f>
        <v>0</v>
      </c>
      <c r="AD53" t="str">
        <f>QF!$D$8</f>
        <v xml:space="preserve">Qualified Facility </v>
      </c>
      <c r="AE53" t="str">
        <f>QF!$F$8</f>
        <v>Select</v>
      </c>
      <c r="AF53">
        <f>QF!$D$9</f>
        <v>0</v>
      </c>
      <c r="AG53">
        <f>QF!$F$9</f>
        <v>0</v>
      </c>
      <c r="AH53" s="31" t="str">
        <f>QF!$D$10</f>
        <v>Auto-Populates</v>
      </c>
      <c r="AI53" t="str">
        <f>QF!$F$10</f>
        <v>Auto-Populates</v>
      </c>
      <c r="AJ53" t="str">
        <f>QF!$B$36</f>
        <v>XI. Observation Documentation</v>
      </c>
      <c r="AK53" t="str">
        <f>QF!$B$36</f>
        <v>XI. Observation Documentation</v>
      </c>
      <c r="AP53">
        <f>QF!$D$42</f>
        <v>0</v>
      </c>
      <c r="AQ53" s="32">
        <f>QF!$F$42</f>
        <v>0</v>
      </c>
      <c r="AR53">
        <f>QF!$D$42</f>
        <v>0</v>
      </c>
    </row>
    <row r="54" spans="1:175" x14ac:dyDescent="0.25">
      <c r="A54" t="e">
        <f>VLOOKUP(B54,Sheet1!$A$3:$F$129,2,FALSE)</f>
        <v>#N/A</v>
      </c>
      <c r="B54" t="str">
        <f>QF!$D$4</f>
        <v>Select</v>
      </c>
      <c r="C54" s="45">
        <f>Coversheet!$D$36</f>
        <v>0</v>
      </c>
      <c r="D54" s="46" t="str">
        <f>Sheet1!$A$1</f>
        <v>Human Food Field Inspection Audit v 07/2025</v>
      </c>
      <c r="E54" s="124">
        <f>Coversheet!$D$35</f>
        <v>0</v>
      </c>
      <c r="F54" s="124" t="str">
        <f>Coversheet!$D$17</f>
        <v>Select</v>
      </c>
      <c r="G54" s="124" t="str">
        <f>Coversheet!$D$19</f>
        <v>Select</v>
      </c>
      <c r="H54" s="124" t="str">
        <f>Coversheet!$D$16</f>
        <v>FOOD</v>
      </c>
      <c r="I54" s="124" t="str">
        <f>Coversheet!$D$24</f>
        <v>Select</v>
      </c>
      <c r="J54" s="124" t="str">
        <f>Coversheet!$D$25</f>
        <v>Select</v>
      </c>
      <c r="K54" s="45">
        <f>Coversheet!$D$26</f>
        <v>0</v>
      </c>
      <c r="L54" s="45">
        <f>Coversheet!$D$28</f>
        <v>0</v>
      </c>
      <c r="M54" s="124">
        <f>Coversheet!$D$29</f>
        <v>0</v>
      </c>
      <c r="N54" s="45">
        <f>Coversheet!$D$30</f>
        <v>0</v>
      </c>
      <c r="O54" t="e">
        <f>VLOOKUP(B54,Sheet1!$A$3:$F$129,3,FALSE)</f>
        <v>#N/A</v>
      </c>
      <c r="P54">
        <f>QF!$F$4</f>
        <v>0</v>
      </c>
      <c r="Q54" s="46"/>
      <c r="R54" s="46"/>
      <c r="S54" s="46" t="str">
        <f>Coversheet!$D$15</f>
        <v>Select</v>
      </c>
      <c r="T54" s="46">
        <f>Coversheet!$D$21</f>
        <v>0</v>
      </c>
      <c r="U54" t="s">
        <v>417</v>
      </c>
      <c r="V54" s="32">
        <f>QF!$D$3</f>
        <v>0</v>
      </c>
      <c r="W54" s="32">
        <f>QF!$F$3</f>
        <v>0</v>
      </c>
      <c r="X54">
        <f>QF!$D$5</f>
        <v>0</v>
      </c>
      <c r="Y54">
        <f>QF!$F$5</f>
        <v>0</v>
      </c>
      <c r="Z54">
        <f>QF!$D$6</f>
        <v>0</v>
      </c>
      <c r="AA54">
        <f>QF!$F$6</f>
        <v>0</v>
      </c>
      <c r="AB54">
        <f>QF!$D$7</f>
        <v>0</v>
      </c>
      <c r="AC54">
        <f>QF!$F$7</f>
        <v>0</v>
      </c>
      <c r="AD54" t="str">
        <f>QF!$D$8</f>
        <v xml:space="preserve">Qualified Facility </v>
      </c>
      <c r="AE54" t="str">
        <f>QF!$F$8</f>
        <v>Select</v>
      </c>
      <c r="AF54">
        <f>QF!$D$9</f>
        <v>0</v>
      </c>
      <c r="AG54">
        <f>QF!$F$9</f>
        <v>0</v>
      </c>
      <c r="AH54" s="31" t="str">
        <f>QF!$D$10</f>
        <v>Auto-Populates</v>
      </c>
      <c r="AI54" t="str">
        <f>QF!$F$10</f>
        <v>Auto-Populates</v>
      </c>
      <c r="AJ54" t="str">
        <f>QF!$B$36</f>
        <v>XI. Observation Documentation</v>
      </c>
      <c r="AK54">
        <f>QF!B37</f>
        <v>1</v>
      </c>
      <c r="AL54" t="str">
        <f>QF!C37</f>
        <v xml:space="preserve">Did the inspector determine the significance of the observation (written or discussed) and document them appropriately? </v>
      </c>
      <c r="AM54">
        <f>QF!D37</f>
        <v>0</v>
      </c>
      <c r="AN54" t="str">
        <f>QF!$E$37</f>
        <v>Select</v>
      </c>
      <c r="AO54">
        <f>QF!$F$37</f>
        <v>0</v>
      </c>
      <c r="AP54">
        <f>QF!$D$42</f>
        <v>0</v>
      </c>
      <c r="AQ54" s="32">
        <f>QF!$F$42</f>
        <v>0</v>
      </c>
      <c r="AR54">
        <f>QF!$D$42</f>
        <v>0</v>
      </c>
    </row>
    <row r="55" spans="1:175" x14ac:dyDescent="0.25">
      <c r="A55" t="e">
        <f>VLOOKUP(B55,Sheet1!$A$3:$F$129,2,FALSE)</f>
        <v>#N/A</v>
      </c>
      <c r="B55" t="str">
        <f>QF!$D$4</f>
        <v>Select</v>
      </c>
      <c r="C55" s="45">
        <f>Coversheet!$D$36</f>
        <v>0</v>
      </c>
      <c r="D55" s="46" t="str">
        <f>Sheet1!$A$1</f>
        <v>Human Food Field Inspection Audit v 07/2025</v>
      </c>
      <c r="E55" s="124">
        <f>Coversheet!$D$35</f>
        <v>0</v>
      </c>
      <c r="F55" s="124" t="str">
        <f>Coversheet!$D$17</f>
        <v>Select</v>
      </c>
      <c r="G55" s="124" t="str">
        <f>Coversheet!$D$19</f>
        <v>Select</v>
      </c>
      <c r="H55" s="124" t="str">
        <f>Coversheet!$D$16</f>
        <v>FOOD</v>
      </c>
      <c r="I55" s="124" t="str">
        <f>Coversheet!$D$24</f>
        <v>Select</v>
      </c>
      <c r="J55" s="124" t="str">
        <f>Coversheet!$D$25</f>
        <v>Select</v>
      </c>
      <c r="K55" s="45">
        <f>Coversheet!$D$26</f>
        <v>0</v>
      </c>
      <c r="L55" s="45">
        <f>Coversheet!$D$28</f>
        <v>0</v>
      </c>
      <c r="M55" s="124">
        <f>Coversheet!$D$29</f>
        <v>0</v>
      </c>
      <c r="N55" s="45">
        <f>Coversheet!$D$30</f>
        <v>0</v>
      </c>
      <c r="O55" t="e">
        <f>VLOOKUP(B55,Sheet1!$A$3:$F$129,3,FALSE)</f>
        <v>#N/A</v>
      </c>
      <c r="P55">
        <f>QF!$F$4</f>
        <v>0</v>
      </c>
      <c r="Q55" s="46"/>
      <c r="R55" s="46"/>
      <c r="S55" s="46" t="str">
        <f>Coversheet!$D$15</f>
        <v>Select</v>
      </c>
      <c r="T55" s="46">
        <f>Coversheet!$D$21</f>
        <v>0</v>
      </c>
      <c r="U55" t="s">
        <v>417</v>
      </c>
      <c r="V55" s="32">
        <f>QF!$D$3</f>
        <v>0</v>
      </c>
      <c r="W55" s="32">
        <f>QF!$F$3</f>
        <v>0</v>
      </c>
      <c r="X55">
        <f>QF!$D$5</f>
        <v>0</v>
      </c>
      <c r="Y55">
        <f>QF!$F$5</f>
        <v>0</v>
      </c>
      <c r="Z55">
        <f>QF!$D$6</f>
        <v>0</v>
      </c>
      <c r="AA55">
        <f>QF!$F$6</f>
        <v>0</v>
      </c>
      <c r="AB55">
        <f>QF!$D$7</f>
        <v>0</v>
      </c>
      <c r="AC55">
        <f>QF!$F$7</f>
        <v>0</v>
      </c>
      <c r="AD55" t="str">
        <f>QF!$D$8</f>
        <v xml:space="preserve">Qualified Facility </v>
      </c>
      <c r="AE55" t="str">
        <f>QF!$F$8</f>
        <v>Select</v>
      </c>
      <c r="AF55">
        <f>QF!$D$9</f>
        <v>0</v>
      </c>
      <c r="AG55">
        <f>QF!$F$9</f>
        <v>0</v>
      </c>
      <c r="AH55" s="31" t="str">
        <f>QF!$D$10</f>
        <v>Auto-Populates</v>
      </c>
      <c r="AI55" t="str">
        <f>QF!$F$10</f>
        <v>Auto-Populates</v>
      </c>
      <c r="AJ55" t="str">
        <f>QF!$B$38</f>
        <v>XII. Overall Feedback</v>
      </c>
      <c r="AK55" t="str">
        <f>QF!$B$38</f>
        <v>XII. Overall Feedback</v>
      </c>
      <c r="AP55">
        <f>QF!$D$42</f>
        <v>0</v>
      </c>
      <c r="AQ55" s="32">
        <f>QF!$F$42</f>
        <v>0</v>
      </c>
      <c r="AR55">
        <f>QF!$D$42</f>
        <v>0</v>
      </c>
    </row>
    <row r="56" spans="1:175" x14ac:dyDescent="0.25">
      <c r="A56" t="e">
        <f>VLOOKUP(B56,Sheet1!$A$3:$F$129,2,FALSE)</f>
        <v>#N/A</v>
      </c>
      <c r="B56" t="str">
        <f>QF!$D$4</f>
        <v>Select</v>
      </c>
      <c r="C56" s="45">
        <f>Coversheet!$D$36</f>
        <v>0</v>
      </c>
      <c r="D56" s="46" t="str">
        <f>Sheet1!$A$1</f>
        <v>Human Food Field Inspection Audit v 07/2025</v>
      </c>
      <c r="E56" s="124">
        <f>Coversheet!$D$35</f>
        <v>0</v>
      </c>
      <c r="F56" s="124" t="str">
        <f>Coversheet!$D$17</f>
        <v>Select</v>
      </c>
      <c r="G56" s="124" t="str">
        <f>Coversheet!$D$19</f>
        <v>Select</v>
      </c>
      <c r="H56" s="124" t="str">
        <f>Coversheet!$D$16</f>
        <v>FOOD</v>
      </c>
      <c r="I56" s="124" t="str">
        <f>Coversheet!$D$24</f>
        <v>Select</v>
      </c>
      <c r="J56" s="124" t="str">
        <f>Coversheet!$D$25</f>
        <v>Select</v>
      </c>
      <c r="K56" s="45">
        <f>Coversheet!$D$26</f>
        <v>0</v>
      </c>
      <c r="L56" s="45">
        <f>Coversheet!$D$28</f>
        <v>0</v>
      </c>
      <c r="M56" s="124">
        <f>Coversheet!$D$29</f>
        <v>0</v>
      </c>
      <c r="N56" s="45">
        <f>Coversheet!$D$30</f>
        <v>0</v>
      </c>
      <c r="O56" t="e">
        <f>VLOOKUP(B56,Sheet1!$A$3:$F$129,3,FALSE)</f>
        <v>#N/A</v>
      </c>
      <c r="P56">
        <f>QF!$F$4</f>
        <v>0</v>
      </c>
      <c r="Q56" s="46"/>
      <c r="R56" s="46"/>
      <c r="S56" s="46" t="str">
        <f>Coversheet!$D$15</f>
        <v>Select</v>
      </c>
      <c r="T56" s="46">
        <f>Coversheet!$D$21</f>
        <v>0</v>
      </c>
      <c r="U56" t="s">
        <v>417</v>
      </c>
      <c r="V56" s="32">
        <f>QF!$D$3</f>
        <v>0</v>
      </c>
      <c r="W56" s="32">
        <f>QF!$F$3</f>
        <v>0</v>
      </c>
      <c r="X56">
        <f>QF!$D$5</f>
        <v>0</v>
      </c>
      <c r="Y56">
        <f>QF!$F$5</f>
        <v>0</v>
      </c>
      <c r="Z56">
        <f>QF!$D$6</f>
        <v>0</v>
      </c>
      <c r="AA56">
        <f>QF!$F$6</f>
        <v>0</v>
      </c>
      <c r="AB56">
        <f>QF!$D$7</f>
        <v>0</v>
      </c>
      <c r="AC56">
        <f>QF!$F$7</f>
        <v>0</v>
      </c>
      <c r="AD56" t="str">
        <f>QF!$D$8</f>
        <v xml:space="preserve">Qualified Facility </v>
      </c>
      <c r="AE56" t="str">
        <f>QF!$F$8</f>
        <v>Select</v>
      </c>
      <c r="AF56">
        <f>QF!$D$9</f>
        <v>0</v>
      </c>
      <c r="AG56">
        <f>QF!$F$9</f>
        <v>0</v>
      </c>
      <c r="AH56" s="31" t="str">
        <f>QF!$D$10</f>
        <v>Auto-Populates</v>
      </c>
      <c r="AI56" t="str">
        <f>QF!$F$10</f>
        <v>Auto-Populates</v>
      </c>
      <c r="AJ56" t="str">
        <f>QF!$B$38</f>
        <v>XII. Overall Feedback</v>
      </c>
      <c r="AO56">
        <f>QF!$B$39</f>
        <v>0</v>
      </c>
      <c r="AP56">
        <f>QF!$D$42</f>
        <v>0</v>
      </c>
      <c r="AQ56" s="32">
        <f>QF!$F$42</f>
        <v>0</v>
      </c>
      <c r="AR56">
        <f>QF!$D$42</f>
        <v>0</v>
      </c>
    </row>
    <row r="57" spans="1:175" x14ac:dyDescent="0.25">
      <c r="A57" t="e">
        <f>VLOOKUP(B57,Sheet1!$A$3:$F$129,2,FALSE)</f>
        <v>#N/A</v>
      </c>
      <c r="B57" t="str">
        <f>QF.A!$D$4</f>
        <v>Select</v>
      </c>
      <c r="C57" s="45">
        <f>Coversheet!$D$36</f>
        <v>0</v>
      </c>
      <c r="D57" s="46" t="str">
        <f>Sheet1!$A$1</f>
        <v>Human Food Field Inspection Audit v 07/2025</v>
      </c>
      <c r="E57" s="124">
        <f>Coversheet!$D$35</f>
        <v>0</v>
      </c>
      <c r="F57" s="124" t="str">
        <f>Coversheet!$D$17</f>
        <v>Select</v>
      </c>
      <c r="G57" s="124" t="str">
        <f>Coversheet!$D$19</f>
        <v>Select</v>
      </c>
      <c r="H57" s="124" t="str">
        <f>Coversheet!$D$16</f>
        <v>FOOD</v>
      </c>
      <c r="I57" s="124" t="str">
        <f>Coversheet!$D$24</f>
        <v>Select</v>
      </c>
      <c r="J57" s="124" t="str">
        <f>Coversheet!$D$25</f>
        <v>Select</v>
      </c>
      <c r="K57" s="45">
        <f>Coversheet!$D$26</f>
        <v>0</v>
      </c>
      <c r="L57" s="45">
        <f>Coversheet!$D$28</f>
        <v>0</v>
      </c>
      <c r="M57" s="124">
        <f>Coversheet!$D$29</f>
        <v>0</v>
      </c>
      <c r="N57" s="45">
        <f>Coversheet!$D$30</f>
        <v>0</v>
      </c>
      <c r="O57" t="e">
        <f>VLOOKUP(B57,Sheet1!$A$3:$F$129,3,FALSE)</f>
        <v>#N/A</v>
      </c>
      <c r="P57">
        <f>QF.A!$F$4</f>
        <v>0</v>
      </c>
      <c r="Q57" s="46"/>
      <c r="R57" s="46"/>
      <c r="S57" s="46" t="str">
        <f>Coversheet!$D$15</f>
        <v>Select</v>
      </c>
      <c r="T57" s="46">
        <f>Coversheet!$D$21</f>
        <v>0</v>
      </c>
      <c r="U57" t="s">
        <v>418</v>
      </c>
      <c r="V57" s="32">
        <f>QF.A!$D$3</f>
        <v>0</v>
      </c>
      <c r="W57" s="32">
        <f>QF.A!$F$3</f>
        <v>0</v>
      </c>
      <c r="X57">
        <f>QF.A!$D$5</f>
        <v>0</v>
      </c>
      <c r="Y57">
        <f>QF.A!$F$5</f>
        <v>0</v>
      </c>
      <c r="Z57">
        <f>QF.A!$D$6</f>
        <v>0</v>
      </c>
      <c r="AA57">
        <f>QF.A!$F$6</f>
        <v>0</v>
      </c>
      <c r="AB57">
        <f>QF.A!$D$7</f>
        <v>0</v>
      </c>
      <c r="AC57">
        <f>QF.A!$F$7</f>
        <v>0</v>
      </c>
      <c r="AD57" t="str">
        <f>QF.A!$D$8</f>
        <v>Select</v>
      </c>
      <c r="AE57" t="str">
        <f>QF.A!$F$8</f>
        <v>Select</v>
      </c>
      <c r="AF57">
        <f>QF.A!$D$9</f>
        <v>0</v>
      </c>
      <c r="AG57">
        <f>QF.A!$F$9</f>
        <v>0</v>
      </c>
      <c r="AH57" s="31" t="str">
        <f>QF.A!$D$10</f>
        <v>Auto-Populates</v>
      </c>
      <c r="AI57" t="str">
        <f>QF.A!$F$10</f>
        <v>Auto-Populates</v>
      </c>
      <c r="AJ57" s="45" t="s">
        <v>200</v>
      </c>
      <c r="AK57" s="45" t="s">
        <v>200</v>
      </c>
      <c r="AL57" s="45" t="s">
        <v>200</v>
      </c>
      <c r="AM57" s="46"/>
      <c r="AN57" s="45" t="s">
        <v>200</v>
      </c>
      <c r="AO57" s="45" t="s">
        <v>200</v>
      </c>
      <c r="AP57">
        <f>QF.A!$D$51</f>
        <v>0</v>
      </c>
      <c r="AQ57" s="32">
        <f>QF.A!$F$51</f>
        <v>0</v>
      </c>
      <c r="AR57">
        <f>QF.A!$D$52</f>
        <v>0</v>
      </c>
      <c r="AS57" t="str">
        <f>AN59</f>
        <v>Select</v>
      </c>
      <c r="AT57">
        <f>AO59</f>
        <v>0</v>
      </c>
      <c r="AU57" t="str">
        <f>AN60</f>
        <v>Select</v>
      </c>
      <c r="AV57">
        <f>AO60</f>
        <v>0</v>
      </c>
      <c r="AW57" t="str">
        <f>AN61</f>
        <v>Select</v>
      </c>
      <c r="AX57">
        <f>AO61</f>
        <v>0</v>
      </c>
      <c r="AY57" t="str">
        <f>AN62</f>
        <v>Select</v>
      </c>
      <c r="AZ57">
        <f>AO62</f>
        <v>0</v>
      </c>
      <c r="BA57" t="str">
        <f>AN63</f>
        <v>Select</v>
      </c>
      <c r="BB57">
        <f>AO63</f>
        <v>0</v>
      </c>
      <c r="BC57" t="str">
        <f>AN64</f>
        <v>Select</v>
      </c>
      <c r="BD57">
        <f>AO64</f>
        <v>0</v>
      </c>
      <c r="BE57" t="str">
        <f>AN65</f>
        <v>Select</v>
      </c>
      <c r="BF57">
        <f>AO65</f>
        <v>0</v>
      </c>
      <c r="BG57" t="str">
        <f>AN66</f>
        <v>Select</v>
      </c>
      <c r="BH57">
        <f>AO66</f>
        <v>0</v>
      </c>
      <c r="BI57" t="str">
        <f>AN67</f>
        <v>Select</v>
      </c>
      <c r="BJ57">
        <f>AO67</f>
        <v>0</v>
      </c>
      <c r="BK57" t="str">
        <f>AN69</f>
        <v>Select</v>
      </c>
      <c r="BL57">
        <f>AO69</f>
        <v>0</v>
      </c>
      <c r="BM57" t="str">
        <f>AN70</f>
        <v>Select</v>
      </c>
      <c r="BN57">
        <f>AO70</f>
        <v>0</v>
      </c>
      <c r="BO57" t="str">
        <f>AN71</f>
        <v>Select</v>
      </c>
      <c r="BP57">
        <f>AO71</f>
        <v>0</v>
      </c>
      <c r="BQ57" t="str">
        <f>AN72</f>
        <v>Select</v>
      </c>
      <c r="BR57">
        <f>AO72</f>
        <v>0</v>
      </c>
      <c r="BS57" t="str">
        <f>AN73</f>
        <v>Select</v>
      </c>
      <c r="BT57">
        <f>AO73</f>
        <v>0</v>
      </c>
      <c r="BU57" t="str">
        <f>AN74</f>
        <v>Select</v>
      </c>
      <c r="BV57">
        <f>AO74</f>
        <v>0</v>
      </c>
      <c r="BW57" t="str">
        <f>AN75</f>
        <v>Select</v>
      </c>
      <c r="BX57">
        <f>AO75</f>
        <v>0</v>
      </c>
      <c r="BY57" t="str">
        <f>AN76</f>
        <v>Select</v>
      </c>
      <c r="BZ57">
        <f>AO76</f>
        <v>0</v>
      </c>
      <c r="CA57" t="str">
        <f>AN77</f>
        <v>Select</v>
      </c>
      <c r="CB57">
        <f>AO77</f>
        <v>0</v>
      </c>
      <c r="CE57" t="str">
        <f>AN79</f>
        <v>Select</v>
      </c>
      <c r="CF57">
        <f>AO79</f>
        <v>0</v>
      </c>
      <c r="CG57" t="str">
        <f>AN80</f>
        <v>Select</v>
      </c>
      <c r="CH57">
        <f>AO80</f>
        <v>0</v>
      </c>
      <c r="CY57" t="str">
        <f>AN82</f>
        <v>Select</v>
      </c>
      <c r="CZ57">
        <f>AO82</f>
        <v>0</v>
      </c>
      <c r="DA57" t="str">
        <f>AN83</f>
        <v>Select</v>
      </c>
      <c r="DB57">
        <f>AO83</f>
        <v>0</v>
      </c>
      <c r="DC57" t="str">
        <f>AN84</f>
        <v>Select</v>
      </c>
      <c r="DD57">
        <f>AO84</f>
        <v>0</v>
      </c>
      <c r="DE57" t="str">
        <f>AN85</f>
        <v>Select</v>
      </c>
      <c r="DF57">
        <f>AO85</f>
        <v>0</v>
      </c>
      <c r="DG57" t="str">
        <f>AN86</f>
        <v>Select</v>
      </c>
      <c r="DH57">
        <f>AO86</f>
        <v>0</v>
      </c>
      <c r="DI57" t="str">
        <f>AN87</f>
        <v>Select</v>
      </c>
      <c r="DJ57">
        <f>AO87</f>
        <v>0</v>
      </c>
      <c r="DK57" t="str">
        <f>AN88</f>
        <v>Select</v>
      </c>
      <c r="DL57">
        <f>AO88</f>
        <v>0</v>
      </c>
      <c r="DM57" t="str">
        <f>AN89</f>
        <v>Select</v>
      </c>
      <c r="DN57">
        <f>AO89</f>
        <v>0</v>
      </c>
      <c r="FQ57" t="str">
        <f>AN91</f>
        <v>Select</v>
      </c>
      <c r="FR57">
        <f>AO91</f>
        <v>0</v>
      </c>
      <c r="FS57">
        <f>AO93</f>
        <v>0</v>
      </c>
    </row>
    <row r="58" spans="1:175" x14ac:dyDescent="0.25">
      <c r="A58" t="e">
        <f>VLOOKUP(B58,Sheet1!$A$3:$F$129,2,FALSE)</f>
        <v>#N/A</v>
      </c>
      <c r="B58" t="str">
        <f>QF.A!$D$4</f>
        <v>Select</v>
      </c>
      <c r="C58" s="45">
        <f>Coversheet!$D$36</f>
        <v>0</v>
      </c>
      <c r="D58" s="46" t="str">
        <f>Sheet1!$A$1</f>
        <v>Human Food Field Inspection Audit v 07/2025</v>
      </c>
      <c r="E58" s="124">
        <f>Coversheet!$D$35</f>
        <v>0</v>
      </c>
      <c r="F58" s="124" t="str">
        <f>Coversheet!$D$17</f>
        <v>Select</v>
      </c>
      <c r="G58" s="124" t="str">
        <f>Coversheet!$D$19</f>
        <v>Select</v>
      </c>
      <c r="H58" s="124" t="str">
        <f>Coversheet!$D$16</f>
        <v>FOOD</v>
      </c>
      <c r="I58" s="124" t="str">
        <f>Coversheet!$D$24</f>
        <v>Select</v>
      </c>
      <c r="J58" s="124" t="str">
        <f>Coversheet!$D$25</f>
        <v>Select</v>
      </c>
      <c r="K58" s="45">
        <f>Coversheet!$D$26</f>
        <v>0</v>
      </c>
      <c r="L58" s="45">
        <f>Coversheet!$D$28</f>
        <v>0</v>
      </c>
      <c r="M58" s="124">
        <f>Coversheet!$D$29</f>
        <v>0</v>
      </c>
      <c r="N58" s="45">
        <f>Coversheet!$D$30</f>
        <v>0</v>
      </c>
      <c r="O58" t="e">
        <f>VLOOKUP(B58,Sheet1!$A$3:$F$129,3,FALSE)</f>
        <v>#N/A</v>
      </c>
      <c r="P58">
        <f>QF.A!$F$4</f>
        <v>0</v>
      </c>
      <c r="Q58" s="46"/>
      <c r="R58" s="46"/>
      <c r="S58" s="46" t="str">
        <f>Coversheet!$D$15</f>
        <v>Select</v>
      </c>
      <c r="T58" s="46">
        <f>Coversheet!$D$21</f>
        <v>0</v>
      </c>
      <c r="U58" t="s">
        <v>418</v>
      </c>
      <c r="V58" s="32">
        <f>QF.A!$D$3</f>
        <v>0</v>
      </c>
      <c r="W58" s="32">
        <f>QF.A!$F$3</f>
        <v>0</v>
      </c>
      <c r="X58">
        <f>QF.A!$D$5</f>
        <v>0</v>
      </c>
      <c r="Y58">
        <f>QF.A!$F$5</f>
        <v>0</v>
      </c>
      <c r="Z58">
        <f>QF.A!$D$6</f>
        <v>0</v>
      </c>
      <c r="AA58">
        <f>QF.A!$F$6</f>
        <v>0</v>
      </c>
      <c r="AB58">
        <f>QF.A!$D$7</f>
        <v>0</v>
      </c>
      <c r="AC58">
        <f>QF.A!$F$7</f>
        <v>0</v>
      </c>
      <c r="AD58" t="str">
        <f>QF.A!$D$8</f>
        <v>Select</v>
      </c>
      <c r="AE58" t="str">
        <f>QF.A!$F$8</f>
        <v>Select</v>
      </c>
      <c r="AF58">
        <f>QF.A!$D$9</f>
        <v>0</v>
      </c>
      <c r="AG58">
        <f>QF.A!$F$9</f>
        <v>0</v>
      </c>
      <c r="AH58" s="31" t="str">
        <f>QF.A!$D$10</f>
        <v>Auto-Populates</v>
      </c>
      <c r="AI58" t="str">
        <f>QF.A!$F$10</f>
        <v>Auto-Populates</v>
      </c>
      <c r="AJ58" t="str">
        <f>QF.A!$B$13</f>
        <v>I. General</v>
      </c>
      <c r="AK58" t="str">
        <f>QF.A!$B$13</f>
        <v>I. General</v>
      </c>
      <c r="AP58">
        <f>QF.A!$D$51</f>
        <v>0</v>
      </c>
      <c r="AQ58" s="32">
        <f>QF.A!$F$51</f>
        <v>0</v>
      </c>
      <c r="AR58">
        <f>QF.A!$D$52</f>
        <v>0</v>
      </c>
    </row>
    <row r="59" spans="1:175" x14ac:dyDescent="0.25">
      <c r="A59" t="e">
        <f>VLOOKUP(B59,Sheet1!$A$3:$F$129,2,FALSE)</f>
        <v>#N/A</v>
      </c>
      <c r="B59" t="str">
        <f>QF.A!$D$4</f>
        <v>Select</v>
      </c>
      <c r="C59" s="45">
        <f>Coversheet!$D$36</f>
        <v>0</v>
      </c>
      <c r="D59" s="46" t="str">
        <f>Sheet1!$A$1</f>
        <v>Human Food Field Inspection Audit v 07/2025</v>
      </c>
      <c r="E59" s="124">
        <f>Coversheet!$D$35</f>
        <v>0</v>
      </c>
      <c r="F59" s="124" t="str">
        <f>Coversheet!$D$17</f>
        <v>Select</v>
      </c>
      <c r="G59" s="124" t="str">
        <f>Coversheet!$D$19</f>
        <v>Select</v>
      </c>
      <c r="H59" s="124" t="str">
        <f>Coversheet!$D$16</f>
        <v>FOOD</v>
      </c>
      <c r="I59" s="124" t="str">
        <f>Coversheet!$D$24</f>
        <v>Select</v>
      </c>
      <c r="J59" s="124" t="str">
        <f>Coversheet!$D$25</f>
        <v>Select</v>
      </c>
      <c r="K59" s="45">
        <f>Coversheet!$D$26</f>
        <v>0</v>
      </c>
      <c r="L59" s="45">
        <f>Coversheet!$D$28</f>
        <v>0</v>
      </c>
      <c r="M59" s="124">
        <f>Coversheet!$D$29</f>
        <v>0</v>
      </c>
      <c r="N59" s="45">
        <f>Coversheet!$D$30</f>
        <v>0</v>
      </c>
      <c r="O59" t="e">
        <f>VLOOKUP(B59,Sheet1!$A$3:$F$129,3,FALSE)</f>
        <v>#N/A</v>
      </c>
      <c r="P59">
        <f>QF.A!$F$4</f>
        <v>0</v>
      </c>
      <c r="Q59" s="46"/>
      <c r="R59" s="46"/>
      <c r="S59" s="46" t="str">
        <f>Coversheet!$D$15</f>
        <v>Select</v>
      </c>
      <c r="T59" s="46">
        <f>Coversheet!$D$21</f>
        <v>0</v>
      </c>
      <c r="U59" t="s">
        <v>418</v>
      </c>
      <c r="V59" s="32">
        <f>QF.A!$D$3</f>
        <v>0</v>
      </c>
      <c r="W59" s="32">
        <f>QF.A!$F$3</f>
        <v>0</v>
      </c>
      <c r="X59">
        <f>QF.A!$D$5</f>
        <v>0</v>
      </c>
      <c r="Y59">
        <f>QF.A!$F$5</f>
        <v>0</v>
      </c>
      <c r="Z59">
        <f>QF.A!$D$6</f>
        <v>0</v>
      </c>
      <c r="AA59">
        <f>QF.A!$F$6</f>
        <v>0</v>
      </c>
      <c r="AB59">
        <f>QF.A!$D$7</f>
        <v>0</v>
      </c>
      <c r="AC59">
        <f>QF.A!$F$7</f>
        <v>0</v>
      </c>
      <c r="AD59" t="str">
        <f>QF.A!$D$8</f>
        <v>Select</v>
      </c>
      <c r="AE59" t="str">
        <f>QF.A!$F$8</f>
        <v>Select</v>
      </c>
      <c r="AF59">
        <f>QF.A!$D$9</f>
        <v>0</v>
      </c>
      <c r="AG59">
        <f>QF.A!$F$9</f>
        <v>0</v>
      </c>
      <c r="AH59" s="31" t="str">
        <f>QF.A!$D$10</f>
        <v>Auto-Populates</v>
      </c>
      <c r="AI59" t="str">
        <f>QF.A!$F$10</f>
        <v>Auto-Populates</v>
      </c>
      <c r="AJ59" t="str">
        <f>QF.A!$B$13</f>
        <v>I. General</v>
      </c>
      <c r="AK59">
        <f>QF.A!B14</f>
        <v>1</v>
      </c>
      <c r="AL59" t="str">
        <f>QF.A!C14</f>
        <v>Did the inspector initiate the inspection appropriately?</v>
      </c>
      <c r="AM59">
        <f>QF.A!D14</f>
        <v>0</v>
      </c>
      <c r="AN59" t="str">
        <f>QF.A!$E$14</f>
        <v>Select</v>
      </c>
      <c r="AO59">
        <f>QF.A!$F$14</f>
        <v>0</v>
      </c>
      <c r="AP59">
        <f>QF.A!$D$51</f>
        <v>0</v>
      </c>
      <c r="AQ59" s="32">
        <f>QF.A!$F$51</f>
        <v>0</v>
      </c>
      <c r="AR59">
        <f>QF.A!$D$52</f>
        <v>0</v>
      </c>
    </row>
    <row r="60" spans="1:175" x14ac:dyDescent="0.25">
      <c r="A60" t="e">
        <f>VLOOKUP(B60,Sheet1!$A$3:$F$129,2,FALSE)</f>
        <v>#N/A</v>
      </c>
      <c r="B60" t="str">
        <f>QF.A!$D$4</f>
        <v>Select</v>
      </c>
      <c r="C60" s="45">
        <f>Coversheet!$D$36</f>
        <v>0</v>
      </c>
      <c r="D60" s="46" t="str">
        <f>Sheet1!$A$1</f>
        <v>Human Food Field Inspection Audit v 07/2025</v>
      </c>
      <c r="E60" s="124">
        <f>Coversheet!$D$35</f>
        <v>0</v>
      </c>
      <c r="F60" s="124" t="str">
        <f>Coversheet!$D$17</f>
        <v>Select</v>
      </c>
      <c r="G60" s="124" t="str">
        <f>Coversheet!$D$19</f>
        <v>Select</v>
      </c>
      <c r="H60" s="124" t="str">
        <f>Coversheet!$D$16</f>
        <v>FOOD</v>
      </c>
      <c r="I60" s="124" t="str">
        <f>Coversheet!$D$24</f>
        <v>Select</v>
      </c>
      <c r="J60" s="124" t="str">
        <f>Coversheet!$D$25</f>
        <v>Select</v>
      </c>
      <c r="K60" s="45">
        <f>Coversheet!$D$26</f>
        <v>0</v>
      </c>
      <c r="L60" s="45">
        <f>Coversheet!$D$28</f>
        <v>0</v>
      </c>
      <c r="M60" s="124">
        <f>Coversheet!$D$29</f>
        <v>0</v>
      </c>
      <c r="N60" s="45">
        <f>Coversheet!$D$30</f>
        <v>0</v>
      </c>
      <c r="O60" t="e">
        <f>VLOOKUP(B60,Sheet1!$A$3:$F$129,3,FALSE)</f>
        <v>#N/A</v>
      </c>
      <c r="P60">
        <f>QF.A!$F$4</f>
        <v>0</v>
      </c>
      <c r="Q60" s="46"/>
      <c r="R60" s="46"/>
      <c r="S60" s="46" t="str">
        <f>Coversheet!$D$15</f>
        <v>Select</v>
      </c>
      <c r="T60" s="46">
        <f>Coversheet!$D$21</f>
        <v>0</v>
      </c>
      <c r="U60" t="s">
        <v>418</v>
      </c>
      <c r="V60" s="32">
        <f>QF.A!$D$3</f>
        <v>0</v>
      </c>
      <c r="W60" s="32">
        <f>QF.A!$F$3</f>
        <v>0</v>
      </c>
      <c r="X60">
        <f>QF.A!$D$5</f>
        <v>0</v>
      </c>
      <c r="Y60">
        <f>QF.A!$F$5</f>
        <v>0</v>
      </c>
      <c r="Z60">
        <f>QF.A!$D$6</f>
        <v>0</v>
      </c>
      <c r="AA60">
        <f>QF.A!$F$6</f>
        <v>0</v>
      </c>
      <c r="AB60">
        <f>QF.A!$D$7</f>
        <v>0</v>
      </c>
      <c r="AC60">
        <f>QF.A!$F$7</f>
        <v>0</v>
      </c>
      <c r="AD60" t="str">
        <f>QF.A!$D$8</f>
        <v>Select</v>
      </c>
      <c r="AE60" t="str">
        <f>QF.A!$F$8</f>
        <v>Select</v>
      </c>
      <c r="AF60">
        <f>QF.A!$D$9</f>
        <v>0</v>
      </c>
      <c r="AG60">
        <f>QF.A!$F$9</f>
        <v>0</v>
      </c>
      <c r="AH60" s="31" t="str">
        <f>QF.A!$D$10</f>
        <v>Auto-Populates</v>
      </c>
      <c r="AI60" t="str">
        <f>QF.A!$F$10</f>
        <v>Auto-Populates</v>
      </c>
      <c r="AJ60" t="str">
        <f>QF.A!$B$13</f>
        <v>I. General</v>
      </c>
      <c r="AK60">
        <f>QF.A!B15</f>
        <v>2</v>
      </c>
      <c r="AL60" t="str">
        <f>QF.A!C15</f>
        <v>Did the inspector determine the scope of the inspection and obtain necessary information to conduct the inspection?</v>
      </c>
      <c r="AM60">
        <f>QF.A!D15</f>
        <v>0</v>
      </c>
      <c r="AN60" t="str">
        <f>QF.A!$E$15</f>
        <v>Select</v>
      </c>
      <c r="AO60">
        <f>QF.A!$F$15</f>
        <v>0</v>
      </c>
      <c r="AP60">
        <f>QF.A!$D$51</f>
        <v>0</v>
      </c>
      <c r="AQ60" s="32">
        <f>QF.A!$F$51</f>
        <v>0</v>
      </c>
      <c r="AR60">
        <f>QF.A!$D$52</f>
        <v>0</v>
      </c>
    </row>
    <row r="61" spans="1:175" x14ac:dyDescent="0.25">
      <c r="A61" t="e">
        <f>VLOOKUP(B61,Sheet1!$A$3:$F$129,2,FALSE)</f>
        <v>#N/A</v>
      </c>
      <c r="B61" t="str">
        <f>QF.A!$D$4</f>
        <v>Select</v>
      </c>
      <c r="C61" s="45">
        <f>Coversheet!$D$36</f>
        <v>0</v>
      </c>
      <c r="D61" s="46" t="str">
        <f>Sheet1!$A$1</f>
        <v>Human Food Field Inspection Audit v 07/2025</v>
      </c>
      <c r="E61" s="124">
        <f>Coversheet!$D$35</f>
        <v>0</v>
      </c>
      <c r="F61" s="124" t="str">
        <f>Coversheet!$D$17</f>
        <v>Select</v>
      </c>
      <c r="G61" s="124" t="str">
        <f>Coversheet!$D$19</f>
        <v>Select</v>
      </c>
      <c r="H61" s="124" t="str">
        <f>Coversheet!$D$16</f>
        <v>FOOD</v>
      </c>
      <c r="I61" s="124" t="str">
        <f>Coversheet!$D$24</f>
        <v>Select</v>
      </c>
      <c r="J61" s="124" t="str">
        <f>Coversheet!$D$25</f>
        <v>Select</v>
      </c>
      <c r="K61" s="45">
        <f>Coversheet!$D$26</f>
        <v>0</v>
      </c>
      <c r="L61" s="45">
        <f>Coversheet!$D$28</f>
        <v>0</v>
      </c>
      <c r="M61" s="124">
        <f>Coversheet!$D$29</f>
        <v>0</v>
      </c>
      <c r="N61" s="45">
        <f>Coversheet!$D$30</f>
        <v>0</v>
      </c>
      <c r="O61" t="e">
        <f>VLOOKUP(B61,Sheet1!$A$3:$F$129,3,FALSE)</f>
        <v>#N/A</v>
      </c>
      <c r="P61">
        <f>QF.A!$F$4</f>
        <v>0</v>
      </c>
      <c r="Q61" s="46"/>
      <c r="R61" s="46"/>
      <c r="S61" s="46" t="str">
        <f>Coversheet!$D$15</f>
        <v>Select</v>
      </c>
      <c r="T61" s="46">
        <f>Coversheet!$D$21</f>
        <v>0</v>
      </c>
      <c r="U61" t="s">
        <v>418</v>
      </c>
      <c r="V61" s="32">
        <f>QF.A!$D$3</f>
        <v>0</v>
      </c>
      <c r="W61" s="32">
        <f>QF.A!$F$3</f>
        <v>0</v>
      </c>
      <c r="X61">
        <f>QF.A!$D$5</f>
        <v>0</v>
      </c>
      <c r="Y61">
        <f>QF.A!$F$5</f>
        <v>0</v>
      </c>
      <c r="Z61">
        <f>QF.A!$D$6</f>
        <v>0</v>
      </c>
      <c r="AA61">
        <f>QF.A!$F$6</f>
        <v>0</v>
      </c>
      <c r="AB61">
        <f>QF.A!$D$7</f>
        <v>0</v>
      </c>
      <c r="AC61">
        <f>QF.A!$F$7</f>
        <v>0</v>
      </c>
      <c r="AD61" t="str">
        <f>QF.A!$D$8</f>
        <v>Select</v>
      </c>
      <c r="AE61" t="str">
        <f>QF.A!$F$8</f>
        <v>Select</v>
      </c>
      <c r="AF61">
        <f>QF.A!$D$9</f>
        <v>0</v>
      </c>
      <c r="AG61">
        <f>QF.A!$F$9</f>
        <v>0</v>
      </c>
      <c r="AH61" s="31" t="str">
        <f>QF.A!$D$10</f>
        <v>Auto-Populates</v>
      </c>
      <c r="AI61" t="str">
        <f>QF.A!$F$10</f>
        <v>Auto-Populates</v>
      </c>
      <c r="AJ61" t="str">
        <f>QF.A!$B$13</f>
        <v>I. General</v>
      </c>
      <c r="AK61">
        <f>QF.A!B16</f>
        <v>3</v>
      </c>
      <c r="AL61" t="str">
        <f>QF.A!C16</f>
        <v>Did the inspector review and follow-up on FDA/State reported consumer complaint(s) and product recalls (if applicable)?</v>
      </c>
      <c r="AM61">
        <f>QF.A!D16</f>
        <v>0</v>
      </c>
      <c r="AN61" t="str">
        <f>QF.A!$E$16</f>
        <v>Select</v>
      </c>
      <c r="AO61">
        <f>QF.A!$F$16</f>
        <v>0</v>
      </c>
      <c r="AP61">
        <f>QF.A!$D$51</f>
        <v>0</v>
      </c>
      <c r="AQ61" s="32">
        <f>QF.A!$F$51</f>
        <v>0</v>
      </c>
      <c r="AR61">
        <f>QF.A!$D$52</f>
        <v>0</v>
      </c>
    </row>
    <row r="62" spans="1:175" x14ac:dyDescent="0.25">
      <c r="A62" t="e">
        <f>VLOOKUP(B62,Sheet1!$A$3:$F$129,2,FALSE)</f>
        <v>#N/A</v>
      </c>
      <c r="B62" t="str">
        <f>QF.A!$D$4</f>
        <v>Select</v>
      </c>
      <c r="C62" s="45">
        <f>Coversheet!$D$36</f>
        <v>0</v>
      </c>
      <c r="D62" s="46" t="str">
        <f>Sheet1!$A$1</f>
        <v>Human Food Field Inspection Audit v 07/2025</v>
      </c>
      <c r="E62" s="124">
        <f>Coversheet!$D$35</f>
        <v>0</v>
      </c>
      <c r="F62" s="124" t="str">
        <f>Coversheet!$D$17</f>
        <v>Select</v>
      </c>
      <c r="G62" s="124" t="str">
        <f>Coversheet!$D$19</f>
        <v>Select</v>
      </c>
      <c r="H62" s="124" t="str">
        <f>Coversheet!$D$16</f>
        <v>FOOD</v>
      </c>
      <c r="I62" s="124" t="str">
        <f>Coversheet!$D$24</f>
        <v>Select</v>
      </c>
      <c r="J62" s="124" t="str">
        <f>Coversheet!$D$25</f>
        <v>Select</v>
      </c>
      <c r="K62" s="45">
        <f>Coversheet!$D$26</f>
        <v>0</v>
      </c>
      <c r="L62" s="45">
        <f>Coversheet!$D$28</f>
        <v>0</v>
      </c>
      <c r="M62" s="124">
        <f>Coversheet!$D$29</f>
        <v>0</v>
      </c>
      <c r="N62" s="45">
        <f>Coversheet!$D$30</f>
        <v>0</v>
      </c>
      <c r="O62" t="e">
        <f>VLOOKUP(B62,Sheet1!$A$3:$F$129,3,FALSE)</f>
        <v>#N/A</v>
      </c>
      <c r="P62">
        <f>QF.A!$F$4</f>
        <v>0</v>
      </c>
      <c r="Q62" s="46"/>
      <c r="R62" s="46"/>
      <c r="S62" s="46" t="str">
        <f>Coversheet!$D$15</f>
        <v>Select</v>
      </c>
      <c r="T62" s="46">
        <f>Coversheet!$D$21</f>
        <v>0</v>
      </c>
      <c r="U62" t="s">
        <v>418</v>
      </c>
      <c r="V62" s="32">
        <f>QF.A!$D$3</f>
        <v>0</v>
      </c>
      <c r="W62" s="32">
        <f>QF.A!$F$3</f>
        <v>0</v>
      </c>
      <c r="X62">
        <f>QF.A!$D$5</f>
        <v>0</v>
      </c>
      <c r="Y62">
        <f>QF.A!$F$5</f>
        <v>0</v>
      </c>
      <c r="Z62">
        <f>QF.A!$D$6</f>
        <v>0</v>
      </c>
      <c r="AA62">
        <f>QF.A!$F$6</f>
        <v>0</v>
      </c>
      <c r="AB62">
        <f>QF.A!$D$7</f>
        <v>0</v>
      </c>
      <c r="AC62">
        <f>QF.A!$F$7</f>
        <v>0</v>
      </c>
      <c r="AD62" t="str">
        <f>QF.A!$D$8</f>
        <v>Select</v>
      </c>
      <c r="AE62" t="str">
        <f>QF.A!$F$8</f>
        <v>Select</v>
      </c>
      <c r="AF62">
        <f>QF.A!$D$9</f>
        <v>0</v>
      </c>
      <c r="AG62">
        <f>QF.A!$F$9</f>
        <v>0</v>
      </c>
      <c r="AH62" s="31" t="str">
        <f>QF.A!$D$10</f>
        <v>Auto-Populates</v>
      </c>
      <c r="AI62" t="str">
        <f>QF.A!$F$10</f>
        <v>Auto-Populates</v>
      </c>
      <c r="AJ62" t="str">
        <f>QF.A!$B$13</f>
        <v>I. General</v>
      </c>
      <c r="AK62">
        <f>QF.A!B17</f>
        <v>4</v>
      </c>
      <c r="AL62" t="str">
        <f>QF.A!C17</f>
        <v>Did the inspector verify correction of observations identified during the previous FDA and/or state inspection (if applicable)?</v>
      </c>
      <c r="AM62">
        <f>QF.A!D17</f>
        <v>0</v>
      </c>
      <c r="AN62" t="str">
        <f>QF.A!$E$17</f>
        <v>Select</v>
      </c>
      <c r="AO62">
        <f>QF.A!$F$17</f>
        <v>0</v>
      </c>
      <c r="AP62">
        <f>QF.A!$D$51</f>
        <v>0</v>
      </c>
      <c r="AQ62" s="32">
        <f>QF.A!$F$51</f>
        <v>0</v>
      </c>
      <c r="AR62">
        <f>QF.A!$D$52</f>
        <v>0</v>
      </c>
    </row>
    <row r="63" spans="1:175" x14ac:dyDescent="0.25">
      <c r="A63" t="e">
        <f>VLOOKUP(B63,Sheet1!$A$3:$F$129,2,FALSE)</f>
        <v>#N/A</v>
      </c>
      <c r="B63" t="str">
        <f>QF.A!$D$4</f>
        <v>Select</v>
      </c>
      <c r="C63" s="45">
        <f>Coversheet!$D$36</f>
        <v>0</v>
      </c>
      <c r="D63" s="46" t="str">
        <f>Sheet1!$A$1</f>
        <v>Human Food Field Inspection Audit v 07/2025</v>
      </c>
      <c r="E63" s="124">
        <f>Coversheet!$D$35</f>
        <v>0</v>
      </c>
      <c r="F63" s="124" t="str">
        <f>Coversheet!$D$17</f>
        <v>Select</v>
      </c>
      <c r="G63" s="124" t="str">
        <f>Coversheet!$D$19</f>
        <v>Select</v>
      </c>
      <c r="H63" s="124" t="str">
        <f>Coversheet!$D$16</f>
        <v>FOOD</v>
      </c>
      <c r="I63" s="124" t="str">
        <f>Coversheet!$D$24</f>
        <v>Select</v>
      </c>
      <c r="J63" s="124" t="str">
        <f>Coversheet!$D$25</f>
        <v>Select</v>
      </c>
      <c r="K63" s="45">
        <f>Coversheet!$D$26</f>
        <v>0</v>
      </c>
      <c r="L63" s="45">
        <f>Coversheet!$D$28</f>
        <v>0</v>
      </c>
      <c r="M63" s="124">
        <f>Coversheet!$D$29</f>
        <v>0</v>
      </c>
      <c r="N63" s="45">
        <f>Coversheet!$D$30</f>
        <v>0</v>
      </c>
      <c r="O63" t="e">
        <f>VLOOKUP(B63,Sheet1!$A$3:$F$129,3,FALSE)</f>
        <v>#N/A</v>
      </c>
      <c r="P63">
        <f>QF.A!$F$4</f>
        <v>0</v>
      </c>
      <c r="Q63" s="46"/>
      <c r="R63" s="46"/>
      <c r="S63" s="46" t="str">
        <f>Coversheet!$D$15</f>
        <v>Select</v>
      </c>
      <c r="T63" s="46">
        <f>Coversheet!$D$21</f>
        <v>0</v>
      </c>
      <c r="U63" t="s">
        <v>418</v>
      </c>
      <c r="V63" s="32">
        <f>QF.A!$D$3</f>
        <v>0</v>
      </c>
      <c r="W63" s="32">
        <f>QF.A!$F$3</f>
        <v>0</v>
      </c>
      <c r="X63">
        <f>QF.A!$D$5</f>
        <v>0</v>
      </c>
      <c r="Y63">
        <f>QF.A!$F$5</f>
        <v>0</v>
      </c>
      <c r="Z63">
        <f>QF.A!$D$6</f>
        <v>0</v>
      </c>
      <c r="AA63">
        <f>QF.A!$F$6</f>
        <v>0</v>
      </c>
      <c r="AB63">
        <f>QF.A!$D$7</f>
        <v>0</v>
      </c>
      <c r="AC63">
        <f>QF.A!$F$7</f>
        <v>0</v>
      </c>
      <c r="AD63" t="str">
        <f>QF.A!$D$8</f>
        <v>Select</v>
      </c>
      <c r="AE63" t="str">
        <f>QF.A!$F$8</f>
        <v>Select</v>
      </c>
      <c r="AF63">
        <f>QF.A!$D$9</f>
        <v>0</v>
      </c>
      <c r="AG63">
        <f>QF.A!$F$9</f>
        <v>0</v>
      </c>
      <c r="AH63" s="31" t="str">
        <f>QF.A!$D$10</f>
        <v>Auto-Populates</v>
      </c>
      <c r="AI63" t="str">
        <f>QF.A!$F$10</f>
        <v>Auto-Populates</v>
      </c>
      <c r="AJ63" t="str">
        <f>QF.A!$B$13</f>
        <v>I. General</v>
      </c>
      <c r="AK63">
        <f>QF.A!B18</f>
        <v>5</v>
      </c>
      <c r="AL63" t="str">
        <f>QF.A!C18</f>
        <v>Did the inspector discuss observations with the firm during the inspection?</v>
      </c>
      <c r="AM63">
        <f>QF.A!D18</f>
        <v>0</v>
      </c>
      <c r="AN63" t="str">
        <f>QF.A!$E$18</f>
        <v>Select</v>
      </c>
      <c r="AO63">
        <f>QF.A!$F$18</f>
        <v>0</v>
      </c>
      <c r="AP63">
        <f>QF.A!$D$51</f>
        <v>0</v>
      </c>
      <c r="AQ63" s="32">
        <f>QF.A!$F$51</f>
        <v>0</v>
      </c>
      <c r="AR63">
        <f>QF.A!$D$52</f>
        <v>0</v>
      </c>
    </row>
    <row r="64" spans="1:175" x14ac:dyDescent="0.25">
      <c r="A64" t="e">
        <f>VLOOKUP(B64,Sheet1!$A$3:$F$129,2,FALSE)</f>
        <v>#N/A</v>
      </c>
      <c r="B64" t="str">
        <f>QF.A!$D$4</f>
        <v>Select</v>
      </c>
      <c r="C64" s="45">
        <f>Coversheet!$D$36</f>
        <v>0</v>
      </c>
      <c r="D64" s="46" t="str">
        <f>Sheet1!$A$1</f>
        <v>Human Food Field Inspection Audit v 07/2025</v>
      </c>
      <c r="E64" s="124">
        <f>Coversheet!$D$35</f>
        <v>0</v>
      </c>
      <c r="F64" s="124" t="str">
        <f>Coversheet!$D$17</f>
        <v>Select</v>
      </c>
      <c r="G64" s="124" t="str">
        <f>Coversheet!$D$19</f>
        <v>Select</v>
      </c>
      <c r="H64" s="124" t="str">
        <f>Coversheet!$D$16</f>
        <v>FOOD</v>
      </c>
      <c r="I64" s="124" t="str">
        <f>Coversheet!$D$24</f>
        <v>Select</v>
      </c>
      <c r="J64" s="124" t="str">
        <f>Coversheet!$D$25</f>
        <v>Select</v>
      </c>
      <c r="K64" s="45">
        <f>Coversheet!$D$26</f>
        <v>0</v>
      </c>
      <c r="L64" s="45">
        <f>Coversheet!$D$28</f>
        <v>0</v>
      </c>
      <c r="M64" s="124">
        <f>Coversheet!$D$29</f>
        <v>0</v>
      </c>
      <c r="N64" s="45">
        <f>Coversheet!$D$30</f>
        <v>0</v>
      </c>
      <c r="O64" t="e">
        <f>VLOOKUP(B64,Sheet1!$A$3:$F$129,3,FALSE)</f>
        <v>#N/A</v>
      </c>
      <c r="P64">
        <f>QF.A!$F$4</f>
        <v>0</v>
      </c>
      <c r="Q64" s="46"/>
      <c r="R64" s="46"/>
      <c r="S64" s="46" t="str">
        <f>Coversheet!$D$15</f>
        <v>Select</v>
      </c>
      <c r="T64" s="46">
        <f>Coversheet!$D$21</f>
        <v>0</v>
      </c>
      <c r="U64" t="s">
        <v>418</v>
      </c>
      <c r="V64" s="32">
        <f>QF.A!$D$3</f>
        <v>0</v>
      </c>
      <c r="W64" s="32">
        <f>QF.A!$F$3</f>
        <v>0</v>
      </c>
      <c r="X64">
        <f>QF.A!$D$5</f>
        <v>0</v>
      </c>
      <c r="Y64">
        <f>QF.A!$F$5</f>
        <v>0</v>
      </c>
      <c r="Z64">
        <f>QF.A!$D$6</f>
        <v>0</v>
      </c>
      <c r="AA64">
        <f>QF.A!$F$6</f>
        <v>0</v>
      </c>
      <c r="AB64">
        <f>QF.A!$D$7</f>
        <v>0</v>
      </c>
      <c r="AC64">
        <f>QF.A!$F$7</f>
        <v>0</v>
      </c>
      <c r="AD64" t="str">
        <f>QF.A!$D$8</f>
        <v>Select</v>
      </c>
      <c r="AE64" t="str">
        <f>QF.A!$F$8</f>
        <v>Select</v>
      </c>
      <c r="AF64">
        <f>QF.A!$D$9</f>
        <v>0</v>
      </c>
      <c r="AG64">
        <f>QF.A!$F$9</f>
        <v>0</v>
      </c>
      <c r="AH64" s="31" t="str">
        <f>QF.A!$D$10</f>
        <v>Auto-Populates</v>
      </c>
      <c r="AI64" t="str">
        <f>QF.A!$F$10</f>
        <v>Auto-Populates</v>
      </c>
      <c r="AJ64" t="str">
        <f>QF.A!$B$13</f>
        <v>I. General</v>
      </c>
      <c r="AK64">
        <f>QF.A!B19</f>
        <v>6</v>
      </c>
      <c r="AL64" t="str">
        <f>QF.A!C19</f>
        <v>Did the inspector conduct the inspection in a professional manner?</v>
      </c>
      <c r="AM64">
        <f>QF.A!D19</f>
        <v>0</v>
      </c>
      <c r="AN64" t="str">
        <f>QF.A!$E$19</f>
        <v>Select</v>
      </c>
      <c r="AO64">
        <f>QF.A!$F$19</f>
        <v>0</v>
      </c>
      <c r="AP64">
        <f>QF.A!$D$51</f>
        <v>0</v>
      </c>
      <c r="AQ64" s="32">
        <f>QF.A!$F$51</f>
        <v>0</v>
      </c>
      <c r="AR64">
        <f>QF.A!$D$52</f>
        <v>0</v>
      </c>
    </row>
    <row r="65" spans="1:44" x14ac:dyDescent="0.25">
      <c r="A65" t="e">
        <f>VLOOKUP(B65,Sheet1!$A$3:$F$129,2,FALSE)</f>
        <v>#N/A</v>
      </c>
      <c r="B65" t="str">
        <f>QF.A!$D$4</f>
        <v>Select</v>
      </c>
      <c r="C65" s="45">
        <f>Coversheet!$D$36</f>
        <v>0</v>
      </c>
      <c r="D65" s="46" t="str">
        <f>Sheet1!$A$1</f>
        <v>Human Food Field Inspection Audit v 07/2025</v>
      </c>
      <c r="E65" s="124">
        <f>Coversheet!$D$35</f>
        <v>0</v>
      </c>
      <c r="F65" s="124" t="str">
        <f>Coversheet!$D$17</f>
        <v>Select</v>
      </c>
      <c r="G65" s="124" t="str">
        <f>Coversheet!$D$19</f>
        <v>Select</v>
      </c>
      <c r="H65" s="124" t="str">
        <f>Coversheet!$D$16</f>
        <v>FOOD</v>
      </c>
      <c r="I65" s="124" t="str">
        <f>Coversheet!$D$24</f>
        <v>Select</v>
      </c>
      <c r="J65" s="124" t="str">
        <f>Coversheet!$D$25</f>
        <v>Select</v>
      </c>
      <c r="K65" s="45">
        <f>Coversheet!$D$26</f>
        <v>0</v>
      </c>
      <c r="L65" s="45">
        <f>Coversheet!$D$28</f>
        <v>0</v>
      </c>
      <c r="M65" s="124">
        <f>Coversheet!$D$29</f>
        <v>0</v>
      </c>
      <c r="N65" s="45">
        <f>Coversheet!$D$30</f>
        <v>0</v>
      </c>
      <c r="O65" t="e">
        <f>VLOOKUP(B65,Sheet1!$A$3:$F$129,3,FALSE)</f>
        <v>#N/A</v>
      </c>
      <c r="P65">
        <f>QF.A!$F$4</f>
        <v>0</v>
      </c>
      <c r="Q65" s="46"/>
      <c r="R65" s="46"/>
      <c r="S65" s="46" t="str">
        <f>Coversheet!$D$15</f>
        <v>Select</v>
      </c>
      <c r="T65" s="46">
        <f>Coversheet!$D$21</f>
        <v>0</v>
      </c>
      <c r="U65" t="s">
        <v>418</v>
      </c>
      <c r="V65" s="32">
        <f>QF.A!$D$3</f>
        <v>0</v>
      </c>
      <c r="W65" s="32">
        <f>QF.A!$F$3</f>
        <v>0</v>
      </c>
      <c r="X65">
        <f>QF.A!$D$5</f>
        <v>0</v>
      </c>
      <c r="Y65">
        <f>QF.A!$F$5</f>
        <v>0</v>
      </c>
      <c r="Z65">
        <f>QF.A!$D$6</f>
        <v>0</v>
      </c>
      <c r="AA65">
        <f>QF.A!$F$6</f>
        <v>0</v>
      </c>
      <c r="AB65">
        <f>QF.A!$D$7</f>
        <v>0</v>
      </c>
      <c r="AC65">
        <f>QF.A!$F$7</f>
        <v>0</v>
      </c>
      <c r="AD65" t="str">
        <f>QF.A!$D$8</f>
        <v>Select</v>
      </c>
      <c r="AE65" t="str">
        <f>QF.A!$F$8</f>
        <v>Select</v>
      </c>
      <c r="AF65">
        <f>QF.A!$D$9</f>
        <v>0</v>
      </c>
      <c r="AG65">
        <f>QF.A!$F$9</f>
        <v>0</v>
      </c>
      <c r="AH65" s="31" t="str">
        <f>QF.A!$D$10</f>
        <v>Auto-Populates</v>
      </c>
      <c r="AI65" t="str">
        <f>QF.A!$F$10</f>
        <v>Auto-Populates</v>
      </c>
      <c r="AJ65" t="str">
        <f>QF.A!$B$13</f>
        <v>I. General</v>
      </c>
      <c r="AK65">
        <f>QF.A!B20</f>
        <v>7</v>
      </c>
      <c r="AL65" t="str">
        <f>QF.A!C20</f>
        <v>Did the inspector assess whether employees are qualified to perform their assigned duties?</v>
      </c>
      <c r="AM65">
        <f>QF.A!D20</f>
        <v>0</v>
      </c>
      <c r="AN65" t="str">
        <f>QF.A!$E$20</f>
        <v>Select</v>
      </c>
      <c r="AO65">
        <f>QF.A!$F$20</f>
        <v>0</v>
      </c>
      <c r="AP65">
        <f>QF.A!$D$51</f>
        <v>0</v>
      </c>
      <c r="AQ65" s="32">
        <f>QF.A!$F$51</f>
        <v>0</v>
      </c>
      <c r="AR65">
        <f>QF.A!$D$52</f>
        <v>0</v>
      </c>
    </row>
    <row r="66" spans="1:44" x14ac:dyDescent="0.25">
      <c r="A66" t="e">
        <f>VLOOKUP(B66,Sheet1!$A$3:$F$129,2,FALSE)</f>
        <v>#N/A</v>
      </c>
      <c r="B66" t="str">
        <f>QF.A!$D$4</f>
        <v>Select</v>
      </c>
      <c r="C66" s="45">
        <f>Coversheet!$D$36</f>
        <v>0</v>
      </c>
      <c r="D66" s="46" t="str">
        <f>Sheet1!$A$1</f>
        <v>Human Food Field Inspection Audit v 07/2025</v>
      </c>
      <c r="E66" s="124">
        <f>Coversheet!$D$35</f>
        <v>0</v>
      </c>
      <c r="F66" s="124" t="str">
        <f>Coversheet!$D$17</f>
        <v>Select</v>
      </c>
      <c r="G66" s="124" t="str">
        <f>Coversheet!$D$19</f>
        <v>Select</v>
      </c>
      <c r="H66" s="124" t="str">
        <f>Coversheet!$D$16</f>
        <v>FOOD</v>
      </c>
      <c r="I66" s="124" t="str">
        <f>Coversheet!$D$24</f>
        <v>Select</v>
      </c>
      <c r="J66" s="124" t="str">
        <f>Coversheet!$D$25</f>
        <v>Select</v>
      </c>
      <c r="K66" s="45">
        <f>Coversheet!$D$26</f>
        <v>0</v>
      </c>
      <c r="L66" s="45">
        <f>Coversheet!$D$28</f>
        <v>0</v>
      </c>
      <c r="M66" s="124">
        <f>Coversheet!$D$29</f>
        <v>0</v>
      </c>
      <c r="N66" s="45">
        <f>Coversheet!$D$30</f>
        <v>0</v>
      </c>
      <c r="O66" t="e">
        <f>VLOOKUP(B66,Sheet1!$A$3:$F$129,3,FALSE)</f>
        <v>#N/A</v>
      </c>
      <c r="P66">
        <f>QF.A!$F$4</f>
        <v>0</v>
      </c>
      <c r="Q66" s="46"/>
      <c r="R66" s="46"/>
      <c r="S66" s="46" t="str">
        <f>Coversheet!$D$15</f>
        <v>Select</v>
      </c>
      <c r="T66" s="46">
        <f>Coversheet!$D$21</f>
        <v>0</v>
      </c>
      <c r="U66" t="s">
        <v>418</v>
      </c>
      <c r="V66" s="32">
        <f>QF.A!$D$3</f>
        <v>0</v>
      </c>
      <c r="W66" s="32">
        <f>QF.A!$F$3</f>
        <v>0</v>
      </c>
      <c r="X66">
        <f>QF.A!$D$5</f>
        <v>0</v>
      </c>
      <c r="Y66">
        <f>QF.A!$F$5</f>
        <v>0</v>
      </c>
      <c r="Z66">
        <f>QF.A!$D$6</f>
        <v>0</v>
      </c>
      <c r="AA66">
        <f>QF.A!$F$6</f>
        <v>0</v>
      </c>
      <c r="AB66">
        <f>QF.A!$D$7</f>
        <v>0</v>
      </c>
      <c r="AC66">
        <f>QF.A!$F$7</f>
        <v>0</v>
      </c>
      <c r="AD66" t="str">
        <f>QF.A!$D$8</f>
        <v>Select</v>
      </c>
      <c r="AE66" t="str">
        <f>QF.A!$F$8</f>
        <v>Select</v>
      </c>
      <c r="AF66">
        <f>QF.A!$D$9</f>
        <v>0</v>
      </c>
      <c r="AG66">
        <f>QF.A!$F$9</f>
        <v>0</v>
      </c>
      <c r="AH66" s="31" t="str">
        <f>QF.A!$D$10</f>
        <v>Auto-Populates</v>
      </c>
      <c r="AI66" t="str">
        <f>QF.A!$F$10</f>
        <v>Auto-Populates</v>
      </c>
      <c r="AJ66" t="str">
        <f>QF.A!$B$13</f>
        <v>I. General</v>
      </c>
      <c r="AK66">
        <f>QF.A!B21</f>
        <v>8</v>
      </c>
      <c r="AL66" t="str">
        <f>QF.A!C21</f>
        <v>Did the inspector demonstrate the ability to identify significant hazards specific to the products or processes?</v>
      </c>
      <c r="AM66">
        <f>QF.A!D21</f>
        <v>0</v>
      </c>
      <c r="AN66" t="str">
        <f>QF.A!$E$21</f>
        <v>Select</v>
      </c>
      <c r="AO66">
        <f>QF.A!$F$21</f>
        <v>0</v>
      </c>
      <c r="AP66">
        <f>QF.A!$D$51</f>
        <v>0</v>
      </c>
      <c r="AQ66" s="32">
        <f>QF.A!$F$51</f>
        <v>0</v>
      </c>
      <c r="AR66">
        <f>QF.A!$D$52</f>
        <v>0</v>
      </c>
    </row>
    <row r="67" spans="1:44" x14ac:dyDescent="0.25">
      <c r="A67" t="e">
        <f>VLOOKUP(B67,Sheet1!$A$3:$F$129,2,FALSE)</f>
        <v>#N/A</v>
      </c>
      <c r="B67" t="str">
        <f>QF.A!$D$4</f>
        <v>Select</v>
      </c>
      <c r="C67" s="45">
        <f>Coversheet!$D$36</f>
        <v>0</v>
      </c>
      <c r="D67" s="46" t="str">
        <f>Sheet1!$A$1</f>
        <v>Human Food Field Inspection Audit v 07/2025</v>
      </c>
      <c r="E67" s="124">
        <f>Coversheet!$D$35</f>
        <v>0</v>
      </c>
      <c r="F67" s="124" t="str">
        <f>Coversheet!$D$17</f>
        <v>Select</v>
      </c>
      <c r="G67" s="124" t="str">
        <f>Coversheet!$D$19</f>
        <v>Select</v>
      </c>
      <c r="H67" s="124" t="str">
        <f>Coversheet!$D$16</f>
        <v>FOOD</v>
      </c>
      <c r="I67" s="124" t="str">
        <f>Coversheet!$D$24</f>
        <v>Select</v>
      </c>
      <c r="J67" s="124" t="str">
        <f>Coversheet!$D$25</f>
        <v>Select</v>
      </c>
      <c r="K67" s="45">
        <f>Coversheet!$D$26</f>
        <v>0</v>
      </c>
      <c r="L67" s="45">
        <f>Coversheet!$D$28</f>
        <v>0</v>
      </c>
      <c r="M67" s="124">
        <f>Coversheet!$D$29</f>
        <v>0</v>
      </c>
      <c r="N67" s="45">
        <f>Coversheet!$D$30</f>
        <v>0</v>
      </c>
      <c r="O67" t="e">
        <f>VLOOKUP(B67,Sheet1!$A$3:$F$129,3,FALSE)</f>
        <v>#N/A</v>
      </c>
      <c r="P67">
        <f>QF.A!$F$4</f>
        <v>0</v>
      </c>
      <c r="Q67" s="46"/>
      <c r="R67" s="46"/>
      <c r="S67" s="46" t="str">
        <f>Coversheet!$D$15</f>
        <v>Select</v>
      </c>
      <c r="T67" s="46">
        <f>Coversheet!$D$21</f>
        <v>0</v>
      </c>
      <c r="U67" t="s">
        <v>418</v>
      </c>
      <c r="V67" s="32">
        <f>QF.A!$D$3</f>
        <v>0</v>
      </c>
      <c r="W67" s="32">
        <f>QF.A!$F$3</f>
        <v>0</v>
      </c>
      <c r="X67">
        <f>QF.A!$D$5</f>
        <v>0</v>
      </c>
      <c r="Y67">
        <f>QF.A!$F$5</f>
        <v>0</v>
      </c>
      <c r="Z67">
        <f>QF.A!$D$6</f>
        <v>0</v>
      </c>
      <c r="AA67">
        <f>QF.A!$F$6</f>
        <v>0</v>
      </c>
      <c r="AB67">
        <f>QF.A!$D$7</f>
        <v>0</v>
      </c>
      <c r="AC67">
        <f>QF.A!$F$7</f>
        <v>0</v>
      </c>
      <c r="AD67" t="str">
        <f>QF.A!$D$8</f>
        <v>Select</v>
      </c>
      <c r="AE67" t="str">
        <f>QF.A!$F$8</f>
        <v>Select</v>
      </c>
      <c r="AF67">
        <f>QF.A!$D$9</f>
        <v>0</v>
      </c>
      <c r="AG67">
        <f>QF.A!$F$9</f>
        <v>0</v>
      </c>
      <c r="AH67" s="31" t="str">
        <f>QF.A!$D$10</f>
        <v>Auto-Populates</v>
      </c>
      <c r="AI67" t="str">
        <f>QF.A!$F$10</f>
        <v>Auto-Populates</v>
      </c>
      <c r="AJ67" t="str">
        <f>QF.A!$B$13</f>
        <v>I. General</v>
      </c>
      <c r="AK67">
        <f>QF.A!B22</f>
        <v>9</v>
      </c>
      <c r="AL67" t="str">
        <f>QF.A!C22</f>
        <v>Did the inspector review and assess product labeling?</v>
      </c>
      <c r="AM67">
        <f>QF.A!D22</f>
        <v>0</v>
      </c>
      <c r="AN67" t="str">
        <f>QF.A!$E$22</f>
        <v>Select</v>
      </c>
      <c r="AO67">
        <f>QF.A!$F$22</f>
        <v>0</v>
      </c>
      <c r="AP67">
        <f>QF.A!$D$51</f>
        <v>0</v>
      </c>
      <c r="AQ67" s="32">
        <f>QF.A!$F$51</f>
        <v>0</v>
      </c>
      <c r="AR67">
        <f>QF.A!$D$52</f>
        <v>0</v>
      </c>
    </row>
    <row r="68" spans="1:44" x14ac:dyDescent="0.25">
      <c r="A68" t="e">
        <f>VLOOKUP(B68,Sheet1!$A$3:$F$129,2,FALSE)</f>
        <v>#N/A</v>
      </c>
      <c r="B68" t="str">
        <f>QF.A!$D$4</f>
        <v>Select</v>
      </c>
      <c r="C68" s="45">
        <f>Coversheet!$D$36</f>
        <v>0</v>
      </c>
      <c r="D68" s="46" t="str">
        <f>Sheet1!$A$1</f>
        <v>Human Food Field Inspection Audit v 07/2025</v>
      </c>
      <c r="E68" s="124">
        <f>Coversheet!$D$35</f>
        <v>0</v>
      </c>
      <c r="F68" s="124" t="str">
        <f>Coversheet!$D$17</f>
        <v>Select</v>
      </c>
      <c r="G68" s="124" t="str">
        <f>Coversheet!$D$19</f>
        <v>Select</v>
      </c>
      <c r="H68" s="124" t="str">
        <f>Coversheet!$D$16</f>
        <v>FOOD</v>
      </c>
      <c r="I68" s="124" t="str">
        <f>Coversheet!$D$24</f>
        <v>Select</v>
      </c>
      <c r="J68" s="124" t="str">
        <f>Coversheet!$D$25</f>
        <v>Select</v>
      </c>
      <c r="K68" s="45">
        <f>Coversheet!$D$26</f>
        <v>0</v>
      </c>
      <c r="L68" s="45">
        <f>Coversheet!$D$28</f>
        <v>0</v>
      </c>
      <c r="M68" s="124">
        <f>Coversheet!$D$29</f>
        <v>0</v>
      </c>
      <c r="N68" s="45">
        <f>Coversheet!$D$30</f>
        <v>0</v>
      </c>
      <c r="O68" t="e">
        <f>VLOOKUP(B68,Sheet1!$A$3:$F$129,3,FALSE)</f>
        <v>#N/A</v>
      </c>
      <c r="P68">
        <f>QF.A!$F$4</f>
        <v>0</v>
      </c>
      <c r="Q68" s="46"/>
      <c r="R68" s="46"/>
      <c r="S68" s="46" t="str">
        <f>Coversheet!$D$15</f>
        <v>Select</v>
      </c>
      <c r="T68" s="46">
        <f>Coversheet!$D$21</f>
        <v>0</v>
      </c>
      <c r="U68" t="s">
        <v>418</v>
      </c>
      <c r="V68" s="32">
        <f>QF.A!$D$3</f>
        <v>0</v>
      </c>
      <c r="W68" s="32">
        <f>QF.A!$F$3</f>
        <v>0</v>
      </c>
      <c r="X68">
        <f>QF.A!$D$5</f>
        <v>0</v>
      </c>
      <c r="Y68">
        <f>QF.A!$F$5</f>
        <v>0</v>
      </c>
      <c r="Z68">
        <f>QF.A!$D$6</f>
        <v>0</v>
      </c>
      <c r="AA68">
        <f>QF.A!$F$6</f>
        <v>0</v>
      </c>
      <c r="AB68">
        <f>QF.A!$D$7</f>
        <v>0</v>
      </c>
      <c r="AC68">
        <f>QF.A!$F$7</f>
        <v>0</v>
      </c>
      <c r="AD68" t="str">
        <f>QF.A!$D$8</f>
        <v>Select</v>
      </c>
      <c r="AE68" t="str">
        <f>QF.A!$F$8</f>
        <v>Select</v>
      </c>
      <c r="AF68">
        <f>QF.A!$D$9</f>
        <v>0</v>
      </c>
      <c r="AG68">
        <f>QF.A!$F$9</f>
        <v>0</v>
      </c>
      <c r="AH68" s="31" t="str">
        <f>QF.A!$D$10</f>
        <v>Auto-Populates</v>
      </c>
      <c r="AI68" t="str">
        <f>QF.A!$F$10</f>
        <v>Auto-Populates</v>
      </c>
      <c r="AJ68" t="str">
        <f>QF.A!$B$23</f>
        <v>II. CGMP Provisions</v>
      </c>
      <c r="AK68" t="str">
        <f>QF.A!$B$23</f>
        <v>II. CGMP Provisions</v>
      </c>
      <c r="AP68">
        <f>QF.A!$D$51</f>
        <v>0</v>
      </c>
      <c r="AQ68" s="32">
        <f>QF.A!$F$51</f>
        <v>0</v>
      </c>
      <c r="AR68">
        <f>QF.A!$D$52</f>
        <v>0</v>
      </c>
    </row>
    <row r="69" spans="1:44" x14ac:dyDescent="0.25">
      <c r="A69" t="e">
        <f>VLOOKUP(B69,Sheet1!$A$3:$F$129,2,FALSE)</f>
        <v>#N/A</v>
      </c>
      <c r="B69" t="str">
        <f>QF.A!$D$4</f>
        <v>Select</v>
      </c>
      <c r="C69" s="45">
        <f>Coversheet!$D$36</f>
        <v>0</v>
      </c>
      <c r="D69" s="46" t="str">
        <f>Sheet1!$A$1</f>
        <v>Human Food Field Inspection Audit v 07/2025</v>
      </c>
      <c r="E69" s="124">
        <f>Coversheet!$D$35</f>
        <v>0</v>
      </c>
      <c r="F69" s="124" t="str">
        <f>Coversheet!$D$17</f>
        <v>Select</v>
      </c>
      <c r="G69" s="124" t="str">
        <f>Coversheet!$D$19</f>
        <v>Select</v>
      </c>
      <c r="H69" s="124" t="str">
        <f>Coversheet!$D$16</f>
        <v>FOOD</v>
      </c>
      <c r="I69" s="124" t="str">
        <f>Coversheet!$D$24</f>
        <v>Select</v>
      </c>
      <c r="J69" s="124" t="str">
        <f>Coversheet!$D$25</f>
        <v>Select</v>
      </c>
      <c r="K69" s="45">
        <f>Coversheet!$D$26</f>
        <v>0</v>
      </c>
      <c r="L69" s="45">
        <f>Coversheet!$D$28</f>
        <v>0</v>
      </c>
      <c r="M69" s="124">
        <f>Coversheet!$D$29</f>
        <v>0</v>
      </c>
      <c r="N69" s="45">
        <f>Coversheet!$D$30</f>
        <v>0</v>
      </c>
      <c r="O69" t="e">
        <f>VLOOKUP(B69,Sheet1!$A$3:$F$129,3,FALSE)</f>
        <v>#N/A</v>
      </c>
      <c r="P69">
        <f>QF.A!$F$4</f>
        <v>0</v>
      </c>
      <c r="Q69" s="46"/>
      <c r="R69" s="46"/>
      <c r="S69" s="46" t="str">
        <f>Coversheet!$D$15</f>
        <v>Select</v>
      </c>
      <c r="T69" s="46">
        <f>Coversheet!$D$21</f>
        <v>0</v>
      </c>
      <c r="U69" t="s">
        <v>418</v>
      </c>
      <c r="V69" s="32">
        <f>QF.A!$D$3</f>
        <v>0</v>
      </c>
      <c r="W69" s="32">
        <f>QF.A!$F$3</f>
        <v>0</v>
      </c>
      <c r="X69">
        <f>QF.A!$D$5</f>
        <v>0</v>
      </c>
      <c r="Y69">
        <f>QF.A!$F$5</f>
        <v>0</v>
      </c>
      <c r="Z69">
        <f>QF.A!$D$6</f>
        <v>0</v>
      </c>
      <c r="AA69">
        <f>QF.A!$F$6</f>
        <v>0</v>
      </c>
      <c r="AB69">
        <f>QF.A!$D$7</f>
        <v>0</v>
      </c>
      <c r="AC69">
        <f>QF.A!$F$7</f>
        <v>0</v>
      </c>
      <c r="AD69" t="str">
        <f>QF.A!$D$8</f>
        <v>Select</v>
      </c>
      <c r="AE69" t="str">
        <f>QF.A!$F$8</f>
        <v>Select</v>
      </c>
      <c r="AF69">
        <f>QF.A!$D$9</f>
        <v>0</v>
      </c>
      <c r="AG69">
        <f>QF.A!$F$9</f>
        <v>0</v>
      </c>
      <c r="AH69" s="31" t="str">
        <f>QF.A!$D$10</f>
        <v>Auto-Populates</v>
      </c>
      <c r="AI69" t="str">
        <f>QF.A!$F$10</f>
        <v>Auto-Populates</v>
      </c>
      <c r="AJ69" t="str">
        <f>QF.A!$B$23</f>
        <v>II. CGMP Provisions</v>
      </c>
      <c r="AK69">
        <f>QF.A!B24</f>
        <v>1</v>
      </c>
      <c r="AL69" t="str">
        <f>QF.A!C24</f>
        <v>Did the inspector assess employee practices and evaluate whether they contribute to allergen cross-contact and/or to the contamination of food and food-contact surfaces?</v>
      </c>
      <c r="AM69">
        <f>QF.A!D24</f>
        <v>0</v>
      </c>
      <c r="AN69" t="str">
        <f>QF.A!$E$24</f>
        <v>Select</v>
      </c>
      <c r="AO69">
        <f>QF.A!$F$24</f>
        <v>0</v>
      </c>
      <c r="AP69">
        <f>QF.A!$D$51</f>
        <v>0</v>
      </c>
      <c r="AQ69" s="32">
        <f>QF.A!$F$51</f>
        <v>0</v>
      </c>
      <c r="AR69">
        <f>QF.A!$D$52</f>
        <v>0</v>
      </c>
    </row>
    <row r="70" spans="1:44" x14ac:dyDescent="0.25">
      <c r="A70" t="e">
        <f>VLOOKUP(B70,Sheet1!$A$3:$F$129,2,FALSE)</f>
        <v>#N/A</v>
      </c>
      <c r="B70" t="str">
        <f>QF.A!$D$4</f>
        <v>Select</v>
      </c>
      <c r="C70" s="45">
        <f>Coversheet!$D$36</f>
        <v>0</v>
      </c>
      <c r="D70" s="46" t="str">
        <f>Sheet1!$A$1</f>
        <v>Human Food Field Inspection Audit v 07/2025</v>
      </c>
      <c r="E70" s="124">
        <f>Coversheet!$D$35</f>
        <v>0</v>
      </c>
      <c r="F70" s="124" t="str">
        <f>Coversheet!$D$17</f>
        <v>Select</v>
      </c>
      <c r="G70" s="124" t="str">
        <f>Coversheet!$D$19</f>
        <v>Select</v>
      </c>
      <c r="H70" s="124" t="str">
        <f>Coversheet!$D$16</f>
        <v>FOOD</v>
      </c>
      <c r="I70" s="124" t="str">
        <f>Coversheet!$D$24</f>
        <v>Select</v>
      </c>
      <c r="J70" s="124" t="str">
        <f>Coversheet!$D$25</f>
        <v>Select</v>
      </c>
      <c r="K70" s="45">
        <f>Coversheet!$D$26</f>
        <v>0</v>
      </c>
      <c r="L70" s="45">
        <f>Coversheet!$D$28</f>
        <v>0</v>
      </c>
      <c r="M70" s="124">
        <f>Coversheet!$D$29</f>
        <v>0</v>
      </c>
      <c r="N70" s="45">
        <f>Coversheet!$D$30</f>
        <v>0</v>
      </c>
      <c r="O70" t="e">
        <f>VLOOKUP(B70,Sheet1!$A$3:$F$129,3,FALSE)</f>
        <v>#N/A</v>
      </c>
      <c r="P70">
        <f>QF.A!$F$4</f>
        <v>0</v>
      </c>
      <c r="Q70" s="46"/>
      <c r="R70" s="46"/>
      <c r="S70" s="46" t="str">
        <f>Coversheet!$D$15</f>
        <v>Select</v>
      </c>
      <c r="T70" s="46">
        <f>Coversheet!$D$21</f>
        <v>0</v>
      </c>
      <c r="U70" t="s">
        <v>418</v>
      </c>
      <c r="V70" s="32">
        <f>QF.A!$D$3</f>
        <v>0</v>
      </c>
      <c r="W70" s="32">
        <f>QF.A!$F$3</f>
        <v>0</v>
      </c>
      <c r="X70">
        <f>QF.A!$D$5</f>
        <v>0</v>
      </c>
      <c r="Y70">
        <f>QF.A!$F$5</f>
        <v>0</v>
      </c>
      <c r="Z70">
        <f>QF.A!$D$6</f>
        <v>0</v>
      </c>
      <c r="AA70">
        <f>QF.A!$F$6</f>
        <v>0</v>
      </c>
      <c r="AB70">
        <f>QF.A!$D$7</f>
        <v>0</v>
      </c>
      <c r="AC70">
        <f>QF.A!$F$7</f>
        <v>0</v>
      </c>
      <c r="AD70" t="str">
        <f>QF.A!$D$8</f>
        <v>Select</v>
      </c>
      <c r="AE70" t="str">
        <f>QF.A!$F$8</f>
        <v>Select</v>
      </c>
      <c r="AF70">
        <f>QF.A!$D$9</f>
        <v>0</v>
      </c>
      <c r="AG70">
        <f>QF.A!$F$9</f>
        <v>0</v>
      </c>
      <c r="AH70" s="31" t="str">
        <f>QF.A!$D$10</f>
        <v>Auto-Populates</v>
      </c>
      <c r="AI70" t="str">
        <f>QF.A!$F$10</f>
        <v>Auto-Populates</v>
      </c>
      <c r="AJ70" t="str">
        <f>QF.A!$B$23</f>
        <v>II. CGMP Provisions</v>
      </c>
      <c r="AK70">
        <f>QF.A!B25</f>
        <v>2</v>
      </c>
      <c r="AL70" t="str">
        <f>QF.A!C25</f>
        <v xml:space="preserve">Did the inspector assess the plants and grounds around the firm to ensure that they do not constitute a source of contamination or harborage? </v>
      </c>
      <c r="AM70">
        <f>QF.A!D25</f>
        <v>0</v>
      </c>
      <c r="AN70" t="str">
        <f>QF.A!$E$25</f>
        <v>Select</v>
      </c>
      <c r="AO70">
        <f>QF.A!$F$25</f>
        <v>0</v>
      </c>
      <c r="AP70">
        <f>QF.A!$D$51</f>
        <v>0</v>
      </c>
      <c r="AQ70" s="32">
        <f>QF.A!$F$51</f>
        <v>0</v>
      </c>
      <c r="AR70">
        <f>QF.A!$D$52</f>
        <v>0</v>
      </c>
    </row>
    <row r="71" spans="1:44" x14ac:dyDescent="0.25">
      <c r="A71" t="e">
        <f>VLOOKUP(B71,Sheet1!$A$3:$F$129,2,FALSE)</f>
        <v>#N/A</v>
      </c>
      <c r="B71" t="str">
        <f>QF.A!$D$4</f>
        <v>Select</v>
      </c>
      <c r="C71" s="45">
        <f>Coversheet!$D$36</f>
        <v>0</v>
      </c>
      <c r="D71" s="46" t="str">
        <f>Sheet1!$A$1</f>
        <v>Human Food Field Inspection Audit v 07/2025</v>
      </c>
      <c r="E71" s="124">
        <f>Coversheet!$D$35</f>
        <v>0</v>
      </c>
      <c r="F71" s="124" t="str">
        <f>Coversheet!$D$17</f>
        <v>Select</v>
      </c>
      <c r="G71" s="124" t="str">
        <f>Coversheet!$D$19</f>
        <v>Select</v>
      </c>
      <c r="H71" s="124" t="str">
        <f>Coversheet!$D$16</f>
        <v>FOOD</v>
      </c>
      <c r="I71" s="124" t="str">
        <f>Coversheet!$D$24</f>
        <v>Select</v>
      </c>
      <c r="J71" s="124" t="str">
        <f>Coversheet!$D$25</f>
        <v>Select</v>
      </c>
      <c r="K71" s="45">
        <f>Coversheet!$D$26</f>
        <v>0</v>
      </c>
      <c r="L71" s="45">
        <f>Coversheet!$D$28</f>
        <v>0</v>
      </c>
      <c r="M71" s="124">
        <f>Coversheet!$D$29</f>
        <v>0</v>
      </c>
      <c r="N71" s="45">
        <f>Coversheet!$D$30</f>
        <v>0</v>
      </c>
      <c r="O71" t="e">
        <f>VLOOKUP(B71,Sheet1!$A$3:$F$129,3,FALSE)</f>
        <v>#N/A</v>
      </c>
      <c r="P71">
        <f>QF.A!$F$4</f>
        <v>0</v>
      </c>
      <c r="Q71" s="46"/>
      <c r="R71" s="46"/>
      <c r="S71" s="46" t="str">
        <f>Coversheet!$D$15</f>
        <v>Select</v>
      </c>
      <c r="T71" s="46">
        <f>Coversheet!$D$21</f>
        <v>0</v>
      </c>
      <c r="U71" t="s">
        <v>418</v>
      </c>
      <c r="V71" s="32">
        <f>QF.A!$D$3</f>
        <v>0</v>
      </c>
      <c r="W71" s="32">
        <f>QF.A!$F$3</f>
        <v>0</v>
      </c>
      <c r="X71">
        <f>QF.A!$D$5</f>
        <v>0</v>
      </c>
      <c r="Y71">
        <f>QF.A!$F$5</f>
        <v>0</v>
      </c>
      <c r="Z71">
        <f>QF.A!$D$6</f>
        <v>0</v>
      </c>
      <c r="AA71">
        <f>QF.A!$F$6</f>
        <v>0</v>
      </c>
      <c r="AB71">
        <f>QF.A!$D$7</f>
        <v>0</v>
      </c>
      <c r="AC71">
        <f>QF.A!$F$7</f>
        <v>0</v>
      </c>
      <c r="AD71" t="str">
        <f>QF.A!$D$8</f>
        <v>Select</v>
      </c>
      <c r="AE71" t="str">
        <f>QF.A!$F$8</f>
        <v>Select</v>
      </c>
      <c r="AF71">
        <f>QF.A!$D$9</f>
        <v>0</v>
      </c>
      <c r="AG71">
        <f>QF.A!$F$9</f>
        <v>0</v>
      </c>
      <c r="AH71" s="31" t="str">
        <f>QF.A!$D$10</f>
        <v>Auto-Populates</v>
      </c>
      <c r="AI71" t="str">
        <f>QF.A!$F$10</f>
        <v>Auto-Populates</v>
      </c>
      <c r="AJ71" t="str">
        <f>QF.A!$B$23</f>
        <v>II. CGMP Provisions</v>
      </c>
      <c r="AK71">
        <f>QF.A!B26</f>
        <v>3</v>
      </c>
      <c r="AL71" t="str">
        <f>QF.A!C26</f>
        <v>Did the inspector assess the general maintenance of the firm?</v>
      </c>
      <c r="AM71">
        <f>QF.A!D26</f>
        <v>0</v>
      </c>
      <c r="AN71" t="str">
        <f>QF.A!$E$26</f>
        <v>Select</v>
      </c>
      <c r="AO71">
        <f>QF.A!$F$26</f>
        <v>0</v>
      </c>
      <c r="AP71">
        <f>QF.A!$D$51</f>
        <v>0</v>
      </c>
      <c r="AQ71" s="32">
        <f>QF.A!$F$51</f>
        <v>0</v>
      </c>
      <c r="AR71">
        <f>QF.A!$D$52</f>
        <v>0</v>
      </c>
    </row>
    <row r="72" spans="1:44" x14ac:dyDescent="0.25">
      <c r="A72" t="e">
        <f>VLOOKUP(B72,Sheet1!$A$3:$F$129,2,FALSE)</f>
        <v>#N/A</v>
      </c>
      <c r="B72" t="str">
        <f>QF.A!$D$4</f>
        <v>Select</v>
      </c>
      <c r="C72" s="45">
        <f>Coversheet!$D$36</f>
        <v>0</v>
      </c>
      <c r="D72" s="46" t="str">
        <f>Sheet1!$A$1</f>
        <v>Human Food Field Inspection Audit v 07/2025</v>
      </c>
      <c r="E72" s="124">
        <f>Coversheet!$D$35</f>
        <v>0</v>
      </c>
      <c r="F72" s="124" t="str">
        <f>Coversheet!$D$17</f>
        <v>Select</v>
      </c>
      <c r="G72" s="124" t="str">
        <f>Coversheet!$D$19</f>
        <v>Select</v>
      </c>
      <c r="H72" s="124" t="str">
        <f>Coversheet!$D$16</f>
        <v>FOOD</v>
      </c>
      <c r="I72" s="124" t="str">
        <f>Coversheet!$D$24</f>
        <v>Select</v>
      </c>
      <c r="J72" s="124" t="str">
        <f>Coversheet!$D$25</f>
        <v>Select</v>
      </c>
      <c r="K72" s="45">
        <f>Coversheet!$D$26</f>
        <v>0</v>
      </c>
      <c r="L72" s="45">
        <f>Coversheet!$D$28</f>
        <v>0</v>
      </c>
      <c r="M72" s="124">
        <f>Coversheet!$D$29</f>
        <v>0</v>
      </c>
      <c r="N72" s="45">
        <f>Coversheet!$D$30</f>
        <v>0</v>
      </c>
      <c r="O72" t="e">
        <f>VLOOKUP(B72,Sheet1!$A$3:$F$129,3,FALSE)</f>
        <v>#N/A</v>
      </c>
      <c r="P72">
        <f>QF.A!$F$4</f>
        <v>0</v>
      </c>
      <c r="Q72" s="46"/>
      <c r="R72" s="46"/>
      <c r="S72" s="46" t="str">
        <f>Coversheet!$D$15</f>
        <v>Select</v>
      </c>
      <c r="T72" s="46">
        <f>Coversheet!$D$21</f>
        <v>0</v>
      </c>
      <c r="U72" t="s">
        <v>418</v>
      </c>
      <c r="V72" s="32">
        <f>QF.A!$D$3</f>
        <v>0</v>
      </c>
      <c r="W72" s="32">
        <f>QF.A!$F$3</f>
        <v>0</v>
      </c>
      <c r="X72">
        <f>QF.A!$D$5</f>
        <v>0</v>
      </c>
      <c r="Y72">
        <f>QF.A!$F$5</f>
        <v>0</v>
      </c>
      <c r="Z72">
        <f>QF.A!$D$6</f>
        <v>0</v>
      </c>
      <c r="AA72">
        <f>QF.A!$F$6</f>
        <v>0</v>
      </c>
      <c r="AB72">
        <f>QF.A!$D$7</f>
        <v>0</v>
      </c>
      <c r="AC72">
        <f>QF.A!$F$7</f>
        <v>0</v>
      </c>
      <c r="AD72" t="str">
        <f>QF.A!$D$8</f>
        <v>Select</v>
      </c>
      <c r="AE72" t="str">
        <f>QF.A!$F$8</f>
        <v>Select</v>
      </c>
      <c r="AF72">
        <f>QF.A!$D$9</f>
        <v>0</v>
      </c>
      <c r="AG72">
        <f>QF.A!$F$9</f>
        <v>0</v>
      </c>
      <c r="AH72" s="31" t="str">
        <f>QF.A!$D$10</f>
        <v>Auto-Populates</v>
      </c>
      <c r="AI72" t="str">
        <f>QF.A!$F$10</f>
        <v>Auto-Populates</v>
      </c>
      <c r="AJ72" t="str">
        <f>QF.A!$B$23</f>
        <v>II. CGMP Provisions</v>
      </c>
      <c r="AK72">
        <f>QF.A!B27</f>
        <v>4</v>
      </c>
      <c r="AL72" t="str">
        <f>QF.A!C27</f>
        <v>Did the inspector assess the firm's sanitary operations?</v>
      </c>
      <c r="AM72">
        <f>QF.A!D27</f>
        <v>0</v>
      </c>
      <c r="AN72" t="str">
        <f>QF.A!$E$27</f>
        <v>Select</v>
      </c>
      <c r="AO72">
        <f>QF.A!$F$27</f>
        <v>0</v>
      </c>
      <c r="AP72">
        <f>QF.A!$D$51</f>
        <v>0</v>
      </c>
      <c r="AQ72" s="32">
        <f>QF.A!$F$51</f>
        <v>0</v>
      </c>
      <c r="AR72">
        <f>QF.A!$D$52</f>
        <v>0</v>
      </c>
    </row>
    <row r="73" spans="1:44" x14ac:dyDescent="0.25">
      <c r="A73" t="e">
        <f>VLOOKUP(B73,Sheet1!$A$3:$F$129,2,FALSE)</f>
        <v>#N/A</v>
      </c>
      <c r="B73" t="str">
        <f>QF.A!$D$4</f>
        <v>Select</v>
      </c>
      <c r="C73" s="45">
        <f>Coversheet!$D$36</f>
        <v>0</v>
      </c>
      <c r="D73" s="46" t="str">
        <f>Sheet1!$A$1</f>
        <v>Human Food Field Inspection Audit v 07/2025</v>
      </c>
      <c r="E73" s="124">
        <f>Coversheet!$D$35</f>
        <v>0</v>
      </c>
      <c r="F73" s="124" t="str">
        <f>Coversheet!$D$17</f>
        <v>Select</v>
      </c>
      <c r="G73" s="124" t="str">
        <f>Coversheet!$D$19</f>
        <v>Select</v>
      </c>
      <c r="H73" s="124" t="str">
        <f>Coversheet!$D$16</f>
        <v>FOOD</v>
      </c>
      <c r="I73" s="124" t="str">
        <f>Coversheet!$D$24</f>
        <v>Select</v>
      </c>
      <c r="J73" s="124" t="str">
        <f>Coversheet!$D$25</f>
        <v>Select</v>
      </c>
      <c r="K73" s="45">
        <f>Coversheet!$D$26</f>
        <v>0</v>
      </c>
      <c r="L73" s="45">
        <f>Coversheet!$D$28</f>
        <v>0</v>
      </c>
      <c r="M73" s="124">
        <f>Coversheet!$D$29</f>
        <v>0</v>
      </c>
      <c r="N73" s="45">
        <f>Coversheet!$D$30</f>
        <v>0</v>
      </c>
      <c r="O73" t="e">
        <f>VLOOKUP(B73,Sheet1!$A$3:$F$129,3,FALSE)</f>
        <v>#N/A</v>
      </c>
      <c r="P73">
        <f>QF.A!$F$4</f>
        <v>0</v>
      </c>
      <c r="Q73" s="46"/>
      <c r="R73" s="46"/>
      <c r="S73" s="46" t="str">
        <f>Coversheet!$D$15</f>
        <v>Select</v>
      </c>
      <c r="T73" s="46">
        <f>Coversheet!$D$21</f>
        <v>0</v>
      </c>
      <c r="U73" t="s">
        <v>418</v>
      </c>
      <c r="V73" s="32">
        <f>QF.A!$D$3</f>
        <v>0</v>
      </c>
      <c r="W73" s="32">
        <f>QF.A!$F$3</f>
        <v>0</v>
      </c>
      <c r="X73">
        <f>QF.A!$D$5</f>
        <v>0</v>
      </c>
      <c r="Y73">
        <f>QF.A!$F$5</f>
        <v>0</v>
      </c>
      <c r="Z73">
        <f>QF.A!$D$6</f>
        <v>0</v>
      </c>
      <c r="AA73">
        <f>QF.A!$F$6</f>
        <v>0</v>
      </c>
      <c r="AB73">
        <f>QF.A!$D$7</f>
        <v>0</v>
      </c>
      <c r="AC73">
        <f>QF.A!$F$7</f>
        <v>0</v>
      </c>
      <c r="AD73" t="str">
        <f>QF.A!$D$8</f>
        <v>Select</v>
      </c>
      <c r="AE73" t="str">
        <f>QF.A!$F$8</f>
        <v>Select</v>
      </c>
      <c r="AF73">
        <f>QF.A!$D$9</f>
        <v>0</v>
      </c>
      <c r="AG73">
        <f>QF.A!$F$9</f>
        <v>0</v>
      </c>
      <c r="AH73" s="31" t="str">
        <f>QF.A!$D$10</f>
        <v>Auto-Populates</v>
      </c>
      <c r="AI73" t="str">
        <f>QF.A!$F$10</f>
        <v>Auto-Populates</v>
      </c>
      <c r="AJ73" t="str">
        <f>QF.A!$B$23</f>
        <v>II. CGMP Provisions</v>
      </c>
      <c r="AK73">
        <f>QF.A!B28</f>
        <v>5</v>
      </c>
      <c r="AL73" t="str">
        <f>QF.A!C28</f>
        <v>Did the inspector assess the firm to ensure it is equipped with adequate sanitary facilities and accommodations?</v>
      </c>
      <c r="AM73">
        <f>QF.A!D28</f>
        <v>0</v>
      </c>
      <c r="AN73" t="str">
        <f>QF.A!$E$28</f>
        <v>Select</v>
      </c>
      <c r="AO73">
        <f>QF.A!$F$28</f>
        <v>0</v>
      </c>
      <c r="AP73">
        <f>QF.A!$D$51</f>
        <v>0</v>
      </c>
      <c r="AQ73" s="32">
        <f>QF.A!$F$51</f>
        <v>0</v>
      </c>
      <c r="AR73">
        <f>QF.A!$D$52</f>
        <v>0</v>
      </c>
    </row>
    <row r="74" spans="1:44" x14ac:dyDescent="0.25">
      <c r="A74" t="e">
        <f>VLOOKUP(B74,Sheet1!$A$3:$F$129,2,FALSE)</f>
        <v>#N/A</v>
      </c>
      <c r="B74" t="str">
        <f>QF.A!$D$4</f>
        <v>Select</v>
      </c>
      <c r="C74" s="45">
        <f>Coversheet!$D$36</f>
        <v>0</v>
      </c>
      <c r="D74" s="46" t="str">
        <f>Sheet1!$A$1</f>
        <v>Human Food Field Inspection Audit v 07/2025</v>
      </c>
      <c r="E74" s="124">
        <f>Coversheet!$D$35</f>
        <v>0</v>
      </c>
      <c r="F74" s="124" t="str">
        <f>Coversheet!$D$17</f>
        <v>Select</v>
      </c>
      <c r="G74" s="124" t="str">
        <f>Coversheet!$D$19</f>
        <v>Select</v>
      </c>
      <c r="H74" s="124" t="str">
        <f>Coversheet!$D$16</f>
        <v>FOOD</v>
      </c>
      <c r="I74" s="124" t="str">
        <f>Coversheet!$D$24</f>
        <v>Select</v>
      </c>
      <c r="J74" s="124" t="str">
        <f>Coversheet!$D$25</f>
        <v>Select</v>
      </c>
      <c r="K74" s="45">
        <f>Coversheet!$D$26</f>
        <v>0</v>
      </c>
      <c r="L74" s="45">
        <f>Coversheet!$D$28</f>
        <v>0</v>
      </c>
      <c r="M74" s="124">
        <f>Coversheet!$D$29</f>
        <v>0</v>
      </c>
      <c r="N74" s="45">
        <f>Coversheet!$D$30</f>
        <v>0</v>
      </c>
      <c r="O74" t="e">
        <f>VLOOKUP(B74,Sheet1!$A$3:$F$129,3,FALSE)</f>
        <v>#N/A</v>
      </c>
      <c r="P74">
        <f>QF.A!$F$4</f>
        <v>0</v>
      </c>
      <c r="Q74" s="46"/>
      <c r="R74" s="46"/>
      <c r="S74" s="46" t="str">
        <f>Coversheet!$D$15</f>
        <v>Select</v>
      </c>
      <c r="T74" s="46">
        <f>Coversheet!$D$21</f>
        <v>0</v>
      </c>
      <c r="U74" t="s">
        <v>418</v>
      </c>
      <c r="V74" s="32">
        <f>QF.A!$D$3</f>
        <v>0</v>
      </c>
      <c r="W74" s="32">
        <f>QF.A!$F$3</f>
        <v>0</v>
      </c>
      <c r="X74">
        <f>QF.A!$D$5</f>
        <v>0</v>
      </c>
      <c r="Y74">
        <f>QF.A!$F$5</f>
        <v>0</v>
      </c>
      <c r="Z74">
        <f>QF.A!$D$6</f>
        <v>0</v>
      </c>
      <c r="AA74">
        <f>QF.A!$F$6</f>
        <v>0</v>
      </c>
      <c r="AB74">
        <f>QF.A!$D$7</f>
        <v>0</v>
      </c>
      <c r="AC74">
        <f>QF.A!$F$7</f>
        <v>0</v>
      </c>
      <c r="AD74" t="str">
        <f>QF.A!$D$8</f>
        <v>Select</v>
      </c>
      <c r="AE74" t="str">
        <f>QF.A!$F$8</f>
        <v>Select</v>
      </c>
      <c r="AF74">
        <f>QF.A!$D$9</f>
        <v>0</v>
      </c>
      <c r="AG74">
        <f>QF.A!$F$9</f>
        <v>0</v>
      </c>
      <c r="AH74" s="31" t="str">
        <f>QF.A!$D$10</f>
        <v>Auto-Populates</v>
      </c>
      <c r="AI74" t="str">
        <f>QF.A!$F$10</f>
        <v>Auto-Populates</v>
      </c>
      <c r="AJ74" t="str">
        <f>QF.A!$B$23</f>
        <v>II. CGMP Provisions</v>
      </c>
      <c r="AK74">
        <f>QF.A!B29</f>
        <v>6</v>
      </c>
      <c r="AL74" t="str">
        <f>QF.A!C29</f>
        <v xml:space="preserve">Did the inspector assess the firm to ensure equipment and utensils are designed to be cleanable and maintained to protect against allergen cross-contact and contamination? </v>
      </c>
      <c r="AM74">
        <f>QF.A!D29</f>
        <v>0</v>
      </c>
      <c r="AN74" t="str">
        <f>QF.A!$E$29</f>
        <v>Select</v>
      </c>
      <c r="AO74">
        <f>QF.A!$F$29</f>
        <v>0</v>
      </c>
      <c r="AP74">
        <f>QF.A!$D$51</f>
        <v>0</v>
      </c>
      <c r="AQ74" s="32">
        <f>QF.A!$F$51</f>
        <v>0</v>
      </c>
      <c r="AR74">
        <f>QF.A!$D$52</f>
        <v>0</v>
      </c>
    </row>
    <row r="75" spans="1:44" x14ac:dyDescent="0.25">
      <c r="A75" t="e">
        <f>VLOOKUP(B75,Sheet1!$A$3:$F$129,2,FALSE)</f>
        <v>#N/A</v>
      </c>
      <c r="B75" t="str">
        <f>QF.A!$D$4</f>
        <v>Select</v>
      </c>
      <c r="C75" s="45">
        <f>Coversheet!$D$36</f>
        <v>0</v>
      </c>
      <c r="D75" s="46" t="str">
        <f>Sheet1!$A$1</f>
        <v>Human Food Field Inspection Audit v 07/2025</v>
      </c>
      <c r="E75" s="124">
        <f>Coversheet!$D$35</f>
        <v>0</v>
      </c>
      <c r="F75" s="124" t="str">
        <f>Coversheet!$D$17</f>
        <v>Select</v>
      </c>
      <c r="G75" s="124" t="str">
        <f>Coversheet!$D$19</f>
        <v>Select</v>
      </c>
      <c r="H75" s="124" t="str">
        <f>Coversheet!$D$16</f>
        <v>FOOD</v>
      </c>
      <c r="I75" s="124" t="str">
        <f>Coversheet!$D$24</f>
        <v>Select</v>
      </c>
      <c r="J75" s="124" t="str">
        <f>Coversheet!$D$25</f>
        <v>Select</v>
      </c>
      <c r="K75" s="45">
        <f>Coversheet!$D$26</f>
        <v>0</v>
      </c>
      <c r="L75" s="45">
        <f>Coversheet!$D$28</f>
        <v>0</v>
      </c>
      <c r="M75" s="124">
        <f>Coversheet!$D$29</f>
        <v>0</v>
      </c>
      <c r="N75" s="45">
        <f>Coversheet!$D$30</f>
        <v>0</v>
      </c>
      <c r="O75" t="e">
        <f>VLOOKUP(B75,Sheet1!$A$3:$F$129,3,FALSE)</f>
        <v>#N/A</v>
      </c>
      <c r="P75">
        <f>QF.A!$F$4</f>
        <v>0</v>
      </c>
      <c r="Q75" s="46"/>
      <c r="R75" s="46"/>
      <c r="S75" s="46" t="str">
        <f>Coversheet!$D$15</f>
        <v>Select</v>
      </c>
      <c r="T75" s="46">
        <f>Coversheet!$D$21</f>
        <v>0</v>
      </c>
      <c r="U75" t="s">
        <v>418</v>
      </c>
      <c r="V75" s="32">
        <f>QF.A!$D$3</f>
        <v>0</v>
      </c>
      <c r="W75" s="32">
        <f>QF.A!$F$3</f>
        <v>0</v>
      </c>
      <c r="X75">
        <f>QF.A!$D$5</f>
        <v>0</v>
      </c>
      <c r="Y75">
        <f>QF.A!$F$5</f>
        <v>0</v>
      </c>
      <c r="Z75">
        <f>QF.A!$D$6</f>
        <v>0</v>
      </c>
      <c r="AA75">
        <f>QF.A!$F$6</f>
        <v>0</v>
      </c>
      <c r="AB75">
        <f>QF.A!$D$7</f>
        <v>0</v>
      </c>
      <c r="AC75">
        <f>QF.A!$F$7</f>
        <v>0</v>
      </c>
      <c r="AD75" t="str">
        <f>QF.A!$D$8</f>
        <v>Select</v>
      </c>
      <c r="AE75" t="str">
        <f>QF.A!$F$8</f>
        <v>Select</v>
      </c>
      <c r="AF75">
        <f>QF.A!$D$9</f>
        <v>0</v>
      </c>
      <c r="AG75">
        <f>QF.A!$F$9</f>
        <v>0</v>
      </c>
      <c r="AH75" s="31" t="str">
        <f>QF.A!$D$10</f>
        <v>Auto-Populates</v>
      </c>
      <c r="AI75" t="str">
        <f>QF.A!$F$10</f>
        <v>Auto-Populates</v>
      </c>
      <c r="AJ75" t="str">
        <f>QF.A!$B$23</f>
        <v>II. CGMP Provisions</v>
      </c>
      <c r="AK75">
        <f>QF.A!B30</f>
        <v>7</v>
      </c>
      <c r="AL75" t="str">
        <f>QF.A!C30</f>
        <v xml:space="preserve">Did the inspector assess the firm's processes and controls? </v>
      </c>
      <c r="AM75">
        <f>QF.A!D30</f>
        <v>0</v>
      </c>
      <c r="AN75" t="str">
        <f>QF.A!$E$30</f>
        <v>Select</v>
      </c>
      <c r="AO75">
        <f>QF.A!$F$30</f>
        <v>0</v>
      </c>
      <c r="AP75">
        <f>QF.A!$D$51</f>
        <v>0</v>
      </c>
      <c r="AQ75" s="32">
        <f>QF.A!$F$51</f>
        <v>0</v>
      </c>
      <c r="AR75">
        <f>QF.A!$D$52</f>
        <v>0</v>
      </c>
    </row>
    <row r="76" spans="1:44" x14ac:dyDescent="0.25">
      <c r="A76" t="e">
        <f>VLOOKUP(B76,Sheet1!$A$3:$F$129,2,FALSE)</f>
        <v>#N/A</v>
      </c>
      <c r="B76" t="str">
        <f>QF.A!$D$4</f>
        <v>Select</v>
      </c>
      <c r="C76" s="45">
        <f>Coversheet!$D$36</f>
        <v>0</v>
      </c>
      <c r="D76" s="46" t="str">
        <f>Sheet1!$A$1</f>
        <v>Human Food Field Inspection Audit v 07/2025</v>
      </c>
      <c r="E76" s="124">
        <f>Coversheet!$D$35</f>
        <v>0</v>
      </c>
      <c r="F76" s="124" t="str">
        <f>Coversheet!$D$17</f>
        <v>Select</v>
      </c>
      <c r="G76" s="124" t="str">
        <f>Coversheet!$D$19</f>
        <v>Select</v>
      </c>
      <c r="H76" s="124" t="str">
        <f>Coversheet!$D$16</f>
        <v>FOOD</v>
      </c>
      <c r="I76" s="124" t="str">
        <f>Coversheet!$D$24</f>
        <v>Select</v>
      </c>
      <c r="J76" s="124" t="str">
        <f>Coversheet!$D$25</f>
        <v>Select</v>
      </c>
      <c r="K76" s="45">
        <f>Coversheet!$D$26</f>
        <v>0</v>
      </c>
      <c r="L76" s="45">
        <f>Coversheet!$D$28</f>
        <v>0</v>
      </c>
      <c r="M76" s="124">
        <f>Coversheet!$D$29</f>
        <v>0</v>
      </c>
      <c r="N76" s="45">
        <f>Coversheet!$D$30</f>
        <v>0</v>
      </c>
      <c r="O76" t="e">
        <f>VLOOKUP(B76,Sheet1!$A$3:$F$129,3,FALSE)</f>
        <v>#N/A</v>
      </c>
      <c r="P76">
        <f>QF.A!$F$4</f>
        <v>0</v>
      </c>
      <c r="Q76" s="46"/>
      <c r="R76" s="46"/>
      <c r="S76" s="46" t="str">
        <f>Coversheet!$D$15</f>
        <v>Select</v>
      </c>
      <c r="T76" s="46">
        <f>Coversheet!$D$21</f>
        <v>0</v>
      </c>
      <c r="U76" t="s">
        <v>418</v>
      </c>
      <c r="V76" s="32">
        <f>QF.A!$D$3</f>
        <v>0</v>
      </c>
      <c r="W76" s="32">
        <f>QF.A!$F$3</f>
        <v>0</v>
      </c>
      <c r="X76">
        <f>QF.A!$D$5</f>
        <v>0</v>
      </c>
      <c r="Y76">
        <f>QF.A!$F$5</f>
        <v>0</v>
      </c>
      <c r="Z76">
        <f>QF.A!$D$6</f>
        <v>0</v>
      </c>
      <c r="AA76">
        <f>QF.A!$F$6</f>
        <v>0</v>
      </c>
      <c r="AB76">
        <f>QF.A!$D$7</f>
        <v>0</v>
      </c>
      <c r="AC76">
        <f>QF.A!$F$7</f>
        <v>0</v>
      </c>
      <c r="AD76" t="str">
        <f>QF.A!$D$8</f>
        <v>Select</v>
      </c>
      <c r="AE76" t="str">
        <f>QF.A!$F$8</f>
        <v>Select</v>
      </c>
      <c r="AF76">
        <f>QF.A!$D$9</f>
        <v>0</v>
      </c>
      <c r="AG76">
        <f>QF.A!$F$9</f>
        <v>0</v>
      </c>
      <c r="AH76" s="31" t="str">
        <f>QF.A!$D$10</f>
        <v>Auto-Populates</v>
      </c>
      <c r="AI76" t="str">
        <f>QF.A!$F$10</f>
        <v>Auto-Populates</v>
      </c>
      <c r="AJ76" t="str">
        <f>QF.A!$B$23</f>
        <v>II. CGMP Provisions</v>
      </c>
      <c r="AK76">
        <f>QF.A!B31</f>
        <v>8</v>
      </c>
      <c r="AL76" t="str">
        <f>QF.A!C31</f>
        <v>Did the inspector evaluate the firm's storage and transportation of food?</v>
      </c>
      <c r="AM76">
        <f>QF.A!D31</f>
        <v>0</v>
      </c>
      <c r="AN76" t="str">
        <f>QF.A!$E$31</f>
        <v>Select</v>
      </c>
      <c r="AO76">
        <f>QF.A!$F$31</f>
        <v>0</v>
      </c>
      <c r="AP76">
        <f>QF.A!$D$51</f>
        <v>0</v>
      </c>
      <c r="AQ76" s="32">
        <f>QF.A!$F$51</f>
        <v>0</v>
      </c>
      <c r="AR76">
        <f>QF.A!$D$52</f>
        <v>0</v>
      </c>
    </row>
    <row r="77" spans="1:44" x14ac:dyDescent="0.25">
      <c r="A77" t="e">
        <f>VLOOKUP(B77,Sheet1!$A$3:$F$129,2,FALSE)</f>
        <v>#N/A</v>
      </c>
      <c r="B77" t="str">
        <f>QF.A!$D$4</f>
        <v>Select</v>
      </c>
      <c r="C77" s="45">
        <f>Coversheet!$D$36</f>
        <v>0</v>
      </c>
      <c r="D77" s="46" t="str">
        <f>Sheet1!$A$1</f>
        <v>Human Food Field Inspection Audit v 07/2025</v>
      </c>
      <c r="E77" s="124">
        <f>Coversheet!$D$35</f>
        <v>0</v>
      </c>
      <c r="F77" s="124" t="str">
        <f>Coversheet!$D$17</f>
        <v>Select</v>
      </c>
      <c r="G77" s="124" t="str">
        <f>Coversheet!$D$19</f>
        <v>Select</v>
      </c>
      <c r="H77" s="124" t="str">
        <f>Coversheet!$D$16</f>
        <v>FOOD</v>
      </c>
      <c r="I77" s="124" t="str">
        <f>Coversheet!$D$24</f>
        <v>Select</v>
      </c>
      <c r="J77" s="124" t="str">
        <f>Coversheet!$D$25</f>
        <v>Select</v>
      </c>
      <c r="K77" s="45">
        <f>Coversheet!$D$26</f>
        <v>0</v>
      </c>
      <c r="L77" s="45">
        <f>Coversheet!$D$28</f>
        <v>0</v>
      </c>
      <c r="M77" s="124">
        <f>Coversheet!$D$29</f>
        <v>0</v>
      </c>
      <c r="N77" s="45">
        <f>Coversheet!$D$30</f>
        <v>0</v>
      </c>
      <c r="O77" t="e">
        <f>VLOOKUP(B77,Sheet1!$A$3:$F$129,3,FALSE)</f>
        <v>#N/A</v>
      </c>
      <c r="P77">
        <f>QF.A!$F$4</f>
        <v>0</v>
      </c>
      <c r="Q77" s="46"/>
      <c r="R77" s="46"/>
      <c r="S77" s="46" t="str">
        <f>Coversheet!$D$15</f>
        <v>Select</v>
      </c>
      <c r="T77" s="46">
        <f>Coversheet!$D$21</f>
        <v>0</v>
      </c>
      <c r="U77" t="s">
        <v>418</v>
      </c>
      <c r="V77" s="32">
        <f>QF.A!$D$3</f>
        <v>0</v>
      </c>
      <c r="W77" s="32">
        <f>QF.A!$F$3</f>
        <v>0</v>
      </c>
      <c r="X77">
        <f>QF.A!$D$5</f>
        <v>0</v>
      </c>
      <c r="Y77">
        <f>QF.A!$F$5</f>
        <v>0</v>
      </c>
      <c r="Z77">
        <f>QF.A!$D$6</f>
        <v>0</v>
      </c>
      <c r="AA77">
        <f>QF.A!$F$6</f>
        <v>0</v>
      </c>
      <c r="AB77">
        <f>QF.A!$D$7</f>
        <v>0</v>
      </c>
      <c r="AC77">
        <f>QF.A!$F$7</f>
        <v>0</v>
      </c>
      <c r="AD77" t="str">
        <f>QF.A!$D$8</f>
        <v>Select</v>
      </c>
      <c r="AE77" t="str">
        <f>QF.A!$F$8</f>
        <v>Select</v>
      </c>
      <c r="AF77">
        <f>QF.A!$D$9</f>
        <v>0</v>
      </c>
      <c r="AG77">
        <f>QF.A!$F$9</f>
        <v>0</v>
      </c>
      <c r="AH77" s="31" t="str">
        <f>QF.A!$D$10</f>
        <v>Auto-Populates</v>
      </c>
      <c r="AI77" t="str">
        <f>QF.A!$F$10</f>
        <v>Auto-Populates</v>
      </c>
      <c r="AJ77" t="str">
        <f>QF.A!$B$23</f>
        <v>II. CGMP Provisions</v>
      </c>
      <c r="AK77">
        <f>QF.A!B32</f>
        <v>9</v>
      </c>
      <c r="AL77" t="str">
        <f>QF.A!C32</f>
        <v>Did the inspector assess the holding and distribution of human food by-products for use as animal food (if necessary)?</v>
      </c>
      <c r="AM77">
        <f>QF.A!D32</f>
        <v>0</v>
      </c>
      <c r="AN77" t="str">
        <f>QF.A!$E$32</f>
        <v>Select</v>
      </c>
      <c r="AO77">
        <f>QF.A!$F$32</f>
        <v>0</v>
      </c>
      <c r="AP77">
        <f>QF.A!$D$51</f>
        <v>0</v>
      </c>
      <c r="AQ77" s="32">
        <f>QF.A!$F$51</f>
        <v>0</v>
      </c>
      <c r="AR77">
        <f>QF.A!$D$52</f>
        <v>0</v>
      </c>
    </row>
    <row r="78" spans="1:44" x14ac:dyDescent="0.25">
      <c r="A78" t="e">
        <f>VLOOKUP(B78,Sheet1!$A$3:$F$129,2,FALSE)</f>
        <v>#N/A</v>
      </c>
      <c r="B78" t="str">
        <f>QF.A!$D$4</f>
        <v>Select</v>
      </c>
      <c r="C78" s="45">
        <f>Coversheet!$D$36</f>
        <v>0</v>
      </c>
      <c r="D78" s="46" t="str">
        <f>Sheet1!$A$1</f>
        <v>Human Food Field Inspection Audit v 07/2025</v>
      </c>
      <c r="E78" s="124">
        <f>Coversheet!$D$35</f>
        <v>0</v>
      </c>
      <c r="F78" s="124" t="str">
        <f>Coversheet!$D$17</f>
        <v>Select</v>
      </c>
      <c r="G78" s="124" t="str">
        <f>Coversheet!$D$19</f>
        <v>Select</v>
      </c>
      <c r="H78" s="124" t="str">
        <f>Coversheet!$D$16</f>
        <v>FOOD</v>
      </c>
      <c r="I78" s="124" t="str">
        <f>Coversheet!$D$24</f>
        <v>Select</v>
      </c>
      <c r="J78" s="124" t="str">
        <f>Coversheet!$D$25</f>
        <v>Select</v>
      </c>
      <c r="K78" s="45">
        <f>Coversheet!$D$26</f>
        <v>0</v>
      </c>
      <c r="L78" s="45">
        <f>Coversheet!$D$28</f>
        <v>0</v>
      </c>
      <c r="M78" s="124">
        <f>Coversheet!$D$29</f>
        <v>0</v>
      </c>
      <c r="N78" s="45">
        <f>Coversheet!$D$30</f>
        <v>0</v>
      </c>
      <c r="O78" t="e">
        <f>VLOOKUP(B78,Sheet1!$A$3:$F$129,3,FALSE)</f>
        <v>#N/A</v>
      </c>
      <c r="P78">
        <f>QF.A!$F$4</f>
        <v>0</v>
      </c>
      <c r="Q78" s="46"/>
      <c r="R78" s="46"/>
      <c r="S78" s="46" t="str">
        <f>Coversheet!$D$15</f>
        <v>Select</v>
      </c>
      <c r="T78" s="46">
        <f>Coversheet!$D$21</f>
        <v>0</v>
      </c>
      <c r="U78" t="s">
        <v>418</v>
      </c>
      <c r="V78" s="32">
        <f>QF.A!$D$3</f>
        <v>0</v>
      </c>
      <c r="W78" s="32">
        <f>QF.A!$F$3</f>
        <v>0</v>
      </c>
      <c r="X78">
        <f>QF.A!$D$5</f>
        <v>0</v>
      </c>
      <c r="Y78">
        <f>QF.A!$F$5</f>
        <v>0</v>
      </c>
      <c r="Z78">
        <f>QF.A!$D$6</f>
        <v>0</v>
      </c>
      <c r="AA78">
        <f>QF.A!$F$6</f>
        <v>0</v>
      </c>
      <c r="AB78">
        <f>QF.A!$D$7</f>
        <v>0</v>
      </c>
      <c r="AC78">
        <f>QF.A!$F$7</f>
        <v>0</v>
      </c>
      <c r="AD78" t="str">
        <f>QF.A!$D$8</f>
        <v>Select</v>
      </c>
      <c r="AE78" t="str">
        <f>QF.A!$F$8</f>
        <v>Select</v>
      </c>
      <c r="AF78">
        <f>QF.A!$D$9</f>
        <v>0</v>
      </c>
      <c r="AG78">
        <f>QF.A!$F$9</f>
        <v>0</v>
      </c>
      <c r="AH78" s="31" t="str">
        <f>QF.A!$D$10</f>
        <v>Auto-Populates</v>
      </c>
      <c r="AI78" t="str">
        <f>QF.A!$F$10</f>
        <v>Auto-Populates</v>
      </c>
      <c r="AJ78" t="str">
        <f>QF.A!$B$33</f>
        <v>IV. Qualified Facility Provisions</v>
      </c>
      <c r="AK78" t="str">
        <f>QF.A!$B$33</f>
        <v>IV. Qualified Facility Provisions</v>
      </c>
      <c r="AP78">
        <f>QF.A!$D$51</f>
        <v>0</v>
      </c>
      <c r="AQ78" s="32">
        <f>QF.A!$F$51</f>
        <v>0</v>
      </c>
      <c r="AR78">
        <f>QF.A!$D$52</f>
        <v>0</v>
      </c>
    </row>
    <row r="79" spans="1:44" x14ac:dyDescent="0.25">
      <c r="A79" t="e">
        <f>VLOOKUP(B79,Sheet1!$A$3:$F$129,2,FALSE)</f>
        <v>#N/A</v>
      </c>
      <c r="B79" t="str">
        <f>QF.A!$D$4</f>
        <v>Select</v>
      </c>
      <c r="C79" s="45">
        <f>Coversheet!$D$36</f>
        <v>0</v>
      </c>
      <c r="D79" s="46" t="str">
        <f>Sheet1!$A$1</f>
        <v>Human Food Field Inspection Audit v 07/2025</v>
      </c>
      <c r="E79" s="124">
        <f>Coversheet!$D$35</f>
        <v>0</v>
      </c>
      <c r="F79" s="124" t="str">
        <f>Coversheet!$D$17</f>
        <v>Select</v>
      </c>
      <c r="G79" s="124" t="str">
        <f>Coversheet!$D$19</f>
        <v>Select</v>
      </c>
      <c r="H79" s="124" t="str">
        <f>Coversheet!$D$16</f>
        <v>FOOD</v>
      </c>
      <c r="I79" s="124" t="str">
        <f>Coversheet!$D$24</f>
        <v>Select</v>
      </c>
      <c r="J79" s="124" t="str">
        <f>Coversheet!$D$25</f>
        <v>Select</v>
      </c>
      <c r="K79" s="45">
        <f>Coversheet!$D$26</f>
        <v>0</v>
      </c>
      <c r="L79" s="45">
        <f>Coversheet!$D$28</f>
        <v>0</v>
      </c>
      <c r="M79" s="124">
        <f>Coversheet!$D$29</f>
        <v>0</v>
      </c>
      <c r="N79" s="45">
        <f>Coversheet!$D$30</f>
        <v>0</v>
      </c>
      <c r="O79" t="e">
        <f>VLOOKUP(B79,Sheet1!$A$3:$F$129,3,FALSE)</f>
        <v>#N/A</v>
      </c>
      <c r="P79">
        <f>QF.A!$F$4</f>
        <v>0</v>
      </c>
      <c r="Q79" s="46"/>
      <c r="R79" s="46"/>
      <c r="S79" s="46" t="str">
        <f>Coversheet!$D$15</f>
        <v>Select</v>
      </c>
      <c r="T79" s="46">
        <f>Coversheet!$D$21</f>
        <v>0</v>
      </c>
      <c r="U79" t="s">
        <v>418</v>
      </c>
      <c r="V79" s="32">
        <f>QF.A!$D$3</f>
        <v>0</v>
      </c>
      <c r="W79" s="32">
        <f>QF.A!$F$3</f>
        <v>0</v>
      </c>
      <c r="X79">
        <f>QF.A!$D$5</f>
        <v>0</v>
      </c>
      <c r="Y79">
        <f>QF.A!$F$5</f>
        <v>0</v>
      </c>
      <c r="Z79">
        <f>QF.A!$D$6</f>
        <v>0</v>
      </c>
      <c r="AA79">
        <f>QF.A!$F$6</f>
        <v>0</v>
      </c>
      <c r="AB79">
        <f>QF.A!$D$7</f>
        <v>0</v>
      </c>
      <c r="AC79">
        <f>QF.A!$F$7</f>
        <v>0</v>
      </c>
      <c r="AD79" t="str">
        <f>QF.A!$D$8</f>
        <v>Select</v>
      </c>
      <c r="AE79" t="str">
        <f>QF.A!$F$8</f>
        <v>Select</v>
      </c>
      <c r="AF79">
        <f>QF.A!$D$9</f>
        <v>0</v>
      </c>
      <c r="AG79">
        <f>QF.A!$F$9</f>
        <v>0</v>
      </c>
      <c r="AH79" s="31" t="str">
        <f>QF.A!$D$10</f>
        <v>Auto-Populates</v>
      </c>
      <c r="AI79" t="str">
        <f>QF.A!$F$10</f>
        <v>Auto-Populates</v>
      </c>
      <c r="AJ79" t="str">
        <f>QF.A!$B$33</f>
        <v>IV. Qualified Facility Provisions</v>
      </c>
      <c r="AK79">
        <f>QF.A!B34</f>
        <v>1</v>
      </c>
      <c r="AL79" t="str">
        <f>QF.A!C34</f>
        <v>Did the inspector verify that the firm attested and under what provision?*
*Note: only applicable if the firm attested.</v>
      </c>
      <c r="AM79">
        <f>QF.A!D34</f>
        <v>0</v>
      </c>
      <c r="AN79" t="str">
        <f>QF.A!$E$34</f>
        <v>Select</v>
      </c>
      <c r="AO79">
        <f>QF.A!$F$34</f>
        <v>0</v>
      </c>
      <c r="AP79">
        <f>QF.A!$D$51</f>
        <v>0</v>
      </c>
      <c r="AQ79" s="32">
        <f>QF.A!$F$51</f>
        <v>0</v>
      </c>
      <c r="AR79">
        <f>QF.A!$D$52</f>
        <v>0</v>
      </c>
    </row>
    <row r="80" spans="1:44" x14ac:dyDescent="0.25">
      <c r="A80" t="e">
        <f>VLOOKUP(B80,Sheet1!$A$3:$F$129,2,FALSE)</f>
        <v>#N/A</v>
      </c>
      <c r="B80" t="str">
        <f>QF.A!$D$4</f>
        <v>Select</v>
      </c>
      <c r="C80" s="45">
        <f>Coversheet!$D$36</f>
        <v>0</v>
      </c>
      <c r="D80" s="46" t="str">
        <f>Sheet1!$A$1</f>
        <v>Human Food Field Inspection Audit v 07/2025</v>
      </c>
      <c r="E80" s="124">
        <f>Coversheet!$D$35</f>
        <v>0</v>
      </c>
      <c r="F80" s="124" t="str">
        <f>Coversheet!$D$17</f>
        <v>Select</v>
      </c>
      <c r="G80" s="124" t="str">
        <f>Coversheet!$D$19</f>
        <v>Select</v>
      </c>
      <c r="H80" s="124" t="str">
        <f>Coversheet!$D$16</f>
        <v>FOOD</v>
      </c>
      <c r="I80" s="124" t="str">
        <f>Coversheet!$D$24</f>
        <v>Select</v>
      </c>
      <c r="J80" s="124" t="str">
        <f>Coversheet!$D$25</f>
        <v>Select</v>
      </c>
      <c r="K80" s="45">
        <f>Coversheet!$D$26</f>
        <v>0</v>
      </c>
      <c r="L80" s="45">
        <f>Coversheet!$D$28</f>
        <v>0</v>
      </c>
      <c r="M80" s="124">
        <f>Coversheet!$D$29</f>
        <v>0</v>
      </c>
      <c r="N80" s="45">
        <f>Coversheet!$D$30</f>
        <v>0</v>
      </c>
      <c r="O80" t="e">
        <f>VLOOKUP(B80,Sheet1!$A$3:$F$129,3,FALSE)</f>
        <v>#N/A</v>
      </c>
      <c r="P80">
        <f>QF.A!$F$4</f>
        <v>0</v>
      </c>
      <c r="Q80" s="46"/>
      <c r="R80" s="46"/>
      <c r="S80" s="46" t="str">
        <f>Coversheet!$D$15</f>
        <v>Select</v>
      </c>
      <c r="T80" s="46">
        <f>Coversheet!$D$21</f>
        <v>0</v>
      </c>
      <c r="U80" t="s">
        <v>418</v>
      </c>
      <c r="V80" s="32">
        <f>QF.A!$D$3</f>
        <v>0</v>
      </c>
      <c r="W80" s="32">
        <f>QF.A!$F$3</f>
        <v>0</v>
      </c>
      <c r="X80">
        <f>QF.A!$D$5</f>
        <v>0</v>
      </c>
      <c r="Y80">
        <f>QF.A!$F$5</f>
        <v>0</v>
      </c>
      <c r="Z80">
        <f>QF.A!$D$6</f>
        <v>0</v>
      </c>
      <c r="AA80">
        <f>QF.A!$F$6</f>
        <v>0</v>
      </c>
      <c r="AB80">
        <f>QF.A!$D$7</f>
        <v>0</v>
      </c>
      <c r="AC80">
        <f>QF.A!$F$7</f>
        <v>0</v>
      </c>
      <c r="AD80" t="str">
        <f>QF.A!$D$8</f>
        <v>Select</v>
      </c>
      <c r="AE80" t="str">
        <f>QF.A!$F$8</f>
        <v>Select</v>
      </c>
      <c r="AF80">
        <f>QF.A!$D$9</f>
        <v>0</v>
      </c>
      <c r="AG80">
        <f>QF.A!$F$9</f>
        <v>0</v>
      </c>
      <c r="AH80" s="31" t="str">
        <f>QF.A!$D$10</f>
        <v>Auto-Populates</v>
      </c>
      <c r="AI80" t="str">
        <f>QF.A!$F$10</f>
        <v>Auto-Populates</v>
      </c>
      <c r="AJ80" t="str">
        <f>QF.A!$B$33</f>
        <v>IV. Qualified Facility Provisions</v>
      </c>
      <c r="AK80">
        <f>QF.A!B35</f>
        <v>2</v>
      </c>
      <c r="AL80" t="str">
        <f>QF.A!C35</f>
        <v>Did the inspector encourage the firm to attest, explain the attestation process, and give them the opportunity to attest during the inspection?*
*Note: only applicable to very small business that have not attested</v>
      </c>
      <c r="AM80">
        <f>QF.A!D35</f>
        <v>0</v>
      </c>
      <c r="AN80" t="str">
        <f>QF.A!$E$35</f>
        <v>Select</v>
      </c>
      <c r="AO80">
        <f>QF.A!$F$35</f>
        <v>0</v>
      </c>
      <c r="AP80">
        <f>QF.A!$D$51</f>
        <v>0</v>
      </c>
      <c r="AQ80" s="32">
        <f>QF.A!$F$51</f>
        <v>0</v>
      </c>
      <c r="AR80">
        <f>QF.A!$D$52</f>
        <v>0</v>
      </c>
    </row>
    <row r="81" spans="1:175" x14ac:dyDescent="0.25">
      <c r="A81" t="e">
        <f>VLOOKUP(B81,Sheet1!$A$3:$F$129,2,FALSE)</f>
        <v>#N/A</v>
      </c>
      <c r="B81" t="str">
        <f>QF.A!$D$4</f>
        <v>Select</v>
      </c>
      <c r="C81" s="45">
        <f>Coversheet!$D$36</f>
        <v>0</v>
      </c>
      <c r="D81" s="46" t="str">
        <f>Sheet1!$A$1</f>
        <v>Human Food Field Inspection Audit v 07/2025</v>
      </c>
      <c r="E81" s="124">
        <f>Coversheet!$D$35</f>
        <v>0</v>
      </c>
      <c r="F81" s="124" t="str">
        <f>Coversheet!$D$17</f>
        <v>Select</v>
      </c>
      <c r="G81" s="124" t="str">
        <f>Coversheet!$D$19</f>
        <v>Select</v>
      </c>
      <c r="H81" s="124" t="str">
        <f>Coversheet!$D$16</f>
        <v>FOOD</v>
      </c>
      <c r="I81" s="124" t="str">
        <f>Coversheet!$D$24</f>
        <v>Select</v>
      </c>
      <c r="J81" s="124" t="str">
        <f>Coversheet!$D$25</f>
        <v>Select</v>
      </c>
      <c r="K81" s="45">
        <f>Coversheet!$D$26</f>
        <v>0</v>
      </c>
      <c r="L81" s="45">
        <f>Coversheet!$D$28</f>
        <v>0</v>
      </c>
      <c r="M81" s="124">
        <f>Coversheet!$D$29</f>
        <v>0</v>
      </c>
      <c r="N81" s="45">
        <f>Coversheet!$D$30</f>
        <v>0</v>
      </c>
      <c r="O81" t="e">
        <f>VLOOKUP(B81,Sheet1!$A$3:$F$129,3,FALSE)</f>
        <v>#N/A</v>
      </c>
      <c r="P81">
        <f>QF.A!$F$4</f>
        <v>0</v>
      </c>
      <c r="Q81" s="46"/>
      <c r="R81" s="46"/>
      <c r="S81" s="46" t="str">
        <f>Coversheet!$D$15</f>
        <v>Select</v>
      </c>
      <c r="T81" s="46">
        <f>Coversheet!$D$21</f>
        <v>0</v>
      </c>
      <c r="U81" t="s">
        <v>418</v>
      </c>
      <c r="V81" s="32">
        <f>QF.A!$D$3</f>
        <v>0</v>
      </c>
      <c r="W81" s="32">
        <f>QF.A!$F$3</f>
        <v>0</v>
      </c>
      <c r="X81">
        <f>QF.A!$D$5</f>
        <v>0</v>
      </c>
      <c r="Y81">
        <f>QF.A!$F$5</f>
        <v>0</v>
      </c>
      <c r="Z81">
        <f>QF.A!$D$6</f>
        <v>0</v>
      </c>
      <c r="AA81">
        <f>QF.A!$F$6</f>
        <v>0</v>
      </c>
      <c r="AB81">
        <f>QF.A!$D$7</f>
        <v>0</v>
      </c>
      <c r="AC81">
        <f>QF.A!$F$7</f>
        <v>0</v>
      </c>
      <c r="AD81" t="str">
        <f>QF.A!$D$8</f>
        <v>Select</v>
      </c>
      <c r="AE81" t="str">
        <f>QF.A!$F$8</f>
        <v>Select</v>
      </c>
      <c r="AF81">
        <f>QF.A!$D$9</f>
        <v>0</v>
      </c>
      <c r="AG81">
        <f>QF.A!$F$9</f>
        <v>0</v>
      </c>
      <c r="AH81" s="31" t="str">
        <f>QF.A!$D$10</f>
        <v>Auto-Populates</v>
      </c>
      <c r="AI81" t="str">
        <f>QF.A!$F$10</f>
        <v>Auto-Populates</v>
      </c>
      <c r="AJ81" t="str">
        <f>QF.A!$B$36</f>
        <v>VII. Acidified Foods/Low Acid Canned Foods (LACF) Provisions</v>
      </c>
      <c r="AK81" t="str">
        <f>QF.A!$B$36</f>
        <v>VII. Acidified Foods/Low Acid Canned Foods (LACF) Provisions</v>
      </c>
      <c r="AP81">
        <f>QF.A!$D$51</f>
        <v>0</v>
      </c>
      <c r="AQ81" s="32">
        <f>QF.A!$F$51</f>
        <v>0</v>
      </c>
      <c r="AR81">
        <f>QF.A!$D$52</f>
        <v>0</v>
      </c>
    </row>
    <row r="82" spans="1:175" x14ac:dyDescent="0.25">
      <c r="A82" t="e">
        <f>VLOOKUP(B82,Sheet1!$A$3:$F$129,2,FALSE)</f>
        <v>#N/A</v>
      </c>
      <c r="B82" t="str">
        <f>QF.A!$D$4</f>
        <v>Select</v>
      </c>
      <c r="C82" s="45">
        <f>Coversheet!$D$36</f>
        <v>0</v>
      </c>
      <c r="D82" s="46" t="str">
        <f>Sheet1!$A$1</f>
        <v>Human Food Field Inspection Audit v 07/2025</v>
      </c>
      <c r="E82" s="124">
        <f>Coversheet!$D$35</f>
        <v>0</v>
      </c>
      <c r="F82" s="124" t="str">
        <f>Coversheet!$D$17</f>
        <v>Select</v>
      </c>
      <c r="G82" s="124" t="str">
        <f>Coversheet!$D$19</f>
        <v>Select</v>
      </c>
      <c r="H82" s="124" t="str">
        <f>Coversheet!$D$16</f>
        <v>FOOD</v>
      </c>
      <c r="I82" s="124" t="str">
        <f>Coversheet!$D$24</f>
        <v>Select</v>
      </c>
      <c r="J82" s="124" t="str">
        <f>Coversheet!$D$25</f>
        <v>Select</v>
      </c>
      <c r="K82" s="45">
        <f>Coversheet!$D$26</f>
        <v>0</v>
      </c>
      <c r="L82" s="45">
        <f>Coversheet!$D$28</f>
        <v>0</v>
      </c>
      <c r="M82" s="124">
        <f>Coversheet!$D$29</f>
        <v>0</v>
      </c>
      <c r="N82" s="45">
        <f>Coversheet!$D$30</f>
        <v>0</v>
      </c>
      <c r="O82" t="e">
        <f>VLOOKUP(B82,Sheet1!$A$3:$F$129,3,FALSE)</f>
        <v>#N/A</v>
      </c>
      <c r="P82">
        <f>QF.A!$F$4</f>
        <v>0</v>
      </c>
      <c r="Q82" s="46"/>
      <c r="R82" s="46"/>
      <c r="S82" s="46" t="str">
        <f>Coversheet!$D$15</f>
        <v>Select</v>
      </c>
      <c r="T82" s="46">
        <f>Coversheet!$D$21</f>
        <v>0</v>
      </c>
      <c r="U82" t="s">
        <v>418</v>
      </c>
      <c r="V82" s="32">
        <f>QF.A!$D$3</f>
        <v>0</v>
      </c>
      <c r="W82" s="32">
        <f>QF.A!$F$3</f>
        <v>0</v>
      </c>
      <c r="X82">
        <f>QF.A!$D$5</f>
        <v>0</v>
      </c>
      <c r="Y82">
        <f>QF.A!$F$5</f>
        <v>0</v>
      </c>
      <c r="Z82">
        <f>QF.A!$D$6</f>
        <v>0</v>
      </c>
      <c r="AA82">
        <f>QF.A!$F$6</f>
        <v>0</v>
      </c>
      <c r="AB82">
        <f>QF.A!$D$7</f>
        <v>0</v>
      </c>
      <c r="AC82">
        <f>QF.A!$F$7</f>
        <v>0</v>
      </c>
      <c r="AD82" t="str">
        <f>QF.A!$D$8</f>
        <v>Select</v>
      </c>
      <c r="AE82" t="str">
        <f>QF.A!$F$8</f>
        <v>Select</v>
      </c>
      <c r="AF82">
        <f>QF.A!$D$9</f>
        <v>0</v>
      </c>
      <c r="AG82">
        <f>QF.A!$F$9</f>
        <v>0</v>
      </c>
      <c r="AH82" s="31" t="str">
        <f>QF.A!$D$10</f>
        <v>Auto-Populates</v>
      </c>
      <c r="AI82" t="str">
        <f>QF.A!$F$10</f>
        <v>Auto-Populates</v>
      </c>
      <c r="AJ82" t="str">
        <f>QF.A!$B$36</f>
        <v>VII. Acidified Foods/Low Acid Canned Foods (LACF) Provisions</v>
      </c>
      <c r="AK82">
        <f>QF.A!B37</f>
        <v>1</v>
      </c>
      <c r="AL82" t="str">
        <f>QF.A!C37</f>
        <v>Did the inspector assess process establishment to ensure scheduled process is filed appropriately?</v>
      </c>
      <c r="AM82">
        <f>QF.A!D37</f>
        <v>0</v>
      </c>
      <c r="AN82" t="str">
        <f>QF.A!$E$37</f>
        <v>Select</v>
      </c>
      <c r="AO82">
        <f>QF.A!$F$37</f>
        <v>0</v>
      </c>
      <c r="AP82">
        <f>QF.A!$D$51</f>
        <v>0</v>
      </c>
      <c r="AQ82" s="32">
        <f>QF.A!$F$51</f>
        <v>0</v>
      </c>
      <c r="AR82">
        <f>QF.A!$D$52</f>
        <v>0</v>
      </c>
    </row>
    <row r="83" spans="1:175" x14ac:dyDescent="0.25">
      <c r="A83" t="e">
        <f>VLOOKUP(B83,Sheet1!$A$3:$F$129,2,FALSE)</f>
        <v>#N/A</v>
      </c>
      <c r="B83" t="str">
        <f>QF.A!$D$4</f>
        <v>Select</v>
      </c>
      <c r="C83" s="45">
        <f>Coversheet!$D$36</f>
        <v>0</v>
      </c>
      <c r="D83" s="46" t="str">
        <f>Sheet1!$A$1</f>
        <v>Human Food Field Inspection Audit v 07/2025</v>
      </c>
      <c r="E83" s="124">
        <f>Coversheet!$D$35</f>
        <v>0</v>
      </c>
      <c r="F83" s="124" t="str">
        <f>Coversheet!$D$17</f>
        <v>Select</v>
      </c>
      <c r="G83" s="124" t="str">
        <f>Coversheet!$D$19</f>
        <v>Select</v>
      </c>
      <c r="H83" s="124" t="str">
        <f>Coversheet!$D$16</f>
        <v>FOOD</v>
      </c>
      <c r="I83" s="124" t="str">
        <f>Coversheet!$D$24</f>
        <v>Select</v>
      </c>
      <c r="J83" s="124" t="str">
        <f>Coversheet!$D$25</f>
        <v>Select</v>
      </c>
      <c r="K83" s="45">
        <f>Coversheet!$D$26</f>
        <v>0</v>
      </c>
      <c r="L83" s="45">
        <f>Coversheet!$D$28</f>
        <v>0</v>
      </c>
      <c r="M83" s="124">
        <f>Coversheet!$D$29</f>
        <v>0</v>
      </c>
      <c r="N83" s="45">
        <f>Coversheet!$D$30</f>
        <v>0</v>
      </c>
      <c r="O83" t="e">
        <f>VLOOKUP(B83,Sheet1!$A$3:$F$129,3,FALSE)</f>
        <v>#N/A</v>
      </c>
      <c r="P83">
        <f>QF.A!$F$4</f>
        <v>0</v>
      </c>
      <c r="Q83" s="46"/>
      <c r="R83" s="46"/>
      <c r="S83" s="46" t="str">
        <f>Coversheet!$D$15</f>
        <v>Select</v>
      </c>
      <c r="T83" s="46">
        <f>Coversheet!$D$21</f>
        <v>0</v>
      </c>
      <c r="U83" t="s">
        <v>418</v>
      </c>
      <c r="V83" s="32">
        <f>QF.A!$D$3</f>
        <v>0</v>
      </c>
      <c r="W83" s="32">
        <f>QF.A!$F$3</f>
        <v>0</v>
      </c>
      <c r="X83">
        <f>QF.A!$D$5</f>
        <v>0</v>
      </c>
      <c r="Y83">
        <f>QF.A!$F$5</f>
        <v>0</v>
      </c>
      <c r="Z83">
        <f>QF.A!$D$6</f>
        <v>0</v>
      </c>
      <c r="AA83">
        <f>QF.A!$F$6</f>
        <v>0</v>
      </c>
      <c r="AB83">
        <f>QF.A!$D$7</f>
        <v>0</v>
      </c>
      <c r="AC83">
        <f>QF.A!$F$7</f>
        <v>0</v>
      </c>
      <c r="AD83" t="str">
        <f>QF.A!$D$8</f>
        <v>Select</v>
      </c>
      <c r="AE83" t="str">
        <f>QF.A!$F$8</f>
        <v>Select</v>
      </c>
      <c r="AF83">
        <f>QF.A!$D$9</f>
        <v>0</v>
      </c>
      <c r="AG83">
        <f>QF.A!$F$9</f>
        <v>0</v>
      </c>
      <c r="AH83" s="31" t="str">
        <f>QF.A!$D$10</f>
        <v>Auto-Populates</v>
      </c>
      <c r="AI83" t="str">
        <f>QF.A!$F$10</f>
        <v>Auto-Populates</v>
      </c>
      <c r="AJ83" t="str">
        <f>QF.A!$B$36</f>
        <v>VII. Acidified Foods/Low Acid Canned Foods (LACF) Provisions</v>
      </c>
      <c r="AK83">
        <f>QF.A!B38</f>
        <v>2</v>
      </c>
      <c r="AL83" t="str">
        <f>QF.A!C38</f>
        <v>Did the inspector verify better process control training has been completed?</v>
      </c>
      <c r="AM83">
        <f>QF.A!D38</f>
        <v>0</v>
      </c>
      <c r="AN83" t="str">
        <f>QF.A!$E$38</f>
        <v>Select</v>
      </c>
      <c r="AO83">
        <f>QF.A!$F$38</f>
        <v>0</v>
      </c>
      <c r="AP83">
        <f>QF.A!$D$51</f>
        <v>0</v>
      </c>
      <c r="AQ83" s="32">
        <f>QF.A!$F$51</f>
        <v>0</v>
      </c>
      <c r="AR83">
        <f>QF.A!$D$52</f>
        <v>0</v>
      </c>
    </row>
    <row r="84" spans="1:175" x14ac:dyDescent="0.25">
      <c r="A84" t="e">
        <f>VLOOKUP(B84,Sheet1!$A$3:$F$129,2,FALSE)</f>
        <v>#N/A</v>
      </c>
      <c r="B84" t="str">
        <f>QF.A!$D$4</f>
        <v>Select</v>
      </c>
      <c r="C84" s="45">
        <f>Coversheet!$D$36</f>
        <v>0</v>
      </c>
      <c r="D84" s="46" t="str">
        <f>Sheet1!$A$1</f>
        <v>Human Food Field Inspection Audit v 07/2025</v>
      </c>
      <c r="E84" s="124">
        <f>Coversheet!$D$35</f>
        <v>0</v>
      </c>
      <c r="F84" s="124" t="str">
        <f>Coversheet!$D$17</f>
        <v>Select</v>
      </c>
      <c r="G84" s="124" t="str">
        <f>Coversheet!$D$19</f>
        <v>Select</v>
      </c>
      <c r="H84" s="124" t="str">
        <f>Coversheet!$D$16</f>
        <v>FOOD</v>
      </c>
      <c r="I84" s="124" t="str">
        <f>Coversheet!$D$24</f>
        <v>Select</v>
      </c>
      <c r="J84" s="124" t="str">
        <f>Coversheet!$D$25</f>
        <v>Select</v>
      </c>
      <c r="K84" s="45">
        <f>Coversheet!$D$26</f>
        <v>0</v>
      </c>
      <c r="L84" s="45">
        <f>Coversheet!$D$28</f>
        <v>0</v>
      </c>
      <c r="M84" s="124">
        <f>Coversheet!$D$29</f>
        <v>0</v>
      </c>
      <c r="N84" s="45">
        <f>Coversheet!$D$30</f>
        <v>0</v>
      </c>
      <c r="O84" t="e">
        <f>VLOOKUP(B84,Sheet1!$A$3:$F$129,3,FALSE)</f>
        <v>#N/A</v>
      </c>
      <c r="P84">
        <f>QF.A!$F$4</f>
        <v>0</v>
      </c>
      <c r="Q84" s="46"/>
      <c r="R84" s="46"/>
      <c r="S84" s="46" t="str">
        <f>Coversheet!$D$15</f>
        <v>Select</v>
      </c>
      <c r="T84" s="46">
        <f>Coversheet!$D$21</f>
        <v>0</v>
      </c>
      <c r="U84" t="s">
        <v>418</v>
      </c>
      <c r="V84" s="32">
        <f>QF.A!$D$3</f>
        <v>0</v>
      </c>
      <c r="W84" s="32">
        <f>QF.A!$F$3</f>
        <v>0</v>
      </c>
      <c r="X84">
        <f>QF.A!$D$5</f>
        <v>0</v>
      </c>
      <c r="Y84">
        <f>QF.A!$F$5</f>
        <v>0</v>
      </c>
      <c r="Z84">
        <f>QF.A!$D$6</f>
        <v>0</v>
      </c>
      <c r="AA84">
        <f>QF.A!$F$6</f>
        <v>0</v>
      </c>
      <c r="AB84">
        <f>QF.A!$D$7</f>
        <v>0</v>
      </c>
      <c r="AC84">
        <f>QF.A!$F$7</f>
        <v>0</v>
      </c>
      <c r="AD84" t="str">
        <f>QF.A!$D$8</f>
        <v>Select</v>
      </c>
      <c r="AE84" t="str">
        <f>QF.A!$F$8</f>
        <v>Select</v>
      </c>
      <c r="AF84">
        <f>QF.A!$D$9</f>
        <v>0</v>
      </c>
      <c r="AG84">
        <f>QF.A!$F$9</f>
        <v>0</v>
      </c>
      <c r="AH84" s="31" t="str">
        <f>QF.A!$D$10</f>
        <v>Auto-Populates</v>
      </c>
      <c r="AI84" t="str">
        <f>QF.A!$F$10</f>
        <v>Auto-Populates</v>
      </c>
      <c r="AJ84" t="str">
        <f>QF.A!$B$36</f>
        <v>VII. Acidified Foods/Low Acid Canned Foods (LACF) Provisions</v>
      </c>
      <c r="AK84">
        <f>QF.A!B39</f>
        <v>3</v>
      </c>
      <c r="AL84" t="str">
        <f>QF.A!C39</f>
        <v>Did the inspector assess process delivery?</v>
      </c>
      <c r="AM84">
        <f>QF.A!D39</f>
        <v>0</v>
      </c>
      <c r="AN84" t="str">
        <f>QF.A!$E$39</f>
        <v>Select</v>
      </c>
      <c r="AO84">
        <f>QF.A!$F$39</f>
        <v>0</v>
      </c>
      <c r="AP84">
        <f>QF.A!$D$51</f>
        <v>0</v>
      </c>
      <c r="AQ84" s="32">
        <f>QF.A!$F$51</f>
        <v>0</v>
      </c>
      <c r="AR84">
        <f>QF.A!$D$52</f>
        <v>0</v>
      </c>
    </row>
    <row r="85" spans="1:175" x14ac:dyDescent="0.25">
      <c r="A85" t="e">
        <f>VLOOKUP(B85,Sheet1!$A$3:$F$129,2,FALSE)</f>
        <v>#N/A</v>
      </c>
      <c r="B85" t="str">
        <f>QF.A!$D$4</f>
        <v>Select</v>
      </c>
      <c r="C85" s="45">
        <f>Coversheet!$D$36</f>
        <v>0</v>
      </c>
      <c r="D85" s="46" t="str">
        <f>Sheet1!$A$1</f>
        <v>Human Food Field Inspection Audit v 07/2025</v>
      </c>
      <c r="E85" s="124">
        <f>Coversheet!$D$35</f>
        <v>0</v>
      </c>
      <c r="F85" s="124" t="str">
        <f>Coversheet!$D$17</f>
        <v>Select</v>
      </c>
      <c r="G85" s="124" t="str">
        <f>Coversheet!$D$19</f>
        <v>Select</v>
      </c>
      <c r="H85" s="124" t="str">
        <f>Coversheet!$D$16</f>
        <v>FOOD</v>
      </c>
      <c r="I85" s="124" t="str">
        <f>Coversheet!$D$24</f>
        <v>Select</v>
      </c>
      <c r="J85" s="124" t="str">
        <f>Coversheet!$D$25</f>
        <v>Select</v>
      </c>
      <c r="K85" s="45">
        <f>Coversheet!$D$26</f>
        <v>0</v>
      </c>
      <c r="L85" s="45">
        <f>Coversheet!$D$28</f>
        <v>0</v>
      </c>
      <c r="M85" s="124">
        <f>Coversheet!$D$29</f>
        <v>0</v>
      </c>
      <c r="N85" s="45">
        <f>Coversheet!$D$30</f>
        <v>0</v>
      </c>
      <c r="O85" t="e">
        <f>VLOOKUP(B85,Sheet1!$A$3:$F$129,3,FALSE)</f>
        <v>#N/A</v>
      </c>
      <c r="P85">
        <f>QF.A!$F$4</f>
        <v>0</v>
      </c>
      <c r="Q85" s="46"/>
      <c r="R85" s="46"/>
      <c r="S85" s="46" t="str">
        <f>Coversheet!$D$15</f>
        <v>Select</v>
      </c>
      <c r="T85" s="46">
        <f>Coversheet!$D$21</f>
        <v>0</v>
      </c>
      <c r="U85" t="s">
        <v>418</v>
      </c>
      <c r="V85" s="32">
        <f>QF.A!$D$3</f>
        <v>0</v>
      </c>
      <c r="W85" s="32">
        <f>QF.A!$F$3</f>
        <v>0</v>
      </c>
      <c r="X85">
        <f>QF.A!$D$5</f>
        <v>0</v>
      </c>
      <c r="Y85">
        <f>QF.A!$F$5</f>
        <v>0</v>
      </c>
      <c r="Z85">
        <f>QF.A!$D$6</f>
        <v>0</v>
      </c>
      <c r="AA85">
        <f>QF.A!$F$6</f>
        <v>0</v>
      </c>
      <c r="AB85">
        <f>QF.A!$D$7</f>
        <v>0</v>
      </c>
      <c r="AC85">
        <f>QF.A!$F$7</f>
        <v>0</v>
      </c>
      <c r="AD85" t="str">
        <f>QF.A!$D$8</f>
        <v>Select</v>
      </c>
      <c r="AE85" t="str">
        <f>QF.A!$F$8</f>
        <v>Select</v>
      </c>
      <c r="AF85">
        <f>QF.A!$D$9</f>
        <v>0</v>
      </c>
      <c r="AG85">
        <f>QF.A!$F$9</f>
        <v>0</v>
      </c>
      <c r="AH85" s="31" t="str">
        <f>QF.A!$D$10</f>
        <v>Auto-Populates</v>
      </c>
      <c r="AI85" t="str">
        <f>QF.A!$F$10</f>
        <v>Auto-Populates</v>
      </c>
      <c r="AJ85" t="str">
        <f>QF.A!$B$36</f>
        <v>VII. Acidified Foods/Low Acid Canned Foods (LACF) Provisions</v>
      </c>
      <c r="AK85">
        <f>QF.A!B40</f>
        <v>4</v>
      </c>
      <c r="AL85" t="str">
        <f>QF.A!C40</f>
        <v>Did the inspector assess process documentation to ensure scheduled process and control of critical factors are documented?</v>
      </c>
      <c r="AM85">
        <f>QF.A!D40</f>
        <v>0</v>
      </c>
      <c r="AN85" t="str">
        <f>QF.A!$E$40</f>
        <v>Select</v>
      </c>
      <c r="AO85">
        <f>QF.A!$F$40</f>
        <v>0</v>
      </c>
      <c r="AP85">
        <f>QF.A!$D$51</f>
        <v>0</v>
      </c>
      <c r="AQ85" s="32">
        <f>QF.A!$F$51</f>
        <v>0</v>
      </c>
      <c r="AR85">
        <f>QF.A!$D$52</f>
        <v>0</v>
      </c>
    </row>
    <row r="86" spans="1:175" x14ac:dyDescent="0.25">
      <c r="A86" t="e">
        <f>VLOOKUP(B86,Sheet1!$A$3:$F$129,2,FALSE)</f>
        <v>#N/A</v>
      </c>
      <c r="B86" t="str">
        <f>QF.A!$D$4</f>
        <v>Select</v>
      </c>
      <c r="C86" s="45">
        <f>Coversheet!$D$36</f>
        <v>0</v>
      </c>
      <c r="D86" s="46" t="str">
        <f>Sheet1!$A$1</f>
        <v>Human Food Field Inspection Audit v 07/2025</v>
      </c>
      <c r="E86" s="124">
        <f>Coversheet!$D$35</f>
        <v>0</v>
      </c>
      <c r="F86" s="124" t="str">
        <f>Coversheet!$D$17</f>
        <v>Select</v>
      </c>
      <c r="G86" s="124" t="str">
        <f>Coversheet!$D$19</f>
        <v>Select</v>
      </c>
      <c r="H86" s="124" t="str">
        <f>Coversheet!$D$16</f>
        <v>FOOD</v>
      </c>
      <c r="I86" s="124" t="str">
        <f>Coversheet!$D$24</f>
        <v>Select</v>
      </c>
      <c r="J86" s="124" t="str">
        <f>Coversheet!$D$25</f>
        <v>Select</v>
      </c>
      <c r="K86" s="45">
        <f>Coversheet!$D$26</f>
        <v>0</v>
      </c>
      <c r="L86" s="45">
        <f>Coversheet!$D$28</f>
        <v>0</v>
      </c>
      <c r="M86" s="124">
        <f>Coversheet!$D$29</f>
        <v>0</v>
      </c>
      <c r="N86" s="45">
        <f>Coversheet!$D$30</f>
        <v>0</v>
      </c>
      <c r="O86" t="e">
        <f>VLOOKUP(B86,Sheet1!$A$3:$F$129,3,FALSE)</f>
        <v>#N/A</v>
      </c>
      <c r="P86">
        <f>QF.A!$F$4</f>
        <v>0</v>
      </c>
      <c r="Q86" s="46"/>
      <c r="R86" s="46"/>
      <c r="S86" s="46" t="str">
        <f>Coversheet!$D$15</f>
        <v>Select</v>
      </c>
      <c r="T86" s="46">
        <f>Coversheet!$D$21</f>
        <v>0</v>
      </c>
      <c r="U86" t="s">
        <v>418</v>
      </c>
      <c r="V86" s="32">
        <f>QF.A!$D$3</f>
        <v>0</v>
      </c>
      <c r="W86" s="32">
        <f>QF.A!$F$3</f>
        <v>0</v>
      </c>
      <c r="X86">
        <f>QF.A!$D$5</f>
        <v>0</v>
      </c>
      <c r="Y86">
        <f>QF.A!$F$5</f>
        <v>0</v>
      </c>
      <c r="Z86">
        <f>QF.A!$D$6</f>
        <v>0</v>
      </c>
      <c r="AA86">
        <f>QF.A!$F$6</f>
        <v>0</v>
      </c>
      <c r="AB86">
        <f>QF.A!$D$7</f>
        <v>0</v>
      </c>
      <c r="AC86">
        <f>QF.A!$F$7</f>
        <v>0</v>
      </c>
      <c r="AD86" t="str">
        <f>QF.A!$D$8</f>
        <v>Select</v>
      </c>
      <c r="AE86" t="str">
        <f>QF.A!$F$8</f>
        <v>Select</v>
      </c>
      <c r="AF86">
        <f>QF.A!$D$9</f>
        <v>0</v>
      </c>
      <c r="AG86">
        <f>QF.A!$F$9</f>
        <v>0</v>
      </c>
      <c r="AH86" s="31" t="str">
        <f>QF.A!$D$10</f>
        <v>Auto-Populates</v>
      </c>
      <c r="AI86" t="str">
        <f>QF.A!$F$10</f>
        <v>Auto-Populates</v>
      </c>
      <c r="AJ86" t="str">
        <f>QF.A!$B$36</f>
        <v>VII. Acidified Foods/Low Acid Canned Foods (LACF) Provisions</v>
      </c>
      <c r="AK86">
        <f>QF.A!B41</f>
        <v>5</v>
      </c>
      <c r="AL86" t="str">
        <f>QF.A!C41</f>
        <v>Did the inspector assess containers and closures integrity?</v>
      </c>
      <c r="AM86">
        <f>QF.A!D41</f>
        <v>0</v>
      </c>
      <c r="AN86" t="str">
        <f>QF.A!$E$41</f>
        <v>Select</v>
      </c>
      <c r="AO86">
        <f>QF.A!$F$41</f>
        <v>0</v>
      </c>
      <c r="AP86">
        <f>QF.A!$D$51</f>
        <v>0</v>
      </c>
      <c r="AQ86" s="32">
        <f>QF.A!$F$51</f>
        <v>0</v>
      </c>
      <c r="AR86">
        <f>QF.A!$D$52</f>
        <v>0</v>
      </c>
    </row>
    <row r="87" spans="1:175" x14ac:dyDescent="0.25">
      <c r="A87" t="e">
        <f>VLOOKUP(B87,Sheet1!$A$3:$F$129,2,FALSE)</f>
        <v>#N/A</v>
      </c>
      <c r="B87" t="str">
        <f>QF.A!$D$4</f>
        <v>Select</v>
      </c>
      <c r="C87" s="45">
        <f>Coversheet!$D$36</f>
        <v>0</v>
      </c>
      <c r="D87" s="46" t="str">
        <f>Sheet1!$A$1</f>
        <v>Human Food Field Inspection Audit v 07/2025</v>
      </c>
      <c r="E87" s="124">
        <f>Coversheet!$D$35</f>
        <v>0</v>
      </c>
      <c r="F87" s="124" t="str">
        <f>Coversheet!$D$17</f>
        <v>Select</v>
      </c>
      <c r="G87" s="124" t="str">
        <f>Coversheet!$D$19</f>
        <v>Select</v>
      </c>
      <c r="H87" s="124" t="str">
        <f>Coversheet!$D$16</f>
        <v>FOOD</v>
      </c>
      <c r="I87" s="124" t="str">
        <f>Coversheet!$D$24</f>
        <v>Select</v>
      </c>
      <c r="J87" s="124" t="str">
        <f>Coversheet!$D$25</f>
        <v>Select</v>
      </c>
      <c r="K87" s="45">
        <f>Coversheet!$D$26</f>
        <v>0</v>
      </c>
      <c r="L87" s="45">
        <f>Coversheet!$D$28</f>
        <v>0</v>
      </c>
      <c r="M87" s="124">
        <f>Coversheet!$D$29</f>
        <v>0</v>
      </c>
      <c r="N87" s="45">
        <f>Coversheet!$D$30</f>
        <v>0</v>
      </c>
      <c r="O87" t="e">
        <f>VLOOKUP(B87,Sheet1!$A$3:$F$129,3,FALSE)</f>
        <v>#N/A</v>
      </c>
      <c r="P87">
        <f>QF.A!$F$4</f>
        <v>0</v>
      </c>
      <c r="Q87" s="46"/>
      <c r="R87" s="46"/>
      <c r="S87" s="46" t="str">
        <f>Coversheet!$D$15</f>
        <v>Select</v>
      </c>
      <c r="T87" s="46">
        <f>Coversheet!$D$21</f>
        <v>0</v>
      </c>
      <c r="U87" t="s">
        <v>418</v>
      </c>
      <c r="V87" s="32">
        <f>QF.A!$D$3</f>
        <v>0</v>
      </c>
      <c r="W87" s="32">
        <f>QF.A!$F$3</f>
        <v>0</v>
      </c>
      <c r="X87">
        <f>QF.A!$D$5</f>
        <v>0</v>
      </c>
      <c r="Y87">
        <f>QF.A!$F$5</f>
        <v>0</v>
      </c>
      <c r="Z87">
        <f>QF.A!$D$6</f>
        <v>0</v>
      </c>
      <c r="AA87">
        <f>QF.A!$F$6</f>
        <v>0</v>
      </c>
      <c r="AB87">
        <f>QF.A!$D$7</f>
        <v>0</v>
      </c>
      <c r="AC87">
        <f>QF.A!$F$7</f>
        <v>0</v>
      </c>
      <c r="AD87" t="str">
        <f>QF.A!$D$8</f>
        <v>Select</v>
      </c>
      <c r="AE87" t="str">
        <f>QF.A!$F$8</f>
        <v>Select</v>
      </c>
      <c r="AF87">
        <f>QF.A!$D$9</f>
        <v>0</v>
      </c>
      <c r="AG87">
        <f>QF.A!$F$9</f>
        <v>0</v>
      </c>
      <c r="AH87" s="31" t="str">
        <f>QF.A!$D$10</f>
        <v>Auto-Populates</v>
      </c>
      <c r="AI87" t="str">
        <f>QF.A!$F$10</f>
        <v>Auto-Populates</v>
      </c>
      <c r="AJ87" t="str">
        <f>QF.A!$B$36</f>
        <v>VII. Acidified Foods/Low Acid Canned Foods (LACF) Provisions</v>
      </c>
      <c r="AK87">
        <f>QF.A!B42</f>
        <v>6</v>
      </c>
      <c r="AL87" t="str">
        <f>QF.A!C42</f>
        <v xml:space="preserve">Did the inspector conduct a walk-through of the warehouse to identify swollen and/or leaking containers? If issues were found, did the inspector ask for records to identify the cause and whether a trend can be established? </v>
      </c>
      <c r="AM87">
        <f>QF.A!D42</f>
        <v>0</v>
      </c>
      <c r="AN87" t="str">
        <f>QF.A!$E$42</f>
        <v>Select</v>
      </c>
      <c r="AO87">
        <f>QF.A!$F$42</f>
        <v>0</v>
      </c>
      <c r="AP87">
        <f>QF.A!$D$51</f>
        <v>0</v>
      </c>
      <c r="AQ87" s="32">
        <f>QF.A!$F$51</f>
        <v>0</v>
      </c>
      <c r="AR87">
        <f>QF.A!$D$52</f>
        <v>0</v>
      </c>
    </row>
    <row r="88" spans="1:175" x14ac:dyDescent="0.25">
      <c r="A88" t="e">
        <f>VLOOKUP(B88,Sheet1!$A$3:$F$129,2,FALSE)</f>
        <v>#N/A</v>
      </c>
      <c r="B88" t="str">
        <f>QF.A!$D$4</f>
        <v>Select</v>
      </c>
      <c r="C88" s="45">
        <f>Coversheet!$D$36</f>
        <v>0</v>
      </c>
      <c r="D88" s="46" t="str">
        <f>Sheet1!$A$1</f>
        <v>Human Food Field Inspection Audit v 07/2025</v>
      </c>
      <c r="E88" s="124">
        <f>Coversheet!$D$35</f>
        <v>0</v>
      </c>
      <c r="F88" s="124" t="str">
        <f>Coversheet!$D$17</f>
        <v>Select</v>
      </c>
      <c r="G88" s="124" t="str">
        <f>Coversheet!$D$19</f>
        <v>Select</v>
      </c>
      <c r="H88" s="124" t="str">
        <f>Coversheet!$D$16</f>
        <v>FOOD</v>
      </c>
      <c r="I88" s="124" t="str">
        <f>Coversheet!$D$24</f>
        <v>Select</v>
      </c>
      <c r="J88" s="124" t="str">
        <f>Coversheet!$D$25</f>
        <v>Select</v>
      </c>
      <c r="K88" s="45">
        <f>Coversheet!$D$26</f>
        <v>0</v>
      </c>
      <c r="L88" s="45">
        <f>Coversheet!$D$28</f>
        <v>0</v>
      </c>
      <c r="M88" s="124">
        <f>Coversheet!$D$29</f>
        <v>0</v>
      </c>
      <c r="N88" s="45">
        <f>Coversheet!$D$30</f>
        <v>0</v>
      </c>
      <c r="O88" t="e">
        <f>VLOOKUP(B88,Sheet1!$A$3:$F$129,3,FALSE)</f>
        <v>#N/A</v>
      </c>
      <c r="P88">
        <f>QF.A!$F$4</f>
        <v>0</v>
      </c>
      <c r="Q88" s="46"/>
      <c r="R88" s="46"/>
      <c r="S88" s="46" t="str">
        <f>Coversheet!$D$15</f>
        <v>Select</v>
      </c>
      <c r="T88" s="46">
        <f>Coversheet!$D$21</f>
        <v>0</v>
      </c>
      <c r="U88" t="s">
        <v>418</v>
      </c>
      <c r="V88" s="32">
        <f>QF.A!$D$3</f>
        <v>0</v>
      </c>
      <c r="W88" s="32">
        <f>QF.A!$F$3</f>
        <v>0</v>
      </c>
      <c r="X88">
        <f>QF.A!$D$5</f>
        <v>0</v>
      </c>
      <c r="Y88">
        <f>QF.A!$F$5</f>
        <v>0</v>
      </c>
      <c r="Z88">
        <f>QF.A!$D$6</f>
        <v>0</v>
      </c>
      <c r="AA88">
        <f>QF.A!$F$6</f>
        <v>0</v>
      </c>
      <c r="AB88">
        <f>QF.A!$D$7</f>
        <v>0</v>
      </c>
      <c r="AC88">
        <f>QF.A!$F$7</f>
        <v>0</v>
      </c>
      <c r="AD88" t="str">
        <f>QF.A!$D$8</f>
        <v>Select</v>
      </c>
      <c r="AE88" t="str">
        <f>QF.A!$F$8</f>
        <v>Select</v>
      </c>
      <c r="AF88">
        <f>QF.A!$D$9</f>
        <v>0</v>
      </c>
      <c r="AG88">
        <f>QF.A!$F$9</f>
        <v>0</v>
      </c>
      <c r="AH88" s="31" t="str">
        <f>QF.A!$D$10</f>
        <v>Auto-Populates</v>
      </c>
      <c r="AI88" t="str">
        <f>QF.A!$F$10</f>
        <v>Auto-Populates</v>
      </c>
      <c r="AJ88" t="str">
        <f>QF.A!$B$36</f>
        <v>VII. Acidified Foods/Low Acid Canned Foods (LACF) Provisions</v>
      </c>
      <c r="AK88">
        <f>QF.A!B43</f>
        <v>7</v>
      </c>
      <c r="AL88" t="str">
        <f>QF.A!C43</f>
        <v>Did the inspector assess container coding requirements?</v>
      </c>
      <c r="AM88">
        <f>QF.A!D43</f>
        <v>0</v>
      </c>
      <c r="AN88" t="str">
        <f>QF.A!$E$43</f>
        <v>Select</v>
      </c>
      <c r="AO88">
        <f>QF.A!$F$43</f>
        <v>0</v>
      </c>
      <c r="AP88">
        <f>QF.A!$D$51</f>
        <v>0</v>
      </c>
      <c r="AQ88" s="32">
        <f>QF.A!$F$51</f>
        <v>0</v>
      </c>
      <c r="AR88">
        <f>QF.A!$D$52</f>
        <v>0</v>
      </c>
    </row>
    <row r="89" spans="1:175" x14ac:dyDescent="0.25">
      <c r="A89" t="e">
        <f>VLOOKUP(B89,Sheet1!$A$3:$F$129,2,FALSE)</f>
        <v>#N/A</v>
      </c>
      <c r="B89" t="str">
        <f>QF.A!$D$4</f>
        <v>Select</v>
      </c>
      <c r="C89" s="45">
        <f>Coversheet!$D$36</f>
        <v>0</v>
      </c>
      <c r="D89" s="46" t="str">
        <f>Sheet1!$A$1</f>
        <v>Human Food Field Inspection Audit v 07/2025</v>
      </c>
      <c r="E89" s="124">
        <f>Coversheet!$D$35</f>
        <v>0</v>
      </c>
      <c r="F89" s="124" t="str">
        <f>Coversheet!$D$17</f>
        <v>Select</v>
      </c>
      <c r="G89" s="124" t="str">
        <f>Coversheet!$D$19</f>
        <v>Select</v>
      </c>
      <c r="H89" s="124" t="str">
        <f>Coversheet!$D$16</f>
        <v>FOOD</v>
      </c>
      <c r="I89" s="124" t="str">
        <f>Coversheet!$D$24</f>
        <v>Select</v>
      </c>
      <c r="J89" s="124" t="str">
        <f>Coversheet!$D$25</f>
        <v>Select</v>
      </c>
      <c r="K89" s="45">
        <f>Coversheet!$D$26</f>
        <v>0</v>
      </c>
      <c r="L89" s="45">
        <f>Coversheet!$D$28</f>
        <v>0</v>
      </c>
      <c r="M89" s="124">
        <f>Coversheet!$D$29</f>
        <v>0</v>
      </c>
      <c r="N89" s="45">
        <f>Coversheet!$D$30</f>
        <v>0</v>
      </c>
      <c r="O89" t="e">
        <f>VLOOKUP(B89,Sheet1!$A$3:$F$129,3,FALSE)</f>
        <v>#N/A</v>
      </c>
      <c r="P89">
        <f>QF.A!$F$4</f>
        <v>0</v>
      </c>
      <c r="Q89" s="46"/>
      <c r="R89" s="46"/>
      <c r="S89" s="46" t="str">
        <f>Coversheet!$D$15</f>
        <v>Select</v>
      </c>
      <c r="T89" s="46">
        <f>Coversheet!$D$21</f>
        <v>0</v>
      </c>
      <c r="U89" t="s">
        <v>418</v>
      </c>
      <c r="V89" s="32">
        <f>QF.A!$D$3</f>
        <v>0</v>
      </c>
      <c r="W89" s="32">
        <f>QF.A!$F$3</f>
        <v>0</v>
      </c>
      <c r="X89">
        <f>QF.A!$D$5</f>
        <v>0</v>
      </c>
      <c r="Y89">
        <f>QF.A!$F$5</f>
        <v>0</v>
      </c>
      <c r="Z89">
        <f>QF.A!$D$6</f>
        <v>0</v>
      </c>
      <c r="AA89">
        <f>QF.A!$F$6</f>
        <v>0</v>
      </c>
      <c r="AB89">
        <f>QF.A!$D$7</f>
        <v>0</v>
      </c>
      <c r="AC89">
        <f>QF.A!$F$7</f>
        <v>0</v>
      </c>
      <c r="AD89" t="str">
        <f>QF.A!$D$8</f>
        <v>Select</v>
      </c>
      <c r="AE89" t="str">
        <f>QF.A!$F$8</f>
        <v>Select</v>
      </c>
      <c r="AF89">
        <f>QF.A!$D$9</f>
        <v>0</v>
      </c>
      <c r="AG89">
        <f>QF.A!$F$9</f>
        <v>0</v>
      </c>
      <c r="AH89" s="31" t="str">
        <f>QF.A!$D$10</f>
        <v>Auto-Populates</v>
      </c>
      <c r="AI89" t="str">
        <f>QF.A!$F$10</f>
        <v>Auto-Populates</v>
      </c>
      <c r="AJ89" t="str">
        <f>QF.A!$B$36</f>
        <v>VII. Acidified Foods/Low Acid Canned Foods (LACF) Provisions</v>
      </c>
      <c r="AK89">
        <f>QF.A!B44</f>
        <v>8</v>
      </c>
      <c r="AL89" t="str">
        <f>QF.A!C44</f>
        <v>Did the inspector review additional records required under 21 CFR 113/114?</v>
      </c>
      <c r="AM89">
        <f>QF.A!D44</f>
        <v>0</v>
      </c>
      <c r="AN89" t="str">
        <f>QF.A!$E$44</f>
        <v>Select</v>
      </c>
      <c r="AO89">
        <f>QF.A!$F$44</f>
        <v>0</v>
      </c>
      <c r="AP89">
        <f>QF.A!$D$51</f>
        <v>0</v>
      </c>
      <c r="AQ89" s="32">
        <f>QF.A!$F$51</f>
        <v>0</v>
      </c>
      <c r="AR89">
        <f>QF.A!$D$52</f>
        <v>0</v>
      </c>
    </row>
    <row r="90" spans="1:175" x14ac:dyDescent="0.25">
      <c r="A90" t="e">
        <f>VLOOKUP(B90,Sheet1!$A$3:$F$129,2,FALSE)</f>
        <v>#N/A</v>
      </c>
      <c r="B90" t="str">
        <f>QF.A!$D$4</f>
        <v>Select</v>
      </c>
      <c r="C90" s="45">
        <f>Coversheet!$D$36</f>
        <v>0</v>
      </c>
      <c r="D90" s="46" t="str">
        <f>Sheet1!$A$1</f>
        <v>Human Food Field Inspection Audit v 07/2025</v>
      </c>
      <c r="E90" s="124">
        <f>Coversheet!$D$35</f>
        <v>0</v>
      </c>
      <c r="F90" s="124" t="str">
        <f>Coversheet!$D$17</f>
        <v>Select</v>
      </c>
      <c r="G90" s="124" t="str">
        <f>Coversheet!$D$19</f>
        <v>Select</v>
      </c>
      <c r="H90" s="124" t="str">
        <f>Coversheet!$D$16</f>
        <v>FOOD</v>
      </c>
      <c r="I90" s="124" t="str">
        <f>Coversheet!$D$24</f>
        <v>Select</v>
      </c>
      <c r="J90" s="124" t="str">
        <f>Coversheet!$D$25</f>
        <v>Select</v>
      </c>
      <c r="K90" s="45">
        <f>Coversheet!$D$26</f>
        <v>0</v>
      </c>
      <c r="L90" s="45">
        <f>Coversheet!$D$28</f>
        <v>0</v>
      </c>
      <c r="M90" s="124">
        <f>Coversheet!$D$29</f>
        <v>0</v>
      </c>
      <c r="N90" s="45">
        <f>Coversheet!$D$30</f>
        <v>0</v>
      </c>
      <c r="O90" t="e">
        <f>VLOOKUP(B90,Sheet1!$A$3:$F$129,3,FALSE)</f>
        <v>#N/A</v>
      </c>
      <c r="P90">
        <f>QF.A!$F$4</f>
        <v>0</v>
      </c>
      <c r="Q90" s="46"/>
      <c r="R90" s="46"/>
      <c r="S90" s="46" t="str">
        <f>Coversheet!$D$15</f>
        <v>Select</v>
      </c>
      <c r="T90" s="46">
        <f>Coversheet!$D$21</f>
        <v>0</v>
      </c>
      <c r="U90" t="s">
        <v>418</v>
      </c>
      <c r="V90" s="32">
        <f>QF.A!$D$3</f>
        <v>0</v>
      </c>
      <c r="W90" s="32">
        <f>QF.A!$F$3</f>
        <v>0</v>
      </c>
      <c r="X90">
        <f>QF.A!$D$5</f>
        <v>0</v>
      </c>
      <c r="Y90">
        <f>QF.A!$F$5</f>
        <v>0</v>
      </c>
      <c r="Z90">
        <f>QF.A!$D$6</f>
        <v>0</v>
      </c>
      <c r="AA90">
        <f>QF.A!$F$6</f>
        <v>0</v>
      </c>
      <c r="AB90">
        <f>QF.A!$D$7</f>
        <v>0</v>
      </c>
      <c r="AC90">
        <f>QF.A!$F$7</f>
        <v>0</v>
      </c>
      <c r="AD90" t="str">
        <f>QF.A!$D$8</f>
        <v>Select</v>
      </c>
      <c r="AE90" t="str">
        <f>QF.A!$F$8</f>
        <v>Select</v>
      </c>
      <c r="AF90">
        <f>QF.A!$D$9</f>
        <v>0</v>
      </c>
      <c r="AG90">
        <f>QF.A!$F$9</f>
        <v>0</v>
      </c>
      <c r="AH90" s="31" t="str">
        <f>QF.A!$D$10</f>
        <v>Auto-Populates</v>
      </c>
      <c r="AI90" t="str">
        <f>QF.A!$F$10</f>
        <v>Auto-Populates</v>
      </c>
      <c r="AJ90" t="str">
        <f>QF.A!$B$45</f>
        <v>XI. Observation Documentation</v>
      </c>
      <c r="AK90" t="str">
        <f>QF.A!$B$45</f>
        <v>XI. Observation Documentation</v>
      </c>
      <c r="AP90">
        <f>QF.A!$D$51</f>
        <v>0</v>
      </c>
      <c r="AQ90" s="32">
        <f>QF.A!$F$51</f>
        <v>0</v>
      </c>
      <c r="AR90">
        <f>QF.A!$D$52</f>
        <v>0</v>
      </c>
    </row>
    <row r="91" spans="1:175" x14ac:dyDescent="0.25">
      <c r="A91" t="e">
        <f>VLOOKUP(B91,Sheet1!$A$3:$F$129,2,FALSE)</f>
        <v>#N/A</v>
      </c>
      <c r="B91" t="str">
        <f>QF.A!$D$4</f>
        <v>Select</v>
      </c>
      <c r="C91" s="45">
        <f>Coversheet!$D$36</f>
        <v>0</v>
      </c>
      <c r="D91" s="46" t="str">
        <f>Sheet1!$A$1</f>
        <v>Human Food Field Inspection Audit v 07/2025</v>
      </c>
      <c r="E91" s="124">
        <f>Coversheet!$D$35</f>
        <v>0</v>
      </c>
      <c r="F91" s="124" t="str">
        <f>Coversheet!$D$17</f>
        <v>Select</v>
      </c>
      <c r="G91" s="124" t="str">
        <f>Coversheet!$D$19</f>
        <v>Select</v>
      </c>
      <c r="H91" s="124" t="str">
        <f>Coversheet!$D$16</f>
        <v>FOOD</v>
      </c>
      <c r="I91" s="124" t="str">
        <f>Coversheet!$D$24</f>
        <v>Select</v>
      </c>
      <c r="J91" s="124" t="str">
        <f>Coversheet!$D$25</f>
        <v>Select</v>
      </c>
      <c r="K91" s="45">
        <f>Coversheet!$D$26</f>
        <v>0</v>
      </c>
      <c r="L91" s="45">
        <f>Coversheet!$D$28</f>
        <v>0</v>
      </c>
      <c r="M91" s="124">
        <f>Coversheet!$D$29</f>
        <v>0</v>
      </c>
      <c r="N91" s="45">
        <f>Coversheet!$D$30</f>
        <v>0</v>
      </c>
      <c r="O91" t="e">
        <f>VLOOKUP(B91,Sheet1!$A$3:$F$129,3,FALSE)</f>
        <v>#N/A</v>
      </c>
      <c r="P91">
        <f>QF.A!$F$4</f>
        <v>0</v>
      </c>
      <c r="Q91" s="46"/>
      <c r="R91" s="46"/>
      <c r="S91" s="46" t="str">
        <f>Coversheet!$D$15</f>
        <v>Select</v>
      </c>
      <c r="T91" s="46">
        <f>Coversheet!$D$21</f>
        <v>0</v>
      </c>
      <c r="U91" t="s">
        <v>418</v>
      </c>
      <c r="V91" s="32">
        <f>QF.A!$D$3</f>
        <v>0</v>
      </c>
      <c r="W91" s="32">
        <f>QF.A!$F$3</f>
        <v>0</v>
      </c>
      <c r="X91">
        <f>QF.A!$D$5</f>
        <v>0</v>
      </c>
      <c r="Y91">
        <f>QF.A!$F$5</f>
        <v>0</v>
      </c>
      <c r="Z91">
        <f>QF.A!$D$6</f>
        <v>0</v>
      </c>
      <c r="AA91">
        <f>QF.A!$F$6</f>
        <v>0</v>
      </c>
      <c r="AB91">
        <f>QF.A!$D$7</f>
        <v>0</v>
      </c>
      <c r="AC91">
        <f>QF.A!$F$7</f>
        <v>0</v>
      </c>
      <c r="AD91" t="str">
        <f>QF.A!$D$8</f>
        <v>Select</v>
      </c>
      <c r="AE91" t="str">
        <f>QF.A!$F$8</f>
        <v>Select</v>
      </c>
      <c r="AF91">
        <f>QF.A!$D$9</f>
        <v>0</v>
      </c>
      <c r="AG91">
        <f>QF.A!$F$9</f>
        <v>0</v>
      </c>
      <c r="AH91" s="31" t="str">
        <f>QF.A!$D$10</f>
        <v>Auto-Populates</v>
      </c>
      <c r="AI91" t="str">
        <f>QF.A!$F$10</f>
        <v>Auto-Populates</v>
      </c>
      <c r="AJ91" t="str">
        <f>QF.A!$B$45</f>
        <v>XI. Observation Documentation</v>
      </c>
      <c r="AK91">
        <f>QF.A!B46</f>
        <v>1</v>
      </c>
      <c r="AL91" t="str">
        <f>QF.A!C46</f>
        <v xml:space="preserve">Did the inspector determine the significance of the observation (written or discussed) and document them appropriately? </v>
      </c>
      <c r="AM91">
        <f>QF.A!D46</f>
        <v>0</v>
      </c>
      <c r="AN91" t="str">
        <f>QF.A!$E$46</f>
        <v>Select</v>
      </c>
      <c r="AO91">
        <f>QF.A!$F$46</f>
        <v>0</v>
      </c>
      <c r="AP91">
        <f>QF.A!$D$51</f>
        <v>0</v>
      </c>
      <c r="AQ91" s="32">
        <f>QF.A!$F$51</f>
        <v>0</v>
      </c>
      <c r="AR91">
        <f>QF.A!$D$52</f>
        <v>0</v>
      </c>
    </row>
    <row r="92" spans="1:175" x14ac:dyDescent="0.25">
      <c r="A92" t="e">
        <f>VLOOKUP(B92,Sheet1!$A$3:$F$129,2,FALSE)</f>
        <v>#N/A</v>
      </c>
      <c r="B92" t="str">
        <f>QF.A!$D$4</f>
        <v>Select</v>
      </c>
      <c r="C92" s="45">
        <f>Coversheet!$D$36</f>
        <v>0</v>
      </c>
      <c r="D92" s="46" t="str">
        <f>Sheet1!$A$1</f>
        <v>Human Food Field Inspection Audit v 07/2025</v>
      </c>
      <c r="E92" s="124">
        <f>Coversheet!$D$35</f>
        <v>0</v>
      </c>
      <c r="F92" s="124" t="str">
        <f>Coversheet!$D$17</f>
        <v>Select</v>
      </c>
      <c r="G92" s="124" t="str">
        <f>Coversheet!$D$19</f>
        <v>Select</v>
      </c>
      <c r="H92" s="124" t="str">
        <f>Coversheet!$D$16</f>
        <v>FOOD</v>
      </c>
      <c r="I92" s="124" t="str">
        <f>Coversheet!$D$24</f>
        <v>Select</v>
      </c>
      <c r="J92" s="124" t="str">
        <f>Coversheet!$D$25</f>
        <v>Select</v>
      </c>
      <c r="K92" s="45">
        <f>Coversheet!$D$26</f>
        <v>0</v>
      </c>
      <c r="L92" s="45">
        <f>Coversheet!$D$28</f>
        <v>0</v>
      </c>
      <c r="M92" s="124">
        <f>Coversheet!$D$29</f>
        <v>0</v>
      </c>
      <c r="N92" s="45">
        <f>Coversheet!$D$30</f>
        <v>0</v>
      </c>
      <c r="O92" t="e">
        <f>VLOOKUP(B92,Sheet1!$A$3:$F$129,3,FALSE)</f>
        <v>#N/A</v>
      </c>
      <c r="P92">
        <f>QF.A!$F$4</f>
        <v>0</v>
      </c>
      <c r="Q92" s="46"/>
      <c r="R92" s="46"/>
      <c r="S92" s="46" t="str">
        <f>Coversheet!$D$15</f>
        <v>Select</v>
      </c>
      <c r="T92" s="46">
        <f>Coversheet!$D$21</f>
        <v>0</v>
      </c>
      <c r="U92" t="s">
        <v>418</v>
      </c>
      <c r="V92" s="32">
        <f>QF.A!$D$3</f>
        <v>0</v>
      </c>
      <c r="W92" s="32">
        <f>QF.A!$F$3</f>
        <v>0</v>
      </c>
      <c r="X92">
        <f>QF.A!$D$5</f>
        <v>0</v>
      </c>
      <c r="Y92">
        <f>QF.A!$F$5</f>
        <v>0</v>
      </c>
      <c r="Z92">
        <f>QF.A!$D$6</f>
        <v>0</v>
      </c>
      <c r="AA92">
        <f>QF.A!$F$6</f>
        <v>0</v>
      </c>
      <c r="AB92">
        <f>QF.A!$D$7</f>
        <v>0</v>
      </c>
      <c r="AC92">
        <f>QF.A!$F$7</f>
        <v>0</v>
      </c>
      <c r="AD92" t="str">
        <f>QF.A!$D$8</f>
        <v>Select</v>
      </c>
      <c r="AE92" t="str">
        <f>QF.A!$F$8</f>
        <v>Select</v>
      </c>
      <c r="AF92">
        <f>QF.A!$D$9</f>
        <v>0</v>
      </c>
      <c r="AG92">
        <f>QF.A!$F$9</f>
        <v>0</v>
      </c>
      <c r="AH92" s="31" t="str">
        <f>QF.A!$D$10</f>
        <v>Auto-Populates</v>
      </c>
      <c r="AI92" t="str">
        <f>QF.A!$F$10</f>
        <v>Auto-Populates</v>
      </c>
      <c r="AJ92" t="str">
        <f>QF.A!$B$47</f>
        <v>XII. Overall Feedback</v>
      </c>
      <c r="AK92" t="str">
        <f>QF.A!$B$47</f>
        <v>XII. Overall Feedback</v>
      </c>
      <c r="AP92">
        <f>QF.A!$D$51</f>
        <v>0</v>
      </c>
      <c r="AQ92" s="32">
        <f>QF.A!$F$51</f>
        <v>0</v>
      </c>
      <c r="AR92">
        <f>QF.A!$D$52</f>
        <v>0</v>
      </c>
    </row>
    <row r="93" spans="1:175" x14ac:dyDescent="0.25">
      <c r="A93" t="e">
        <f>VLOOKUP(B93,Sheet1!$A$3:$F$129,2,FALSE)</f>
        <v>#N/A</v>
      </c>
      <c r="B93" t="str">
        <f>QF.A!$D$4</f>
        <v>Select</v>
      </c>
      <c r="C93" s="45">
        <f>Coversheet!$D$36</f>
        <v>0</v>
      </c>
      <c r="D93" s="46" t="str">
        <f>Sheet1!$A$1</f>
        <v>Human Food Field Inspection Audit v 07/2025</v>
      </c>
      <c r="E93" s="124">
        <f>Coversheet!$D$35</f>
        <v>0</v>
      </c>
      <c r="F93" s="124" t="str">
        <f>Coversheet!$D$17</f>
        <v>Select</v>
      </c>
      <c r="G93" s="124" t="str">
        <f>Coversheet!$D$19</f>
        <v>Select</v>
      </c>
      <c r="H93" s="124" t="str">
        <f>Coversheet!$D$16</f>
        <v>FOOD</v>
      </c>
      <c r="I93" s="124" t="str">
        <f>Coversheet!$D$24</f>
        <v>Select</v>
      </c>
      <c r="J93" s="124" t="str">
        <f>Coversheet!$D$25</f>
        <v>Select</v>
      </c>
      <c r="K93" s="45">
        <f>Coversheet!$D$26</f>
        <v>0</v>
      </c>
      <c r="L93" s="45">
        <f>Coversheet!$D$28</f>
        <v>0</v>
      </c>
      <c r="M93" s="124">
        <f>Coversheet!$D$29</f>
        <v>0</v>
      </c>
      <c r="N93" s="45">
        <f>Coversheet!$D$30</f>
        <v>0</v>
      </c>
      <c r="O93" t="e">
        <f>VLOOKUP(B93,Sheet1!$A$3:$F$129,3,FALSE)</f>
        <v>#N/A</v>
      </c>
      <c r="P93">
        <f>QF.A!$F$4</f>
        <v>0</v>
      </c>
      <c r="Q93" s="46"/>
      <c r="R93" s="46"/>
      <c r="S93" s="46" t="str">
        <f>Coversheet!$D$15</f>
        <v>Select</v>
      </c>
      <c r="T93" s="46">
        <f>Coversheet!$D$21</f>
        <v>0</v>
      </c>
      <c r="U93" t="s">
        <v>418</v>
      </c>
      <c r="V93" s="32">
        <f>QF.A!$D$3</f>
        <v>0</v>
      </c>
      <c r="W93" s="32">
        <f>QF.A!$F$3</f>
        <v>0</v>
      </c>
      <c r="X93">
        <f>QF.A!$D$5</f>
        <v>0</v>
      </c>
      <c r="Y93">
        <f>QF.A!$F$5</f>
        <v>0</v>
      </c>
      <c r="Z93">
        <f>QF.A!$D$6</f>
        <v>0</v>
      </c>
      <c r="AA93">
        <f>QF.A!$F$6</f>
        <v>0</v>
      </c>
      <c r="AB93">
        <f>QF.A!$D$7</f>
        <v>0</v>
      </c>
      <c r="AC93">
        <f>QF.A!$F$7</f>
        <v>0</v>
      </c>
      <c r="AD93" t="str">
        <f>QF.A!$D$8</f>
        <v>Select</v>
      </c>
      <c r="AE93" t="str">
        <f>QF.A!$F$8</f>
        <v>Select</v>
      </c>
      <c r="AF93">
        <f>QF.A!$D$9</f>
        <v>0</v>
      </c>
      <c r="AG93">
        <f>QF.A!$F$9</f>
        <v>0</v>
      </c>
      <c r="AH93" s="31" t="str">
        <f>QF.A!$D$10</f>
        <v>Auto-Populates</v>
      </c>
      <c r="AI93" t="str">
        <f>QF.A!$F$10</f>
        <v>Auto-Populates</v>
      </c>
      <c r="AJ93" t="str">
        <f>QF.A!$B$47</f>
        <v>XII. Overall Feedback</v>
      </c>
      <c r="AO93">
        <f>QF.A!$B$48</f>
        <v>0</v>
      </c>
      <c r="AP93">
        <f>QF.A!$D$51</f>
        <v>0</v>
      </c>
      <c r="AQ93" s="32">
        <f>QF.A!$F$51</f>
        <v>0</v>
      </c>
      <c r="AR93">
        <f>QF.A!$D$52</f>
        <v>0</v>
      </c>
    </row>
    <row r="94" spans="1:175" x14ac:dyDescent="0.25">
      <c r="A94" t="e">
        <f>VLOOKUP(B94,Sheet1!$A$3:$F$129,2,FALSE)</f>
        <v>#N/A</v>
      </c>
      <c r="B94" t="str">
        <f>LSPC!$D$4</f>
        <v>Select</v>
      </c>
      <c r="C94" s="45">
        <f>Coversheet!$D$36</f>
        <v>0</v>
      </c>
      <c r="D94" s="46" t="str">
        <f>Sheet1!$A$1</f>
        <v>Human Food Field Inspection Audit v 07/2025</v>
      </c>
      <c r="E94" s="124">
        <f>Coversheet!$D$35</f>
        <v>0</v>
      </c>
      <c r="F94" s="124" t="str">
        <f>Coversheet!$D$17</f>
        <v>Select</v>
      </c>
      <c r="G94" s="124" t="str">
        <f>Coversheet!$D$19</f>
        <v>Select</v>
      </c>
      <c r="H94" s="124" t="str">
        <f>Coversheet!$D$16</f>
        <v>FOOD</v>
      </c>
      <c r="I94" s="124" t="str">
        <f>Coversheet!$D$24</f>
        <v>Select</v>
      </c>
      <c r="J94" s="124" t="str">
        <f>Coversheet!$D$25</f>
        <v>Select</v>
      </c>
      <c r="K94" s="45">
        <f>Coversheet!$D$26</f>
        <v>0</v>
      </c>
      <c r="L94" s="45">
        <f>Coversheet!$D$28</f>
        <v>0</v>
      </c>
      <c r="M94" s="124">
        <f>Coversheet!$D$29</f>
        <v>0</v>
      </c>
      <c r="N94" s="45">
        <f>Coversheet!$D$30</f>
        <v>0</v>
      </c>
      <c r="O94" t="e">
        <f>VLOOKUP(B94,Sheet1!$A$3:$F$129,3,FALSE)</f>
        <v>#N/A</v>
      </c>
      <c r="P94">
        <f>LSPC!$F$4</f>
        <v>0</v>
      </c>
      <c r="Q94" s="46"/>
      <c r="R94" s="46"/>
      <c r="S94" s="46" t="str">
        <f>Coversheet!$D$15</f>
        <v>Select</v>
      </c>
      <c r="T94" s="46">
        <f>Coversheet!$D$21</f>
        <v>0</v>
      </c>
      <c r="U94" t="s">
        <v>419</v>
      </c>
      <c r="V94" s="32">
        <f>LSPC!$D$3</f>
        <v>0</v>
      </c>
      <c r="W94" s="32">
        <f>LSPC!$F$3</f>
        <v>0</v>
      </c>
      <c r="X94">
        <f>LSPC!$D$5</f>
        <v>0</v>
      </c>
      <c r="Y94">
        <f>LSPC!$F$5</f>
        <v>0</v>
      </c>
      <c r="Z94">
        <f>LSPC!$D$6</f>
        <v>0</v>
      </c>
      <c r="AA94">
        <f>LSPC!$F$6</f>
        <v>0</v>
      </c>
      <c r="AB94" t="str">
        <f>LSPC!$D$7</f>
        <v xml:space="preserve"> </v>
      </c>
      <c r="AC94">
        <f>LSPC!$F$7</f>
        <v>0</v>
      </c>
      <c r="AD94" t="str">
        <f>LSPC!$D$8</f>
        <v>Limited Scope PCHF</v>
      </c>
      <c r="AE94" t="str">
        <f>LSPC!$F$8</f>
        <v>Select</v>
      </c>
      <c r="AF94">
        <f>LSPC!$D$9</f>
        <v>0</v>
      </c>
      <c r="AG94">
        <f>LSPC!$F$9</f>
        <v>0</v>
      </c>
      <c r="AH94" s="31" t="str">
        <f>LSPC!$D$10</f>
        <v>Auto-Populates</v>
      </c>
      <c r="AI94" t="str">
        <f>LSPC!$F$10</f>
        <v>Auto-Populates</v>
      </c>
      <c r="AJ94" s="45" t="s">
        <v>200</v>
      </c>
      <c r="AK94" s="45" t="s">
        <v>200</v>
      </c>
      <c r="AL94" s="45" t="s">
        <v>200</v>
      </c>
      <c r="AM94" s="46"/>
      <c r="AN94" s="45" t="s">
        <v>200</v>
      </c>
      <c r="AO94" s="45" t="s">
        <v>200</v>
      </c>
      <c r="AP94">
        <f>LSPC!$D$43</f>
        <v>0</v>
      </c>
      <c r="AQ94" s="32">
        <f>LSPC!$F$43</f>
        <v>0</v>
      </c>
      <c r="AR94">
        <f>LSPC!$D$44</f>
        <v>0</v>
      </c>
      <c r="AS94" t="str">
        <f>AN96</f>
        <v>Select</v>
      </c>
      <c r="AT94">
        <f>AO96</f>
        <v>0</v>
      </c>
      <c r="AU94" t="str">
        <f>AN97</f>
        <v>Select</v>
      </c>
      <c r="AV94">
        <f>AO97</f>
        <v>0</v>
      </c>
      <c r="AW94" t="str">
        <f>AN98</f>
        <v>Select</v>
      </c>
      <c r="AX94">
        <f>AO98</f>
        <v>0</v>
      </c>
      <c r="AY94" t="str">
        <f>AN99</f>
        <v>Select</v>
      </c>
      <c r="AZ94">
        <f>AO99</f>
        <v>0</v>
      </c>
      <c r="BA94" t="str">
        <f>AN100</f>
        <v>Select</v>
      </c>
      <c r="BB94">
        <f>AO100</f>
        <v>0</v>
      </c>
      <c r="BC94" t="str">
        <f>AN101</f>
        <v>Select</v>
      </c>
      <c r="BD94">
        <f>AO101</f>
        <v>0</v>
      </c>
      <c r="BE94" t="str">
        <f>AN102</f>
        <v>Select</v>
      </c>
      <c r="BF94">
        <f>AO102</f>
        <v>0</v>
      </c>
      <c r="BG94" t="str">
        <f>AN103</f>
        <v>Select</v>
      </c>
      <c r="BH94">
        <f>AO103</f>
        <v>0</v>
      </c>
      <c r="BI94" t="str">
        <f>AN104</f>
        <v>Select</v>
      </c>
      <c r="BJ94">
        <f>AO104</f>
        <v>0</v>
      </c>
      <c r="BK94" t="str">
        <f>AN106</f>
        <v>Select</v>
      </c>
      <c r="BL94">
        <f>AO106</f>
        <v>0</v>
      </c>
      <c r="BM94" t="str">
        <f>AN107</f>
        <v>Select</v>
      </c>
      <c r="BN94">
        <f>AO107</f>
        <v>0</v>
      </c>
      <c r="BO94" t="str">
        <f>AN108</f>
        <v>Select</v>
      </c>
      <c r="BP94">
        <f>AO108</f>
        <v>0</v>
      </c>
      <c r="BQ94" t="str">
        <f>AN109</f>
        <v>Select</v>
      </c>
      <c r="BR94">
        <f>AO109</f>
        <v>0</v>
      </c>
      <c r="BS94" t="str">
        <f>AN110</f>
        <v>Select</v>
      </c>
      <c r="BT94">
        <f>AO110</f>
        <v>0</v>
      </c>
      <c r="BU94" t="str">
        <f>AN111</f>
        <v>Select</v>
      </c>
      <c r="BV94">
        <f>AO111</f>
        <v>0</v>
      </c>
      <c r="BW94" t="str">
        <f>AN112</f>
        <v>Select</v>
      </c>
      <c r="BX94">
        <f>AO112</f>
        <v>0</v>
      </c>
      <c r="BY94" t="str">
        <f>AN113</f>
        <v>Select</v>
      </c>
      <c r="BZ94">
        <f>AO113</f>
        <v>0</v>
      </c>
      <c r="CA94" t="str">
        <f>AN114</f>
        <v>Select</v>
      </c>
      <c r="CB94">
        <f>AO114</f>
        <v>0</v>
      </c>
      <c r="CI94" t="str">
        <f>AN116</f>
        <v>Select</v>
      </c>
      <c r="CJ94">
        <f>AO116</f>
        <v>0</v>
      </c>
      <c r="CK94" t="str">
        <f>AN117</f>
        <v>Select</v>
      </c>
      <c r="CL94">
        <f>AO117</f>
        <v>0</v>
      </c>
      <c r="CM94" t="str">
        <f>AN118</f>
        <v>Select</v>
      </c>
      <c r="CN94">
        <f>AO118</f>
        <v>0</v>
      </c>
      <c r="FQ94" t="str">
        <f>AN120</f>
        <v>Select</v>
      </c>
      <c r="FR94">
        <f>AO120</f>
        <v>0</v>
      </c>
      <c r="FS94">
        <f>AO122</f>
        <v>0</v>
      </c>
    </row>
    <row r="95" spans="1:175" x14ac:dyDescent="0.25">
      <c r="A95" t="e">
        <f>VLOOKUP(B95,Sheet1!$A$3:$F$129,2,FALSE)</f>
        <v>#N/A</v>
      </c>
      <c r="B95" t="str">
        <f>LSPC!$D$4</f>
        <v>Select</v>
      </c>
      <c r="C95" s="45">
        <f>Coversheet!$D$36</f>
        <v>0</v>
      </c>
      <c r="D95" s="46" t="str">
        <f>Sheet1!$A$1</f>
        <v>Human Food Field Inspection Audit v 07/2025</v>
      </c>
      <c r="E95" s="124">
        <f>Coversheet!$D$35</f>
        <v>0</v>
      </c>
      <c r="F95" s="124" t="str">
        <f>Coversheet!$D$17</f>
        <v>Select</v>
      </c>
      <c r="G95" s="124" t="str">
        <f>Coversheet!$D$19</f>
        <v>Select</v>
      </c>
      <c r="H95" s="124" t="str">
        <f>Coversheet!$D$16</f>
        <v>FOOD</v>
      </c>
      <c r="I95" s="124" t="str">
        <f>Coversheet!$D$24</f>
        <v>Select</v>
      </c>
      <c r="J95" s="124" t="str">
        <f>Coversheet!$D$25</f>
        <v>Select</v>
      </c>
      <c r="K95" s="45">
        <f>Coversheet!$D$26</f>
        <v>0</v>
      </c>
      <c r="L95" s="45">
        <f>Coversheet!$D$28</f>
        <v>0</v>
      </c>
      <c r="M95" s="124">
        <f>Coversheet!$D$29</f>
        <v>0</v>
      </c>
      <c r="N95" s="45">
        <f>Coversheet!$D$30</f>
        <v>0</v>
      </c>
      <c r="O95" t="e">
        <f>VLOOKUP(B95,Sheet1!$A$3:$F$129,3,FALSE)</f>
        <v>#N/A</v>
      </c>
      <c r="P95">
        <f>LSPC!$F$4</f>
        <v>0</v>
      </c>
      <c r="Q95" s="46"/>
      <c r="R95" s="46"/>
      <c r="S95" s="46" t="str">
        <f>Coversheet!$D$15</f>
        <v>Select</v>
      </c>
      <c r="T95" s="46">
        <f>Coversheet!$D$21</f>
        <v>0</v>
      </c>
      <c r="U95" t="s">
        <v>419</v>
      </c>
      <c r="V95" s="32">
        <f>LSPC!$D$3</f>
        <v>0</v>
      </c>
      <c r="W95" s="32">
        <f>LSPC!$F$3</f>
        <v>0</v>
      </c>
      <c r="X95">
        <f>LSPC!$D$5</f>
        <v>0</v>
      </c>
      <c r="Y95">
        <f>LSPC!$F$5</f>
        <v>0</v>
      </c>
      <c r="Z95">
        <f>LSPC!$D$6</f>
        <v>0</v>
      </c>
      <c r="AA95">
        <f>LSPC!$F$6</f>
        <v>0</v>
      </c>
      <c r="AB95" t="str">
        <f>LSPC!$D$7</f>
        <v xml:space="preserve"> </v>
      </c>
      <c r="AC95">
        <f>LSPC!$F$7</f>
        <v>0</v>
      </c>
      <c r="AD95" t="str">
        <f>LSPC!$D$8</f>
        <v>Limited Scope PCHF</v>
      </c>
      <c r="AE95" t="str">
        <f>LSPC!$F$8</f>
        <v>Select</v>
      </c>
      <c r="AF95">
        <f>LSPC!$D$9</f>
        <v>0</v>
      </c>
      <c r="AG95">
        <f>LSPC!$F$9</f>
        <v>0</v>
      </c>
      <c r="AH95" s="31" t="str">
        <f>LSPC!$D$10</f>
        <v>Auto-Populates</v>
      </c>
      <c r="AI95" t="str">
        <f>LSPC!$F$10</f>
        <v>Auto-Populates</v>
      </c>
      <c r="AJ95" t="str">
        <f>LSPC!$B$13</f>
        <v>I. General</v>
      </c>
      <c r="AK95" t="str">
        <f>LSPC!$B$13</f>
        <v>I. General</v>
      </c>
      <c r="AP95">
        <f>LSPC!$D$43</f>
        <v>0</v>
      </c>
      <c r="AQ95" s="32">
        <f>LSPC!$F$43</f>
        <v>0</v>
      </c>
      <c r="AR95">
        <f>LSPC!$D$44</f>
        <v>0</v>
      </c>
    </row>
    <row r="96" spans="1:175" x14ac:dyDescent="0.25">
      <c r="A96" t="e">
        <f>VLOOKUP(B96,Sheet1!$A$3:$F$129,2,FALSE)</f>
        <v>#N/A</v>
      </c>
      <c r="B96" t="str">
        <f>LSPC!$D$4</f>
        <v>Select</v>
      </c>
      <c r="C96" s="45">
        <f>Coversheet!$D$36</f>
        <v>0</v>
      </c>
      <c r="D96" s="46" t="str">
        <f>Sheet1!$A$1</f>
        <v>Human Food Field Inspection Audit v 07/2025</v>
      </c>
      <c r="E96" s="124">
        <f>Coversheet!$D$35</f>
        <v>0</v>
      </c>
      <c r="F96" s="124" t="str">
        <f>Coversheet!$D$17</f>
        <v>Select</v>
      </c>
      <c r="G96" s="124" t="str">
        <f>Coversheet!$D$19</f>
        <v>Select</v>
      </c>
      <c r="H96" s="124" t="str">
        <f>Coversheet!$D$16</f>
        <v>FOOD</v>
      </c>
      <c r="I96" s="124" t="str">
        <f>Coversheet!$D$24</f>
        <v>Select</v>
      </c>
      <c r="J96" s="124" t="str">
        <f>Coversheet!$D$25</f>
        <v>Select</v>
      </c>
      <c r="K96" s="45">
        <f>Coversheet!$D$26</f>
        <v>0</v>
      </c>
      <c r="L96" s="45">
        <f>Coversheet!$D$28</f>
        <v>0</v>
      </c>
      <c r="M96" s="124">
        <f>Coversheet!$D$29</f>
        <v>0</v>
      </c>
      <c r="N96" s="45">
        <f>Coversheet!$D$30</f>
        <v>0</v>
      </c>
      <c r="O96" t="e">
        <f>VLOOKUP(B96,Sheet1!$A$3:$F$129,3,FALSE)</f>
        <v>#N/A</v>
      </c>
      <c r="P96">
        <f>LSPC!$F$4</f>
        <v>0</v>
      </c>
      <c r="Q96" s="46"/>
      <c r="R96" s="46"/>
      <c r="S96" s="46" t="str">
        <f>Coversheet!$D$15</f>
        <v>Select</v>
      </c>
      <c r="T96" s="46">
        <f>Coversheet!$D$21</f>
        <v>0</v>
      </c>
      <c r="U96" t="s">
        <v>419</v>
      </c>
      <c r="V96" s="32">
        <f>LSPC!$D$3</f>
        <v>0</v>
      </c>
      <c r="W96" s="32">
        <f>LSPC!$F$3</f>
        <v>0</v>
      </c>
      <c r="X96">
        <f>LSPC!$D$5</f>
        <v>0</v>
      </c>
      <c r="Y96">
        <f>LSPC!$F$5</f>
        <v>0</v>
      </c>
      <c r="Z96">
        <f>LSPC!$D$6</f>
        <v>0</v>
      </c>
      <c r="AA96">
        <f>LSPC!$F$6</f>
        <v>0</v>
      </c>
      <c r="AB96" t="str">
        <f>LSPC!$D$7</f>
        <v xml:space="preserve"> </v>
      </c>
      <c r="AC96">
        <f>LSPC!$F$7</f>
        <v>0</v>
      </c>
      <c r="AD96" t="str">
        <f>LSPC!$D$8</f>
        <v>Limited Scope PCHF</v>
      </c>
      <c r="AE96" t="str">
        <f>LSPC!$F$8</f>
        <v>Select</v>
      </c>
      <c r="AF96">
        <f>LSPC!$D$9</f>
        <v>0</v>
      </c>
      <c r="AG96">
        <f>LSPC!$F$9</f>
        <v>0</v>
      </c>
      <c r="AH96" s="31" t="str">
        <f>LSPC!$D$10</f>
        <v>Auto-Populates</v>
      </c>
      <c r="AI96" t="str">
        <f>LSPC!$F$10</f>
        <v>Auto-Populates</v>
      </c>
      <c r="AJ96" t="str">
        <f>LSPC!$B$13</f>
        <v>I. General</v>
      </c>
      <c r="AK96">
        <f>LSPC!B14</f>
        <v>1</v>
      </c>
      <c r="AL96" t="str">
        <f>LSPC!C14</f>
        <v>Did the inspector initiate the inspection appropriately?</v>
      </c>
      <c r="AM96">
        <f>LSPC!D14</f>
        <v>0</v>
      </c>
      <c r="AN96" t="str">
        <f>LSPC!$E$14</f>
        <v>Select</v>
      </c>
      <c r="AO96">
        <f>LSPC!$F$14</f>
        <v>0</v>
      </c>
      <c r="AP96">
        <f>LSPC!$D$43</f>
        <v>0</v>
      </c>
      <c r="AQ96" s="32">
        <f>LSPC!$F$43</f>
        <v>0</v>
      </c>
      <c r="AR96">
        <f>LSPC!$D$44</f>
        <v>0</v>
      </c>
    </row>
    <row r="97" spans="1:44" x14ac:dyDescent="0.25">
      <c r="A97" t="e">
        <f>VLOOKUP(B97,Sheet1!$A$3:$F$129,2,FALSE)</f>
        <v>#N/A</v>
      </c>
      <c r="B97" t="str">
        <f>LSPC!$D$4</f>
        <v>Select</v>
      </c>
      <c r="C97" s="45">
        <f>Coversheet!$D$36</f>
        <v>0</v>
      </c>
      <c r="D97" s="46" t="str">
        <f>Sheet1!$A$1</f>
        <v>Human Food Field Inspection Audit v 07/2025</v>
      </c>
      <c r="E97" s="124">
        <f>Coversheet!$D$35</f>
        <v>0</v>
      </c>
      <c r="F97" s="124" t="str">
        <f>Coversheet!$D$17</f>
        <v>Select</v>
      </c>
      <c r="G97" s="124" t="str">
        <f>Coversheet!$D$19</f>
        <v>Select</v>
      </c>
      <c r="H97" s="124" t="str">
        <f>Coversheet!$D$16</f>
        <v>FOOD</v>
      </c>
      <c r="I97" s="124" t="str">
        <f>Coversheet!$D$24</f>
        <v>Select</v>
      </c>
      <c r="J97" s="124" t="str">
        <f>Coversheet!$D$25</f>
        <v>Select</v>
      </c>
      <c r="K97" s="45">
        <f>Coversheet!$D$26</f>
        <v>0</v>
      </c>
      <c r="L97" s="45">
        <f>Coversheet!$D$28</f>
        <v>0</v>
      </c>
      <c r="M97" s="124">
        <f>Coversheet!$D$29</f>
        <v>0</v>
      </c>
      <c r="N97" s="45">
        <f>Coversheet!$D$30</f>
        <v>0</v>
      </c>
      <c r="O97" t="e">
        <f>VLOOKUP(B97,Sheet1!$A$3:$F$129,3,FALSE)</f>
        <v>#N/A</v>
      </c>
      <c r="P97">
        <f>LSPC!$F$4</f>
        <v>0</v>
      </c>
      <c r="Q97" s="46"/>
      <c r="R97" s="46"/>
      <c r="S97" s="46" t="str">
        <f>Coversheet!$D$15</f>
        <v>Select</v>
      </c>
      <c r="T97" s="46">
        <f>Coversheet!$D$21</f>
        <v>0</v>
      </c>
      <c r="U97" t="s">
        <v>419</v>
      </c>
      <c r="V97" s="32">
        <f>LSPC!$D$3</f>
        <v>0</v>
      </c>
      <c r="W97" s="32">
        <f>LSPC!$F$3</f>
        <v>0</v>
      </c>
      <c r="X97">
        <f>LSPC!$D$5</f>
        <v>0</v>
      </c>
      <c r="Y97">
        <f>LSPC!$F$5</f>
        <v>0</v>
      </c>
      <c r="Z97">
        <f>LSPC!$D$6</f>
        <v>0</v>
      </c>
      <c r="AA97">
        <f>LSPC!$F$6</f>
        <v>0</v>
      </c>
      <c r="AB97" t="str">
        <f>LSPC!$D$7</f>
        <v xml:space="preserve"> </v>
      </c>
      <c r="AC97">
        <f>LSPC!$F$7</f>
        <v>0</v>
      </c>
      <c r="AD97" t="str">
        <f>LSPC!$D$8</f>
        <v>Limited Scope PCHF</v>
      </c>
      <c r="AE97" t="str">
        <f>LSPC!$F$8</f>
        <v>Select</v>
      </c>
      <c r="AF97">
        <f>LSPC!$D$9</f>
        <v>0</v>
      </c>
      <c r="AG97">
        <f>LSPC!$F$9</f>
        <v>0</v>
      </c>
      <c r="AH97" s="31" t="str">
        <f>LSPC!$D$10</f>
        <v>Auto-Populates</v>
      </c>
      <c r="AI97" t="str">
        <f>LSPC!$F$10</f>
        <v>Auto-Populates</v>
      </c>
      <c r="AJ97" t="str">
        <f>LSPC!$B$13</f>
        <v>I. General</v>
      </c>
      <c r="AK97">
        <f>LSPC!B15</f>
        <v>2</v>
      </c>
      <c r="AL97" t="str">
        <f>LSPC!C15</f>
        <v>Did the inspector determine the scope of the inspection and obtain necessary information to conduct the inspection?</v>
      </c>
      <c r="AM97">
        <f>LSPC!D15</f>
        <v>0</v>
      </c>
      <c r="AN97" t="str">
        <f>LSPC!$E$15</f>
        <v>Select</v>
      </c>
      <c r="AO97">
        <f>LSPC!$F$15</f>
        <v>0</v>
      </c>
      <c r="AP97">
        <f>LSPC!$D$43</f>
        <v>0</v>
      </c>
      <c r="AQ97" s="32">
        <f>LSPC!$F$43</f>
        <v>0</v>
      </c>
      <c r="AR97">
        <f>LSPC!$D$44</f>
        <v>0</v>
      </c>
    </row>
    <row r="98" spans="1:44" x14ac:dyDescent="0.25">
      <c r="A98" t="e">
        <f>VLOOKUP(B98,Sheet1!$A$3:$F$129,2,FALSE)</f>
        <v>#N/A</v>
      </c>
      <c r="B98" t="str">
        <f>LSPC!$D$4</f>
        <v>Select</v>
      </c>
      <c r="C98" s="45">
        <f>Coversheet!$D$36</f>
        <v>0</v>
      </c>
      <c r="D98" s="46" t="str">
        <f>Sheet1!$A$1</f>
        <v>Human Food Field Inspection Audit v 07/2025</v>
      </c>
      <c r="E98" s="124">
        <f>Coversheet!$D$35</f>
        <v>0</v>
      </c>
      <c r="F98" s="124" t="str">
        <f>Coversheet!$D$17</f>
        <v>Select</v>
      </c>
      <c r="G98" s="124" t="str">
        <f>Coversheet!$D$19</f>
        <v>Select</v>
      </c>
      <c r="H98" s="124" t="str">
        <f>Coversheet!$D$16</f>
        <v>FOOD</v>
      </c>
      <c r="I98" s="124" t="str">
        <f>Coversheet!$D$24</f>
        <v>Select</v>
      </c>
      <c r="J98" s="124" t="str">
        <f>Coversheet!$D$25</f>
        <v>Select</v>
      </c>
      <c r="K98" s="45">
        <f>Coversheet!$D$26</f>
        <v>0</v>
      </c>
      <c r="L98" s="45">
        <f>Coversheet!$D$28</f>
        <v>0</v>
      </c>
      <c r="M98" s="124">
        <f>Coversheet!$D$29</f>
        <v>0</v>
      </c>
      <c r="N98" s="45">
        <f>Coversheet!$D$30</f>
        <v>0</v>
      </c>
      <c r="O98" t="e">
        <f>VLOOKUP(B98,Sheet1!$A$3:$F$129,3,FALSE)</f>
        <v>#N/A</v>
      </c>
      <c r="P98">
        <f>LSPC!$F$4</f>
        <v>0</v>
      </c>
      <c r="Q98" s="46"/>
      <c r="R98" s="46"/>
      <c r="S98" s="46" t="str">
        <f>Coversheet!$D$15</f>
        <v>Select</v>
      </c>
      <c r="T98" s="46">
        <f>Coversheet!$D$21</f>
        <v>0</v>
      </c>
      <c r="U98" t="s">
        <v>419</v>
      </c>
      <c r="V98" s="32">
        <f>LSPC!$D$3</f>
        <v>0</v>
      </c>
      <c r="W98" s="32">
        <f>LSPC!$F$3</f>
        <v>0</v>
      </c>
      <c r="X98">
        <f>LSPC!$D$5</f>
        <v>0</v>
      </c>
      <c r="Y98">
        <f>LSPC!$F$5</f>
        <v>0</v>
      </c>
      <c r="Z98">
        <f>LSPC!$D$6</f>
        <v>0</v>
      </c>
      <c r="AA98">
        <f>LSPC!$F$6</f>
        <v>0</v>
      </c>
      <c r="AB98" t="str">
        <f>LSPC!$D$7</f>
        <v xml:space="preserve"> </v>
      </c>
      <c r="AC98">
        <f>LSPC!$F$7</f>
        <v>0</v>
      </c>
      <c r="AD98" t="str">
        <f>LSPC!$D$8</f>
        <v>Limited Scope PCHF</v>
      </c>
      <c r="AE98" t="str">
        <f>LSPC!$F$8</f>
        <v>Select</v>
      </c>
      <c r="AF98">
        <f>LSPC!$D$9</f>
        <v>0</v>
      </c>
      <c r="AG98">
        <f>LSPC!$F$9</f>
        <v>0</v>
      </c>
      <c r="AH98" s="31" t="str">
        <f>LSPC!$D$10</f>
        <v>Auto-Populates</v>
      </c>
      <c r="AI98" t="str">
        <f>LSPC!$F$10</f>
        <v>Auto-Populates</v>
      </c>
      <c r="AJ98" t="str">
        <f>LSPC!$B$13</f>
        <v>I. General</v>
      </c>
      <c r="AK98">
        <f>LSPC!B16</f>
        <v>3</v>
      </c>
      <c r="AL98" t="str">
        <f>LSPC!C16</f>
        <v>Did the inspector review and follow-up on FDA/State reported consumer complaint(s) and product recalls (if applicable)?</v>
      </c>
      <c r="AM98">
        <f>LSPC!D16</f>
        <v>0</v>
      </c>
      <c r="AN98" t="str">
        <f>LSPC!$E$16</f>
        <v>Select</v>
      </c>
      <c r="AO98">
        <f>LSPC!$F$16</f>
        <v>0</v>
      </c>
      <c r="AP98">
        <f>LSPC!$D$43</f>
        <v>0</v>
      </c>
      <c r="AQ98" s="32">
        <f>LSPC!$F$43</f>
        <v>0</v>
      </c>
      <c r="AR98">
        <f>LSPC!$D$44</f>
        <v>0</v>
      </c>
    </row>
    <row r="99" spans="1:44" x14ac:dyDescent="0.25">
      <c r="A99" t="e">
        <f>VLOOKUP(B99,Sheet1!$A$3:$F$129,2,FALSE)</f>
        <v>#N/A</v>
      </c>
      <c r="B99" t="str">
        <f>LSPC!$D$4</f>
        <v>Select</v>
      </c>
      <c r="C99" s="45">
        <f>Coversheet!$D$36</f>
        <v>0</v>
      </c>
      <c r="D99" s="46" t="str">
        <f>Sheet1!$A$1</f>
        <v>Human Food Field Inspection Audit v 07/2025</v>
      </c>
      <c r="E99" s="124">
        <f>Coversheet!$D$35</f>
        <v>0</v>
      </c>
      <c r="F99" s="124" t="str">
        <f>Coversheet!$D$17</f>
        <v>Select</v>
      </c>
      <c r="G99" s="124" t="str">
        <f>Coversheet!$D$19</f>
        <v>Select</v>
      </c>
      <c r="H99" s="124" t="str">
        <f>Coversheet!$D$16</f>
        <v>FOOD</v>
      </c>
      <c r="I99" s="124" t="str">
        <f>Coversheet!$D$24</f>
        <v>Select</v>
      </c>
      <c r="J99" s="124" t="str">
        <f>Coversheet!$D$25</f>
        <v>Select</v>
      </c>
      <c r="K99" s="45">
        <f>Coversheet!$D$26</f>
        <v>0</v>
      </c>
      <c r="L99" s="45">
        <f>Coversheet!$D$28</f>
        <v>0</v>
      </c>
      <c r="M99" s="124">
        <f>Coversheet!$D$29</f>
        <v>0</v>
      </c>
      <c r="N99" s="45">
        <f>Coversheet!$D$30</f>
        <v>0</v>
      </c>
      <c r="O99" t="e">
        <f>VLOOKUP(B99,Sheet1!$A$3:$F$129,3,FALSE)</f>
        <v>#N/A</v>
      </c>
      <c r="P99">
        <f>LSPC!$F$4</f>
        <v>0</v>
      </c>
      <c r="Q99" s="46"/>
      <c r="R99" s="46"/>
      <c r="S99" s="46" t="str">
        <f>Coversheet!$D$15</f>
        <v>Select</v>
      </c>
      <c r="T99" s="46">
        <f>Coversheet!$D$21</f>
        <v>0</v>
      </c>
      <c r="U99" t="s">
        <v>419</v>
      </c>
      <c r="V99" s="32">
        <f>LSPC!$D$3</f>
        <v>0</v>
      </c>
      <c r="W99" s="32">
        <f>LSPC!$F$3</f>
        <v>0</v>
      </c>
      <c r="X99">
        <f>LSPC!$D$5</f>
        <v>0</v>
      </c>
      <c r="Y99">
        <f>LSPC!$F$5</f>
        <v>0</v>
      </c>
      <c r="Z99">
        <f>LSPC!$D$6</f>
        <v>0</v>
      </c>
      <c r="AA99">
        <f>LSPC!$F$6</f>
        <v>0</v>
      </c>
      <c r="AB99" t="str">
        <f>LSPC!$D$7</f>
        <v xml:space="preserve"> </v>
      </c>
      <c r="AC99">
        <f>LSPC!$F$7</f>
        <v>0</v>
      </c>
      <c r="AD99" t="str">
        <f>LSPC!$D$8</f>
        <v>Limited Scope PCHF</v>
      </c>
      <c r="AE99" t="str">
        <f>LSPC!$F$8</f>
        <v>Select</v>
      </c>
      <c r="AF99">
        <f>LSPC!$D$9</f>
        <v>0</v>
      </c>
      <c r="AG99">
        <f>LSPC!$F$9</f>
        <v>0</v>
      </c>
      <c r="AH99" s="31" t="str">
        <f>LSPC!$D$10</f>
        <v>Auto-Populates</v>
      </c>
      <c r="AI99" t="str">
        <f>LSPC!$F$10</f>
        <v>Auto-Populates</v>
      </c>
      <c r="AJ99" t="str">
        <f>LSPC!$B$13</f>
        <v>I. General</v>
      </c>
      <c r="AK99">
        <f>LSPC!B17</f>
        <v>4</v>
      </c>
      <c r="AL99" t="str">
        <f>LSPC!C17</f>
        <v>Did the inspector verify correction of observations identified during the previous FDA and/or state inspection (if applicable)?</v>
      </c>
      <c r="AM99">
        <f>LSPC!D17</f>
        <v>0</v>
      </c>
      <c r="AN99" t="str">
        <f>LSPC!$E$17</f>
        <v>Select</v>
      </c>
      <c r="AO99">
        <f>LSPC!$F$17</f>
        <v>0</v>
      </c>
      <c r="AP99">
        <f>LSPC!$D$43</f>
        <v>0</v>
      </c>
      <c r="AQ99" s="32">
        <f>LSPC!$F$43</f>
        <v>0</v>
      </c>
      <c r="AR99">
        <f>LSPC!$D$44</f>
        <v>0</v>
      </c>
    </row>
    <row r="100" spans="1:44" x14ac:dyDescent="0.25">
      <c r="A100" t="e">
        <f>VLOOKUP(B100,Sheet1!$A$3:$F$129,2,FALSE)</f>
        <v>#N/A</v>
      </c>
      <c r="B100" t="str">
        <f>LSPC!$D$4</f>
        <v>Select</v>
      </c>
      <c r="C100" s="45">
        <f>Coversheet!$D$36</f>
        <v>0</v>
      </c>
      <c r="D100" s="46" t="str">
        <f>Sheet1!$A$1</f>
        <v>Human Food Field Inspection Audit v 07/2025</v>
      </c>
      <c r="E100" s="124">
        <f>Coversheet!$D$35</f>
        <v>0</v>
      </c>
      <c r="F100" s="124" t="str">
        <f>Coversheet!$D$17</f>
        <v>Select</v>
      </c>
      <c r="G100" s="124" t="str">
        <f>Coversheet!$D$19</f>
        <v>Select</v>
      </c>
      <c r="H100" s="124" t="str">
        <f>Coversheet!$D$16</f>
        <v>FOOD</v>
      </c>
      <c r="I100" s="124" t="str">
        <f>Coversheet!$D$24</f>
        <v>Select</v>
      </c>
      <c r="J100" s="124" t="str">
        <f>Coversheet!$D$25</f>
        <v>Select</v>
      </c>
      <c r="K100" s="45">
        <f>Coversheet!$D$26</f>
        <v>0</v>
      </c>
      <c r="L100" s="45">
        <f>Coversheet!$D$28</f>
        <v>0</v>
      </c>
      <c r="M100" s="124">
        <f>Coversheet!$D$29</f>
        <v>0</v>
      </c>
      <c r="N100" s="45">
        <f>Coversheet!$D$30</f>
        <v>0</v>
      </c>
      <c r="O100" t="e">
        <f>VLOOKUP(B100,Sheet1!$A$3:$F$129,3,FALSE)</f>
        <v>#N/A</v>
      </c>
      <c r="P100">
        <f>LSPC!$F$4</f>
        <v>0</v>
      </c>
      <c r="Q100" s="46"/>
      <c r="R100" s="46"/>
      <c r="S100" s="46" t="str">
        <f>Coversheet!$D$15</f>
        <v>Select</v>
      </c>
      <c r="T100" s="46">
        <f>Coversheet!$D$21</f>
        <v>0</v>
      </c>
      <c r="U100" t="s">
        <v>419</v>
      </c>
      <c r="V100" s="32">
        <f>LSPC!$D$3</f>
        <v>0</v>
      </c>
      <c r="W100" s="32">
        <f>LSPC!$F$3</f>
        <v>0</v>
      </c>
      <c r="X100">
        <f>LSPC!$D$5</f>
        <v>0</v>
      </c>
      <c r="Y100">
        <f>LSPC!$F$5</f>
        <v>0</v>
      </c>
      <c r="Z100">
        <f>LSPC!$D$6</f>
        <v>0</v>
      </c>
      <c r="AA100">
        <f>LSPC!$F$6</f>
        <v>0</v>
      </c>
      <c r="AB100" t="str">
        <f>LSPC!$D$7</f>
        <v xml:space="preserve"> </v>
      </c>
      <c r="AC100">
        <f>LSPC!$F$7</f>
        <v>0</v>
      </c>
      <c r="AD100" t="str">
        <f>LSPC!$D$8</f>
        <v>Limited Scope PCHF</v>
      </c>
      <c r="AE100" t="str">
        <f>LSPC!$F$8</f>
        <v>Select</v>
      </c>
      <c r="AF100">
        <f>LSPC!$D$9</f>
        <v>0</v>
      </c>
      <c r="AG100">
        <f>LSPC!$F$9</f>
        <v>0</v>
      </c>
      <c r="AH100" s="31" t="str">
        <f>LSPC!$D$10</f>
        <v>Auto-Populates</v>
      </c>
      <c r="AI100" t="str">
        <f>LSPC!$F$10</f>
        <v>Auto-Populates</v>
      </c>
      <c r="AJ100" t="str">
        <f>LSPC!$B$13</f>
        <v>I. General</v>
      </c>
      <c r="AK100">
        <f>LSPC!B18</f>
        <v>5</v>
      </c>
      <c r="AL100" t="str">
        <f>LSPC!C18</f>
        <v>Did the inspector discuss observations with the firm during the inspection?</v>
      </c>
      <c r="AM100">
        <f>LSPC!D18</f>
        <v>0</v>
      </c>
      <c r="AN100" t="str">
        <f>LSPC!$E$18</f>
        <v>Select</v>
      </c>
      <c r="AO100">
        <f>LSPC!$F$18</f>
        <v>0</v>
      </c>
      <c r="AP100">
        <f>LSPC!$D$43</f>
        <v>0</v>
      </c>
      <c r="AQ100" s="32">
        <f>LSPC!$F$43</f>
        <v>0</v>
      </c>
      <c r="AR100">
        <f>LSPC!$D$44</f>
        <v>0</v>
      </c>
    </row>
    <row r="101" spans="1:44" x14ac:dyDescent="0.25">
      <c r="A101" t="e">
        <f>VLOOKUP(B101,Sheet1!$A$3:$F$129,2,FALSE)</f>
        <v>#N/A</v>
      </c>
      <c r="B101" t="str">
        <f>LSPC!$D$4</f>
        <v>Select</v>
      </c>
      <c r="C101" s="45">
        <f>Coversheet!$D$36</f>
        <v>0</v>
      </c>
      <c r="D101" s="46" t="str">
        <f>Sheet1!$A$1</f>
        <v>Human Food Field Inspection Audit v 07/2025</v>
      </c>
      <c r="E101" s="124">
        <f>Coversheet!$D$35</f>
        <v>0</v>
      </c>
      <c r="F101" s="124" t="str">
        <f>Coversheet!$D$17</f>
        <v>Select</v>
      </c>
      <c r="G101" s="124" t="str">
        <f>Coversheet!$D$19</f>
        <v>Select</v>
      </c>
      <c r="H101" s="124" t="str">
        <f>Coversheet!$D$16</f>
        <v>FOOD</v>
      </c>
      <c r="I101" s="124" t="str">
        <f>Coversheet!$D$24</f>
        <v>Select</v>
      </c>
      <c r="J101" s="124" t="str">
        <f>Coversheet!$D$25</f>
        <v>Select</v>
      </c>
      <c r="K101" s="45">
        <f>Coversheet!$D$26</f>
        <v>0</v>
      </c>
      <c r="L101" s="45">
        <f>Coversheet!$D$28</f>
        <v>0</v>
      </c>
      <c r="M101" s="124">
        <f>Coversheet!$D$29</f>
        <v>0</v>
      </c>
      <c r="N101" s="45">
        <f>Coversheet!$D$30</f>
        <v>0</v>
      </c>
      <c r="O101" t="e">
        <f>VLOOKUP(B101,Sheet1!$A$3:$F$129,3,FALSE)</f>
        <v>#N/A</v>
      </c>
      <c r="P101">
        <f>LSPC!$F$4</f>
        <v>0</v>
      </c>
      <c r="Q101" s="46"/>
      <c r="R101" s="46"/>
      <c r="S101" s="46" t="str">
        <f>Coversheet!$D$15</f>
        <v>Select</v>
      </c>
      <c r="T101" s="46">
        <f>Coversheet!$D$21</f>
        <v>0</v>
      </c>
      <c r="U101" t="s">
        <v>419</v>
      </c>
      <c r="V101" s="32">
        <f>LSPC!$D$3</f>
        <v>0</v>
      </c>
      <c r="W101" s="32">
        <f>LSPC!$F$3</f>
        <v>0</v>
      </c>
      <c r="X101">
        <f>LSPC!$D$5</f>
        <v>0</v>
      </c>
      <c r="Y101">
        <f>LSPC!$F$5</f>
        <v>0</v>
      </c>
      <c r="Z101">
        <f>LSPC!$D$6</f>
        <v>0</v>
      </c>
      <c r="AA101">
        <f>LSPC!$F$6</f>
        <v>0</v>
      </c>
      <c r="AB101" t="str">
        <f>LSPC!$D$7</f>
        <v xml:space="preserve"> </v>
      </c>
      <c r="AC101">
        <f>LSPC!$F$7</f>
        <v>0</v>
      </c>
      <c r="AD101" t="str">
        <f>LSPC!$D$8</f>
        <v>Limited Scope PCHF</v>
      </c>
      <c r="AE101" t="str">
        <f>LSPC!$F$8</f>
        <v>Select</v>
      </c>
      <c r="AF101">
        <f>LSPC!$D$9</f>
        <v>0</v>
      </c>
      <c r="AG101">
        <f>LSPC!$F$9</f>
        <v>0</v>
      </c>
      <c r="AH101" s="31" t="str">
        <f>LSPC!$D$10</f>
        <v>Auto-Populates</v>
      </c>
      <c r="AI101" t="str">
        <f>LSPC!$F$10</f>
        <v>Auto-Populates</v>
      </c>
      <c r="AJ101" t="str">
        <f>LSPC!$B$13</f>
        <v>I. General</v>
      </c>
      <c r="AK101">
        <f>LSPC!B19</f>
        <v>6</v>
      </c>
      <c r="AL101" t="str">
        <f>LSPC!C19</f>
        <v>Did the inspector conduct the inspection in a professional manner?</v>
      </c>
      <c r="AM101">
        <f>LSPC!D19</f>
        <v>0</v>
      </c>
      <c r="AN101" t="str">
        <f>LSPC!$E$19</f>
        <v>Select</v>
      </c>
      <c r="AO101">
        <f>LSPC!$F$19</f>
        <v>0</v>
      </c>
      <c r="AP101">
        <f>LSPC!$D$43</f>
        <v>0</v>
      </c>
      <c r="AQ101" s="32">
        <f>LSPC!$F$43</f>
        <v>0</v>
      </c>
      <c r="AR101">
        <f>LSPC!$D$44</f>
        <v>0</v>
      </c>
    </row>
    <row r="102" spans="1:44" x14ac:dyDescent="0.25">
      <c r="A102" t="e">
        <f>VLOOKUP(B102,Sheet1!$A$3:$F$129,2,FALSE)</f>
        <v>#N/A</v>
      </c>
      <c r="B102" t="str">
        <f>LSPC!$D$4</f>
        <v>Select</v>
      </c>
      <c r="C102" s="45">
        <f>Coversheet!$D$36</f>
        <v>0</v>
      </c>
      <c r="D102" s="46" t="str">
        <f>Sheet1!$A$1</f>
        <v>Human Food Field Inspection Audit v 07/2025</v>
      </c>
      <c r="E102" s="124">
        <f>Coversheet!$D$35</f>
        <v>0</v>
      </c>
      <c r="F102" s="124" t="str">
        <f>Coversheet!$D$17</f>
        <v>Select</v>
      </c>
      <c r="G102" s="124" t="str">
        <f>Coversheet!$D$19</f>
        <v>Select</v>
      </c>
      <c r="H102" s="124" t="str">
        <f>Coversheet!$D$16</f>
        <v>FOOD</v>
      </c>
      <c r="I102" s="124" t="str">
        <f>Coversheet!$D$24</f>
        <v>Select</v>
      </c>
      <c r="J102" s="124" t="str">
        <f>Coversheet!$D$25</f>
        <v>Select</v>
      </c>
      <c r="K102" s="45">
        <f>Coversheet!$D$26</f>
        <v>0</v>
      </c>
      <c r="L102" s="45">
        <f>Coversheet!$D$28</f>
        <v>0</v>
      </c>
      <c r="M102" s="124">
        <f>Coversheet!$D$29</f>
        <v>0</v>
      </c>
      <c r="N102" s="45">
        <f>Coversheet!$D$30</f>
        <v>0</v>
      </c>
      <c r="O102" t="e">
        <f>VLOOKUP(B102,Sheet1!$A$3:$F$129,3,FALSE)</f>
        <v>#N/A</v>
      </c>
      <c r="P102">
        <f>LSPC!$F$4</f>
        <v>0</v>
      </c>
      <c r="Q102" s="46"/>
      <c r="R102" s="46"/>
      <c r="S102" s="46" t="str">
        <f>Coversheet!$D$15</f>
        <v>Select</v>
      </c>
      <c r="T102" s="46">
        <f>Coversheet!$D$21</f>
        <v>0</v>
      </c>
      <c r="U102" t="s">
        <v>419</v>
      </c>
      <c r="V102" s="32">
        <f>LSPC!$D$3</f>
        <v>0</v>
      </c>
      <c r="W102" s="32">
        <f>LSPC!$F$3</f>
        <v>0</v>
      </c>
      <c r="X102">
        <f>LSPC!$D$5</f>
        <v>0</v>
      </c>
      <c r="Y102">
        <f>LSPC!$F$5</f>
        <v>0</v>
      </c>
      <c r="Z102">
        <f>LSPC!$D$6</f>
        <v>0</v>
      </c>
      <c r="AA102">
        <f>LSPC!$F$6</f>
        <v>0</v>
      </c>
      <c r="AB102" t="str">
        <f>LSPC!$D$7</f>
        <v xml:space="preserve"> </v>
      </c>
      <c r="AC102">
        <f>LSPC!$F$7</f>
        <v>0</v>
      </c>
      <c r="AD102" t="str">
        <f>LSPC!$D$8</f>
        <v>Limited Scope PCHF</v>
      </c>
      <c r="AE102" t="str">
        <f>LSPC!$F$8</f>
        <v>Select</v>
      </c>
      <c r="AF102">
        <f>LSPC!$D$9</f>
        <v>0</v>
      </c>
      <c r="AG102">
        <f>LSPC!$F$9</f>
        <v>0</v>
      </c>
      <c r="AH102" s="31" t="str">
        <f>LSPC!$D$10</f>
        <v>Auto-Populates</v>
      </c>
      <c r="AI102" t="str">
        <f>LSPC!$F$10</f>
        <v>Auto-Populates</v>
      </c>
      <c r="AJ102" t="str">
        <f>LSPC!$B$13</f>
        <v>I. General</v>
      </c>
      <c r="AK102">
        <f>LSPC!B20</f>
        <v>7</v>
      </c>
      <c r="AL102" t="str">
        <f>LSPC!C20</f>
        <v>Did the inspector assess whether employees are qualified to perform their assigned duties?</v>
      </c>
      <c r="AM102">
        <f>LSPC!D20</f>
        <v>0</v>
      </c>
      <c r="AN102" t="str">
        <f>LSPC!$E$20</f>
        <v>Select</v>
      </c>
      <c r="AO102">
        <f>LSPC!$F$20</f>
        <v>0</v>
      </c>
      <c r="AP102">
        <f>LSPC!$D$43</f>
        <v>0</v>
      </c>
      <c r="AQ102" s="32">
        <f>LSPC!$F$43</f>
        <v>0</v>
      </c>
      <c r="AR102">
        <f>LSPC!$D$44</f>
        <v>0</v>
      </c>
    </row>
    <row r="103" spans="1:44" x14ac:dyDescent="0.25">
      <c r="A103" t="e">
        <f>VLOOKUP(B103,Sheet1!$A$3:$F$129,2,FALSE)</f>
        <v>#N/A</v>
      </c>
      <c r="B103" t="str">
        <f>LSPC!$D$4</f>
        <v>Select</v>
      </c>
      <c r="C103" s="45">
        <f>Coversheet!$D$36</f>
        <v>0</v>
      </c>
      <c r="D103" s="46" t="str">
        <f>Sheet1!$A$1</f>
        <v>Human Food Field Inspection Audit v 07/2025</v>
      </c>
      <c r="E103" s="124">
        <f>Coversheet!$D$35</f>
        <v>0</v>
      </c>
      <c r="F103" s="124" t="str">
        <f>Coversheet!$D$17</f>
        <v>Select</v>
      </c>
      <c r="G103" s="124" t="str">
        <f>Coversheet!$D$19</f>
        <v>Select</v>
      </c>
      <c r="H103" s="124" t="str">
        <f>Coversheet!$D$16</f>
        <v>FOOD</v>
      </c>
      <c r="I103" s="124" t="str">
        <f>Coversheet!$D$24</f>
        <v>Select</v>
      </c>
      <c r="J103" s="124" t="str">
        <f>Coversheet!$D$25</f>
        <v>Select</v>
      </c>
      <c r="K103" s="45">
        <f>Coversheet!$D$26</f>
        <v>0</v>
      </c>
      <c r="L103" s="45">
        <f>Coversheet!$D$28</f>
        <v>0</v>
      </c>
      <c r="M103" s="124">
        <f>Coversheet!$D$29</f>
        <v>0</v>
      </c>
      <c r="N103" s="45">
        <f>Coversheet!$D$30</f>
        <v>0</v>
      </c>
      <c r="O103" t="e">
        <f>VLOOKUP(B103,Sheet1!$A$3:$F$129,3,FALSE)</f>
        <v>#N/A</v>
      </c>
      <c r="P103">
        <f>LSPC!$F$4</f>
        <v>0</v>
      </c>
      <c r="Q103" s="46"/>
      <c r="R103" s="46"/>
      <c r="S103" s="46" t="str">
        <f>Coversheet!$D$15</f>
        <v>Select</v>
      </c>
      <c r="T103" s="46">
        <f>Coversheet!$D$21</f>
        <v>0</v>
      </c>
      <c r="U103" t="s">
        <v>419</v>
      </c>
      <c r="V103" s="32">
        <f>LSPC!$D$3</f>
        <v>0</v>
      </c>
      <c r="W103" s="32">
        <f>LSPC!$F$3</f>
        <v>0</v>
      </c>
      <c r="X103">
        <f>LSPC!$D$5</f>
        <v>0</v>
      </c>
      <c r="Y103">
        <f>LSPC!$F$5</f>
        <v>0</v>
      </c>
      <c r="Z103">
        <f>LSPC!$D$6</f>
        <v>0</v>
      </c>
      <c r="AA103">
        <f>LSPC!$F$6</f>
        <v>0</v>
      </c>
      <c r="AB103" t="str">
        <f>LSPC!$D$7</f>
        <v xml:space="preserve"> </v>
      </c>
      <c r="AC103">
        <f>LSPC!$F$7</f>
        <v>0</v>
      </c>
      <c r="AD103" t="str">
        <f>LSPC!$D$8</f>
        <v>Limited Scope PCHF</v>
      </c>
      <c r="AE103" t="str">
        <f>LSPC!$F$8</f>
        <v>Select</v>
      </c>
      <c r="AF103">
        <f>LSPC!$D$9</f>
        <v>0</v>
      </c>
      <c r="AG103">
        <f>LSPC!$F$9</f>
        <v>0</v>
      </c>
      <c r="AH103" s="31" t="str">
        <f>LSPC!$D$10</f>
        <v>Auto-Populates</v>
      </c>
      <c r="AI103" t="str">
        <f>LSPC!$F$10</f>
        <v>Auto-Populates</v>
      </c>
      <c r="AJ103" t="str">
        <f>LSPC!$B$13</f>
        <v>I. General</v>
      </c>
      <c r="AK103">
        <f>LSPC!B21</f>
        <v>8</v>
      </c>
      <c r="AL103" t="str">
        <f>LSPC!C21</f>
        <v>Did the inspector demonstrate the ability to identify significant hazards specific to the products or processes?</v>
      </c>
      <c r="AM103">
        <f>LSPC!D21</f>
        <v>0</v>
      </c>
      <c r="AN103" t="str">
        <f>LSPC!$E$21</f>
        <v>Select</v>
      </c>
      <c r="AO103">
        <f>LSPC!$F$21</f>
        <v>0</v>
      </c>
      <c r="AP103">
        <f>LSPC!$D$43</f>
        <v>0</v>
      </c>
      <c r="AQ103" s="32">
        <f>LSPC!$F$43</f>
        <v>0</v>
      </c>
      <c r="AR103">
        <f>LSPC!$D$44</f>
        <v>0</v>
      </c>
    </row>
    <row r="104" spans="1:44" x14ac:dyDescent="0.25">
      <c r="A104" t="e">
        <f>VLOOKUP(B104,Sheet1!$A$3:$F$129,2,FALSE)</f>
        <v>#N/A</v>
      </c>
      <c r="B104" t="str">
        <f>LSPC!$D$4</f>
        <v>Select</v>
      </c>
      <c r="C104" s="45">
        <f>Coversheet!$D$36</f>
        <v>0</v>
      </c>
      <c r="D104" s="46" t="str">
        <f>Sheet1!$A$1</f>
        <v>Human Food Field Inspection Audit v 07/2025</v>
      </c>
      <c r="E104" s="124">
        <f>Coversheet!$D$35</f>
        <v>0</v>
      </c>
      <c r="F104" s="124" t="str">
        <f>Coversheet!$D$17</f>
        <v>Select</v>
      </c>
      <c r="G104" s="124" t="str">
        <f>Coversheet!$D$19</f>
        <v>Select</v>
      </c>
      <c r="H104" s="124" t="str">
        <f>Coversheet!$D$16</f>
        <v>FOOD</v>
      </c>
      <c r="I104" s="124" t="str">
        <f>Coversheet!$D$24</f>
        <v>Select</v>
      </c>
      <c r="J104" s="124" t="str">
        <f>Coversheet!$D$25</f>
        <v>Select</v>
      </c>
      <c r="K104" s="45">
        <f>Coversheet!$D$26</f>
        <v>0</v>
      </c>
      <c r="L104" s="45">
        <f>Coversheet!$D$28</f>
        <v>0</v>
      </c>
      <c r="M104" s="124">
        <f>Coversheet!$D$29</f>
        <v>0</v>
      </c>
      <c r="N104" s="45">
        <f>Coversheet!$D$30</f>
        <v>0</v>
      </c>
      <c r="O104" t="e">
        <f>VLOOKUP(B104,Sheet1!$A$3:$F$129,3,FALSE)</f>
        <v>#N/A</v>
      </c>
      <c r="P104">
        <f>LSPC!$F$4</f>
        <v>0</v>
      </c>
      <c r="Q104" s="46"/>
      <c r="R104" s="46"/>
      <c r="S104" s="46" t="str">
        <f>Coversheet!$D$15</f>
        <v>Select</v>
      </c>
      <c r="T104" s="46">
        <f>Coversheet!$D$21</f>
        <v>0</v>
      </c>
      <c r="U104" t="s">
        <v>419</v>
      </c>
      <c r="V104" s="32">
        <f>LSPC!$D$3</f>
        <v>0</v>
      </c>
      <c r="W104" s="32">
        <f>LSPC!$F$3</f>
        <v>0</v>
      </c>
      <c r="X104">
        <f>LSPC!$D$5</f>
        <v>0</v>
      </c>
      <c r="Y104">
        <f>LSPC!$F$5</f>
        <v>0</v>
      </c>
      <c r="Z104">
        <f>LSPC!$D$6</f>
        <v>0</v>
      </c>
      <c r="AA104">
        <f>LSPC!$F$6</f>
        <v>0</v>
      </c>
      <c r="AB104" t="str">
        <f>LSPC!$D$7</f>
        <v xml:space="preserve"> </v>
      </c>
      <c r="AC104">
        <f>LSPC!$F$7</f>
        <v>0</v>
      </c>
      <c r="AD104" t="str">
        <f>LSPC!$D$8</f>
        <v>Limited Scope PCHF</v>
      </c>
      <c r="AE104" t="str">
        <f>LSPC!$F$8</f>
        <v>Select</v>
      </c>
      <c r="AF104">
        <f>LSPC!$D$9</f>
        <v>0</v>
      </c>
      <c r="AG104">
        <f>LSPC!$F$9</f>
        <v>0</v>
      </c>
      <c r="AH104" s="31" t="str">
        <f>LSPC!$D$10</f>
        <v>Auto-Populates</v>
      </c>
      <c r="AI104" t="str">
        <f>LSPC!$F$10</f>
        <v>Auto-Populates</v>
      </c>
      <c r="AJ104" t="str">
        <f>LSPC!$B$13</f>
        <v>I. General</v>
      </c>
      <c r="AK104">
        <f>LSPC!B22</f>
        <v>9</v>
      </c>
      <c r="AL104" t="str">
        <f>LSPC!C22</f>
        <v>Did the inspector review and assess product labeling?</v>
      </c>
      <c r="AM104">
        <f>LSPC!D22</f>
        <v>0</v>
      </c>
      <c r="AN104" t="str">
        <f>LSPC!$E$22</f>
        <v>Select</v>
      </c>
      <c r="AO104">
        <f>LSPC!$F$22</f>
        <v>0</v>
      </c>
      <c r="AP104">
        <f>LSPC!$D$43</f>
        <v>0</v>
      </c>
      <c r="AQ104" s="32">
        <f>LSPC!$F$43</f>
        <v>0</v>
      </c>
      <c r="AR104">
        <f>LSPC!$D$44</f>
        <v>0</v>
      </c>
    </row>
    <row r="105" spans="1:44" x14ac:dyDescent="0.25">
      <c r="A105" t="e">
        <f>VLOOKUP(B105,Sheet1!$A$3:$F$129,2,FALSE)</f>
        <v>#N/A</v>
      </c>
      <c r="B105" t="str">
        <f>LSPC!$D$4</f>
        <v>Select</v>
      </c>
      <c r="C105" s="45">
        <f>Coversheet!$D$36</f>
        <v>0</v>
      </c>
      <c r="D105" s="46" t="str">
        <f>Sheet1!$A$1</f>
        <v>Human Food Field Inspection Audit v 07/2025</v>
      </c>
      <c r="E105" s="124">
        <f>Coversheet!$D$35</f>
        <v>0</v>
      </c>
      <c r="F105" s="124" t="str">
        <f>Coversheet!$D$17</f>
        <v>Select</v>
      </c>
      <c r="G105" s="124" t="str">
        <f>Coversheet!$D$19</f>
        <v>Select</v>
      </c>
      <c r="H105" s="124" t="str">
        <f>Coversheet!$D$16</f>
        <v>FOOD</v>
      </c>
      <c r="I105" s="124" t="str">
        <f>Coversheet!$D$24</f>
        <v>Select</v>
      </c>
      <c r="J105" s="124" t="str">
        <f>Coversheet!$D$25</f>
        <v>Select</v>
      </c>
      <c r="K105" s="45">
        <f>Coversheet!$D$26</f>
        <v>0</v>
      </c>
      <c r="L105" s="45">
        <f>Coversheet!$D$28</f>
        <v>0</v>
      </c>
      <c r="M105" s="124">
        <f>Coversheet!$D$29</f>
        <v>0</v>
      </c>
      <c r="N105" s="45">
        <f>Coversheet!$D$30</f>
        <v>0</v>
      </c>
      <c r="O105" t="e">
        <f>VLOOKUP(B105,Sheet1!$A$3:$F$129,3,FALSE)</f>
        <v>#N/A</v>
      </c>
      <c r="P105">
        <f>LSPC!$F$4</f>
        <v>0</v>
      </c>
      <c r="Q105" s="46"/>
      <c r="R105" s="46"/>
      <c r="S105" s="46" t="str">
        <f>Coversheet!$D$15</f>
        <v>Select</v>
      </c>
      <c r="T105" s="46">
        <f>Coversheet!$D$21</f>
        <v>0</v>
      </c>
      <c r="U105" t="s">
        <v>419</v>
      </c>
      <c r="V105" s="32">
        <f>LSPC!$D$3</f>
        <v>0</v>
      </c>
      <c r="W105" s="32">
        <f>LSPC!$F$3</f>
        <v>0</v>
      </c>
      <c r="X105">
        <f>LSPC!$D$5</f>
        <v>0</v>
      </c>
      <c r="Y105">
        <f>LSPC!$F$5</f>
        <v>0</v>
      </c>
      <c r="Z105">
        <f>LSPC!$D$6</f>
        <v>0</v>
      </c>
      <c r="AA105">
        <f>LSPC!$F$6</f>
        <v>0</v>
      </c>
      <c r="AB105" t="str">
        <f>LSPC!$D$7</f>
        <v xml:space="preserve"> </v>
      </c>
      <c r="AC105">
        <f>LSPC!$F$7</f>
        <v>0</v>
      </c>
      <c r="AD105" t="str">
        <f>LSPC!$D$8</f>
        <v>Limited Scope PCHF</v>
      </c>
      <c r="AE105" t="str">
        <f>LSPC!$F$8</f>
        <v>Select</v>
      </c>
      <c r="AF105">
        <f>LSPC!$D$9</f>
        <v>0</v>
      </c>
      <c r="AG105">
        <f>LSPC!$F$9</f>
        <v>0</v>
      </c>
      <c r="AH105" s="31" t="str">
        <f>LSPC!$D$10</f>
        <v>Auto-Populates</v>
      </c>
      <c r="AI105" t="str">
        <f>LSPC!$F$10</f>
        <v>Auto-Populates</v>
      </c>
      <c r="AJ105" t="str">
        <f>LSPC!$B$23</f>
        <v>II. CGMP Provisions</v>
      </c>
      <c r="AK105" t="str">
        <f>LSPC!$B$23</f>
        <v>II. CGMP Provisions</v>
      </c>
      <c r="AP105">
        <f>LSPC!$D$43</f>
        <v>0</v>
      </c>
      <c r="AQ105" s="32">
        <f>LSPC!$F$43</f>
        <v>0</v>
      </c>
      <c r="AR105">
        <f>LSPC!$D$44</f>
        <v>0</v>
      </c>
    </row>
    <row r="106" spans="1:44" x14ac:dyDescent="0.25">
      <c r="A106" t="e">
        <f>VLOOKUP(B106,Sheet1!$A$3:$F$129,2,FALSE)</f>
        <v>#N/A</v>
      </c>
      <c r="B106" t="str">
        <f>LSPC!$D$4</f>
        <v>Select</v>
      </c>
      <c r="C106" s="45">
        <f>Coversheet!$D$36</f>
        <v>0</v>
      </c>
      <c r="D106" s="46" t="str">
        <f>Sheet1!$A$1</f>
        <v>Human Food Field Inspection Audit v 07/2025</v>
      </c>
      <c r="E106" s="124">
        <f>Coversheet!$D$35</f>
        <v>0</v>
      </c>
      <c r="F106" s="124" t="str">
        <f>Coversheet!$D$17</f>
        <v>Select</v>
      </c>
      <c r="G106" s="124" t="str">
        <f>Coversheet!$D$19</f>
        <v>Select</v>
      </c>
      <c r="H106" s="124" t="str">
        <f>Coversheet!$D$16</f>
        <v>FOOD</v>
      </c>
      <c r="I106" s="124" t="str">
        <f>Coversheet!$D$24</f>
        <v>Select</v>
      </c>
      <c r="J106" s="124" t="str">
        <f>Coversheet!$D$25</f>
        <v>Select</v>
      </c>
      <c r="K106" s="45">
        <f>Coversheet!$D$26</f>
        <v>0</v>
      </c>
      <c r="L106" s="45">
        <f>Coversheet!$D$28</f>
        <v>0</v>
      </c>
      <c r="M106" s="124">
        <f>Coversheet!$D$29</f>
        <v>0</v>
      </c>
      <c r="N106" s="45">
        <f>Coversheet!$D$30</f>
        <v>0</v>
      </c>
      <c r="O106" t="e">
        <f>VLOOKUP(B106,Sheet1!$A$3:$F$129,3,FALSE)</f>
        <v>#N/A</v>
      </c>
      <c r="P106">
        <f>LSPC!$F$4</f>
        <v>0</v>
      </c>
      <c r="Q106" s="46"/>
      <c r="R106" s="46"/>
      <c r="S106" s="46" t="str">
        <f>Coversheet!$D$15</f>
        <v>Select</v>
      </c>
      <c r="T106" s="46">
        <f>Coversheet!$D$21</f>
        <v>0</v>
      </c>
      <c r="U106" t="s">
        <v>419</v>
      </c>
      <c r="V106" s="32">
        <f>LSPC!$D$3</f>
        <v>0</v>
      </c>
      <c r="W106" s="32">
        <f>LSPC!$F$3</f>
        <v>0</v>
      </c>
      <c r="X106">
        <f>LSPC!$D$5</f>
        <v>0</v>
      </c>
      <c r="Y106">
        <f>LSPC!$F$5</f>
        <v>0</v>
      </c>
      <c r="Z106">
        <f>LSPC!$D$6</f>
        <v>0</v>
      </c>
      <c r="AA106">
        <f>LSPC!$F$6</f>
        <v>0</v>
      </c>
      <c r="AB106" t="str">
        <f>LSPC!$D$7</f>
        <v xml:space="preserve"> </v>
      </c>
      <c r="AC106">
        <f>LSPC!$F$7</f>
        <v>0</v>
      </c>
      <c r="AD106" t="str">
        <f>LSPC!$D$8</f>
        <v>Limited Scope PCHF</v>
      </c>
      <c r="AE106" t="str">
        <f>LSPC!$F$8</f>
        <v>Select</v>
      </c>
      <c r="AF106">
        <f>LSPC!$D$9</f>
        <v>0</v>
      </c>
      <c r="AG106">
        <f>LSPC!$F$9</f>
        <v>0</v>
      </c>
      <c r="AH106" s="31" t="str">
        <f>LSPC!$D$10</f>
        <v>Auto-Populates</v>
      </c>
      <c r="AI106" t="str">
        <f>LSPC!$F$10</f>
        <v>Auto-Populates</v>
      </c>
      <c r="AJ106" t="str">
        <f>LSPC!$B$23</f>
        <v>II. CGMP Provisions</v>
      </c>
      <c r="AK106">
        <f>LSPC!B24</f>
        <v>1</v>
      </c>
      <c r="AL106" t="str">
        <f>LSPC!C24</f>
        <v>Did the inspector assess employee practices and evaluate whether they contribute to allergen cross-contact and/or to the contamination of food and food-contact surfaces?</v>
      </c>
      <c r="AM106">
        <f>LSPC!D24</f>
        <v>0</v>
      </c>
      <c r="AN106" t="str">
        <f>LSPC!$E$24</f>
        <v>Select</v>
      </c>
      <c r="AO106">
        <f>LSPC!$F$24</f>
        <v>0</v>
      </c>
      <c r="AP106">
        <f>LSPC!$D$43</f>
        <v>0</v>
      </c>
      <c r="AQ106" s="32">
        <f>LSPC!$F$43</f>
        <v>0</v>
      </c>
      <c r="AR106">
        <f>LSPC!$D$44</f>
        <v>0</v>
      </c>
    </row>
    <row r="107" spans="1:44" x14ac:dyDescent="0.25">
      <c r="A107" t="e">
        <f>VLOOKUP(B107,Sheet1!$A$3:$F$129,2,FALSE)</f>
        <v>#N/A</v>
      </c>
      <c r="B107" t="str">
        <f>LSPC!$D$4</f>
        <v>Select</v>
      </c>
      <c r="C107" s="45">
        <f>Coversheet!$D$36</f>
        <v>0</v>
      </c>
      <c r="D107" s="46" t="str">
        <f>Sheet1!$A$1</f>
        <v>Human Food Field Inspection Audit v 07/2025</v>
      </c>
      <c r="E107" s="124">
        <f>Coversheet!$D$35</f>
        <v>0</v>
      </c>
      <c r="F107" s="124" t="str">
        <f>Coversheet!$D$17</f>
        <v>Select</v>
      </c>
      <c r="G107" s="124" t="str">
        <f>Coversheet!$D$19</f>
        <v>Select</v>
      </c>
      <c r="H107" s="124" t="str">
        <f>Coversheet!$D$16</f>
        <v>FOOD</v>
      </c>
      <c r="I107" s="124" t="str">
        <f>Coversheet!$D$24</f>
        <v>Select</v>
      </c>
      <c r="J107" s="124" t="str">
        <f>Coversheet!$D$25</f>
        <v>Select</v>
      </c>
      <c r="K107" s="45">
        <f>Coversheet!$D$26</f>
        <v>0</v>
      </c>
      <c r="L107" s="45">
        <f>Coversheet!$D$28</f>
        <v>0</v>
      </c>
      <c r="M107" s="124">
        <f>Coversheet!$D$29</f>
        <v>0</v>
      </c>
      <c r="N107" s="45">
        <f>Coversheet!$D$30</f>
        <v>0</v>
      </c>
      <c r="O107" t="e">
        <f>VLOOKUP(B107,Sheet1!$A$3:$F$129,3,FALSE)</f>
        <v>#N/A</v>
      </c>
      <c r="P107">
        <f>LSPC!$F$4</f>
        <v>0</v>
      </c>
      <c r="Q107" s="46"/>
      <c r="R107" s="46"/>
      <c r="S107" s="46" t="str">
        <f>Coversheet!$D$15</f>
        <v>Select</v>
      </c>
      <c r="T107" s="46">
        <f>Coversheet!$D$21</f>
        <v>0</v>
      </c>
      <c r="U107" t="s">
        <v>419</v>
      </c>
      <c r="V107" s="32">
        <f>LSPC!$D$3</f>
        <v>0</v>
      </c>
      <c r="W107" s="32">
        <f>LSPC!$F$3</f>
        <v>0</v>
      </c>
      <c r="X107">
        <f>LSPC!$D$5</f>
        <v>0</v>
      </c>
      <c r="Y107">
        <f>LSPC!$F$5</f>
        <v>0</v>
      </c>
      <c r="Z107">
        <f>LSPC!$D$6</f>
        <v>0</v>
      </c>
      <c r="AA107">
        <f>LSPC!$F$6</f>
        <v>0</v>
      </c>
      <c r="AB107" t="str">
        <f>LSPC!$D$7</f>
        <v xml:space="preserve"> </v>
      </c>
      <c r="AC107">
        <f>LSPC!$F$7</f>
        <v>0</v>
      </c>
      <c r="AD107" t="str">
        <f>LSPC!$D$8</f>
        <v>Limited Scope PCHF</v>
      </c>
      <c r="AE107" t="str">
        <f>LSPC!$F$8</f>
        <v>Select</v>
      </c>
      <c r="AF107">
        <f>LSPC!$D$9</f>
        <v>0</v>
      </c>
      <c r="AG107">
        <f>LSPC!$F$9</f>
        <v>0</v>
      </c>
      <c r="AH107" s="31" t="str">
        <f>LSPC!$D$10</f>
        <v>Auto-Populates</v>
      </c>
      <c r="AI107" t="str">
        <f>LSPC!$F$10</f>
        <v>Auto-Populates</v>
      </c>
      <c r="AJ107" t="str">
        <f>LSPC!$B$23</f>
        <v>II. CGMP Provisions</v>
      </c>
      <c r="AK107">
        <f>LSPC!B25</f>
        <v>2</v>
      </c>
      <c r="AL107" t="str">
        <f>LSPC!C25</f>
        <v xml:space="preserve">Did the inspector assess the plants and grounds around the firm to ensure that they do not constitute a source of contamination or harborage? </v>
      </c>
      <c r="AM107">
        <f>LSPC!D25</f>
        <v>0</v>
      </c>
      <c r="AN107" t="str">
        <f>LSPC!$E$25</f>
        <v>Select</v>
      </c>
      <c r="AO107">
        <f>LSPC!$F$25</f>
        <v>0</v>
      </c>
      <c r="AP107">
        <f>LSPC!$D$43</f>
        <v>0</v>
      </c>
      <c r="AQ107" s="32">
        <f>LSPC!$F$43</f>
        <v>0</v>
      </c>
      <c r="AR107">
        <f>LSPC!$D$44</f>
        <v>0</v>
      </c>
    </row>
    <row r="108" spans="1:44" x14ac:dyDescent="0.25">
      <c r="A108" t="e">
        <f>VLOOKUP(B108,Sheet1!$A$3:$F$129,2,FALSE)</f>
        <v>#N/A</v>
      </c>
      <c r="B108" t="str">
        <f>LSPC!$D$4</f>
        <v>Select</v>
      </c>
      <c r="C108" s="45">
        <f>Coversheet!$D$36</f>
        <v>0</v>
      </c>
      <c r="D108" s="46" t="str">
        <f>Sheet1!$A$1</f>
        <v>Human Food Field Inspection Audit v 07/2025</v>
      </c>
      <c r="E108" s="124">
        <f>Coversheet!$D$35</f>
        <v>0</v>
      </c>
      <c r="F108" s="124" t="str">
        <f>Coversheet!$D$17</f>
        <v>Select</v>
      </c>
      <c r="G108" s="124" t="str">
        <f>Coversheet!$D$19</f>
        <v>Select</v>
      </c>
      <c r="H108" s="124" t="str">
        <f>Coversheet!$D$16</f>
        <v>FOOD</v>
      </c>
      <c r="I108" s="124" t="str">
        <f>Coversheet!$D$24</f>
        <v>Select</v>
      </c>
      <c r="J108" s="124" t="str">
        <f>Coversheet!$D$25</f>
        <v>Select</v>
      </c>
      <c r="K108" s="45">
        <f>Coversheet!$D$26</f>
        <v>0</v>
      </c>
      <c r="L108" s="45">
        <f>Coversheet!$D$28</f>
        <v>0</v>
      </c>
      <c r="M108" s="124">
        <f>Coversheet!$D$29</f>
        <v>0</v>
      </c>
      <c r="N108" s="45">
        <f>Coversheet!$D$30</f>
        <v>0</v>
      </c>
      <c r="O108" t="e">
        <f>VLOOKUP(B108,Sheet1!$A$3:$F$129,3,FALSE)</f>
        <v>#N/A</v>
      </c>
      <c r="P108">
        <f>LSPC!$F$4</f>
        <v>0</v>
      </c>
      <c r="Q108" s="46"/>
      <c r="R108" s="46"/>
      <c r="S108" s="46" t="str">
        <f>Coversheet!$D$15</f>
        <v>Select</v>
      </c>
      <c r="T108" s="46">
        <f>Coversheet!$D$21</f>
        <v>0</v>
      </c>
      <c r="U108" t="s">
        <v>419</v>
      </c>
      <c r="V108" s="32">
        <f>LSPC!$D$3</f>
        <v>0</v>
      </c>
      <c r="W108" s="32">
        <f>LSPC!$F$3</f>
        <v>0</v>
      </c>
      <c r="X108">
        <f>LSPC!$D$5</f>
        <v>0</v>
      </c>
      <c r="Y108">
        <f>LSPC!$F$5</f>
        <v>0</v>
      </c>
      <c r="Z108">
        <f>LSPC!$D$6</f>
        <v>0</v>
      </c>
      <c r="AA108">
        <f>LSPC!$F$6</f>
        <v>0</v>
      </c>
      <c r="AB108" t="str">
        <f>LSPC!$D$7</f>
        <v xml:space="preserve"> </v>
      </c>
      <c r="AC108">
        <f>LSPC!$F$7</f>
        <v>0</v>
      </c>
      <c r="AD108" t="str">
        <f>LSPC!$D$8</f>
        <v>Limited Scope PCHF</v>
      </c>
      <c r="AE108" t="str">
        <f>LSPC!$F$8</f>
        <v>Select</v>
      </c>
      <c r="AF108">
        <f>LSPC!$D$9</f>
        <v>0</v>
      </c>
      <c r="AG108">
        <f>LSPC!$F$9</f>
        <v>0</v>
      </c>
      <c r="AH108" s="31" t="str">
        <f>LSPC!$D$10</f>
        <v>Auto-Populates</v>
      </c>
      <c r="AI108" t="str">
        <f>LSPC!$F$10</f>
        <v>Auto-Populates</v>
      </c>
      <c r="AJ108" t="str">
        <f>LSPC!$B$23</f>
        <v>II. CGMP Provisions</v>
      </c>
      <c r="AK108">
        <f>LSPC!B26</f>
        <v>3</v>
      </c>
      <c r="AL108" t="str">
        <f>LSPC!C26</f>
        <v>Did the inspector assess the general maintenance of the firm?</v>
      </c>
      <c r="AM108">
        <f>LSPC!D26</f>
        <v>0</v>
      </c>
      <c r="AN108" t="str">
        <f>LSPC!$E$26</f>
        <v>Select</v>
      </c>
      <c r="AO108">
        <f>LSPC!$F$26</f>
        <v>0</v>
      </c>
      <c r="AP108">
        <f>LSPC!$D$43</f>
        <v>0</v>
      </c>
      <c r="AQ108" s="32">
        <f>LSPC!$F$43</f>
        <v>0</v>
      </c>
      <c r="AR108">
        <f>LSPC!$D$44</f>
        <v>0</v>
      </c>
    </row>
    <row r="109" spans="1:44" x14ac:dyDescent="0.25">
      <c r="A109" t="e">
        <f>VLOOKUP(B109,Sheet1!$A$3:$F$129,2,FALSE)</f>
        <v>#N/A</v>
      </c>
      <c r="B109" t="str">
        <f>LSPC!$D$4</f>
        <v>Select</v>
      </c>
      <c r="C109" s="45">
        <f>Coversheet!$D$36</f>
        <v>0</v>
      </c>
      <c r="D109" s="46" t="str">
        <f>Sheet1!$A$1</f>
        <v>Human Food Field Inspection Audit v 07/2025</v>
      </c>
      <c r="E109" s="124">
        <f>Coversheet!$D$35</f>
        <v>0</v>
      </c>
      <c r="F109" s="124" t="str">
        <f>Coversheet!$D$17</f>
        <v>Select</v>
      </c>
      <c r="G109" s="124" t="str">
        <f>Coversheet!$D$19</f>
        <v>Select</v>
      </c>
      <c r="H109" s="124" t="str">
        <f>Coversheet!$D$16</f>
        <v>FOOD</v>
      </c>
      <c r="I109" s="124" t="str">
        <f>Coversheet!$D$24</f>
        <v>Select</v>
      </c>
      <c r="J109" s="124" t="str">
        <f>Coversheet!$D$25</f>
        <v>Select</v>
      </c>
      <c r="K109" s="45">
        <f>Coversheet!$D$26</f>
        <v>0</v>
      </c>
      <c r="L109" s="45">
        <f>Coversheet!$D$28</f>
        <v>0</v>
      </c>
      <c r="M109" s="124">
        <f>Coversheet!$D$29</f>
        <v>0</v>
      </c>
      <c r="N109" s="45">
        <f>Coversheet!$D$30</f>
        <v>0</v>
      </c>
      <c r="O109" t="e">
        <f>VLOOKUP(B109,Sheet1!$A$3:$F$129,3,FALSE)</f>
        <v>#N/A</v>
      </c>
      <c r="P109">
        <f>LSPC!$F$4</f>
        <v>0</v>
      </c>
      <c r="Q109" s="46"/>
      <c r="R109" s="46"/>
      <c r="S109" s="46" t="str">
        <f>Coversheet!$D$15</f>
        <v>Select</v>
      </c>
      <c r="T109" s="46">
        <f>Coversheet!$D$21</f>
        <v>0</v>
      </c>
      <c r="U109" t="s">
        <v>419</v>
      </c>
      <c r="V109" s="32">
        <f>LSPC!$D$3</f>
        <v>0</v>
      </c>
      <c r="W109" s="32">
        <f>LSPC!$F$3</f>
        <v>0</v>
      </c>
      <c r="X109">
        <f>LSPC!$D$5</f>
        <v>0</v>
      </c>
      <c r="Y109">
        <f>LSPC!$F$5</f>
        <v>0</v>
      </c>
      <c r="Z109">
        <f>LSPC!$D$6</f>
        <v>0</v>
      </c>
      <c r="AA109">
        <f>LSPC!$F$6</f>
        <v>0</v>
      </c>
      <c r="AB109" t="str">
        <f>LSPC!$D$7</f>
        <v xml:space="preserve"> </v>
      </c>
      <c r="AC109">
        <f>LSPC!$F$7</f>
        <v>0</v>
      </c>
      <c r="AD109" t="str">
        <f>LSPC!$D$8</f>
        <v>Limited Scope PCHF</v>
      </c>
      <c r="AE109" t="str">
        <f>LSPC!$F$8</f>
        <v>Select</v>
      </c>
      <c r="AF109">
        <f>LSPC!$D$9</f>
        <v>0</v>
      </c>
      <c r="AG109">
        <f>LSPC!$F$9</f>
        <v>0</v>
      </c>
      <c r="AH109" s="31" t="str">
        <f>LSPC!$D$10</f>
        <v>Auto-Populates</v>
      </c>
      <c r="AI109" t="str">
        <f>LSPC!$F$10</f>
        <v>Auto-Populates</v>
      </c>
      <c r="AJ109" t="str">
        <f>LSPC!$B$23</f>
        <v>II. CGMP Provisions</v>
      </c>
      <c r="AK109">
        <f>LSPC!B27</f>
        <v>4</v>
      </c>
      <c r="AL109" t="str">
        <f>LSPC!C27</f>
        <v>Did the inspector assess the firm's sanitary operations?</v>
      </c>
      <c r="AM109">
        <f>LSPC!D27</f>
        <v>0</v>
      </c>
      <c r="AN109" t="str">
        <f>LSPC!$E$27</f>
        <v>Select</v>
      </c>
      <c r="AO109">
        <f>LSPC!$F$27</f>
        <v>0</v>
      </c>
      <c r="AP109">
        <f>LSPC!$D$43</f>
        <v>0</v>
      </c>
      <c r="AQ109" s="32">
        <f>LSPC!$F$43</f>
        <v>0</v>
      </c>
      <c r="AR109">
        <f>LSPC!$D$44</f>
        <v>0</v>
      </c>
    </row>
    <row r="110" spans="1:44" x14ac:dyDescent="0.25">
      <c r="A110" t="e">
        <f>VLOOKUP(B110,Sheet1!$A$3:$F$129,2,FALSE)</f>
        <v>#N/A</v>
      </c>
      <c r="B110" t="str">
        <f>LSPC!$D$4</f>
        <v>Select</v>
      </c>
      <c r="C110" s="45">
        <f>Coversheet!$D$36</f>
        <v>0</v>
      </c>
      <c r="D110" s="46" t="str">
        <f>Sheet1!$A$1</f>
        <v>Human Food Field Inspection Audit v 07/2025</v>
      </c>
      <c r="E110" s="124">
        <f>Coversheet!$D$35</f>
        <v>0</v>
      </c>
      <c r="F110" s="124" t="str">
        <f>Coversheet!$D$17</f>
        <v>Select</v>
      </c>
      <c r="G110" s="124" t="str">
        <f>Coversheet!$D$19</f>
        <v>Select</v>
      </c>
      <c r="H110" s="124" t="str">
        <f>Coversheet!$D$16</f>
        <v>FOOD</v>
      </c>
      <c r="I110" s="124" t="str">
        <f>Coversheet!$D$24</f>
        <v>Select</v>
      </c>
      <c r="J110" s="124" t="str">
        <f>Coversheet!$D$25</f>
        <v>Select</v>
      </c>
      <c r="K110" s="45">
        <f>Coversheet!$D$26</f>
        <v>0</v>
      </c>
      <c r="L110" s="45">
        <f>Coversheet!$D$28</f>
        <v>0</v>
      </c>
      <c r="M110" s="124">
        <f>Coversheet!$D$29</f>
        <v>0</v>
      </c>
      <c r="N110" s="45">
        <f>Coversheet!$D$30</f>
        <v>0</v>
      </c>
      <c r="O110" t="e">
        <f>VLOOKUP(B110,Sheet1!$A$3:$F$129,3,FALSE)</f>
        <v>#N/A</v>
      </c>
      <c r="P110">
        <f>LSPC!$F$4</f>
        <v>0</v>
      </c>
      <c r="Q110" s="46"/>
      <c r="R110" s="46"/>
      <c r="S110" s="46" t="str">
        <f>Coversheet!$D$15</f>
        <v>Select</v>
      </c>
      <c r="T110" s="46">
        <f>Coversheet!$D$21</f>
        <v>0</v>
      </c>
      <c r="U110" t="s">
        <v>419</v>
      </c>
      <c r="V110" s="32">
        <f>LSPC!$D$3</f>
        <v>0</v>
      </c>
      <c r="W110" s="32">
        <f>LSPC!$F$3</f>
        <v>0</v>
      </c>
      <c r="X110">
        <f>LSPC!$D$5</f>
        <v>0</v>
      </c>
      <c r="Y110">
        <f>LSPC!$F$5</f>
        <v>0</v>
      </c>
      <c r="Z110">
        <f>LSPC!$D$6</f>
        <v>0</v>
      </c>
      <c r="AA110">
        <f>LSPC!$F$6</f>
        <v>0</v>
      </c>
      <c r="AB110" t="str">
        <f>LSPC!$D$7</f>
        <v xml:space="preserve"> </v>
      </c>
      <c r="AC110">
        <f>LSPC!$F$7</f>
        <v>0</v>
      </c>
      <c r="AD110" t="str">
        <f>LSPC!$D$8</f>
        <v>Limited Scope PCHF</v>
      </c>
      <c r="AE110" t="str">
        <f>LSPC!$F$8</f>
        <v>Select</v>
      </c>
      <c r="AF110">
        <f>LSPC!$D$9</f>
        <v>0</v>
      </c>
      <c r="AG110">
        <f>LSPC!$F$9</f>
        <v>0</v>
      </c>
      <c r="AH110" s="31" t="str">
        <f>LSPC!$D$10</f>
        <v>Auto-Populates</v>
      </c>
      <c r="AI110" t="str">
        <f>LSPC!$F$10</f>
        <v>Auto-Populates</v>
      </c>
      <c r="AJ110" t="str">
        <f>LSPC!$B$23</f>
        <v>II. CGMP Provisions</v>
      </c>
      <c r="AK110">
        <f>LSPC!B28</f>
        <v>5</v>
      </c>
      <c r="AL110" t="str">
        <f>LSPC!C28</f>
        <v>Did the inspector assess the firm to ensure it is equipped with adequate sanitary facilities and accommodations?</v>
      </c>
      <c r="AM110">
        <f>LSPC!D28</f>
        <v>0</v>
      </c>
      <c r="AN110" t="str">
        <f>LSPC!$E$28</f>
        <v>Select</v>
      </c>
      <c r="AO110">
        <f>LSPC!$F$28</f>
        <v>0</v>
      </c>
      <c r="AP110">
        <f>LSPC!$D$43</f>
        <v>0</v>
      </c>
      <c r="AQ110" s="32">
        <f>LSPC!$F$43</f>
        <v>0</v>
      </c>
      <c r="AR110">
        <f>LSPC!$D$44</f>
        <v>0</v>
      </c>
    </row>
    <row r="111" spans="1:44" x14ac:dyDescent="0.25">
      <c r="A111" t="e">
        <f>VLOOKUP(B111,Sheet1!$A$3:$F$129,2,FALSE)</f>
        <v>#N/A</v>
      </c>
      <c r="B111" t="str">
        <f>LSPC!$D$4</f>
        <v>Select</v>
      </c>
      <c r="C111" s="45">
        <f>Coversheet!$D$36</f>
        <v>0</v>
      </c>
      <c r="D111" s="46" t="str">
        <f>Sheet1!$A$1</f>
        <v>Human Food Field Inspection Audit v 07/2025</v>
      </c>
      <c r="E111" s="124">
        <f>Coversheet!$D$35</f>
        <v>0</v>
      </c>
      <c r="F111" s="124" t="str">
        <f>Coversheet!$D$17</f>
        <v>Select</v>
      </c>
      <c r="G111" s="124" t="str">
        <f>Coversheet!$D$19</f>
        <v>Select</v>
      </c>
      <c r="H111" s="124" t="str">
        <f>Coversheet!$D$16</f>
        <v>FOOD</v>
      </c>
      <c r="I111" s="124" t="str">
        <f>Coversheet!$D$24</f>
        <v>Select</v>
      </c>
      <c r="J111" s="124" t="str">
        <f>Coversheet!$D$25</f>
        <v>Select</v>
      </c>
      <c r="K111" s="45">
        <f>Coversheet!$D$26</f>
        <v>0</v>
      </c>
      <c r="L111" s="45">
        <f>Coversheet!$D$28</f>
        <v>0</v>
      </c>
      <c r="M111" s="124">
        <f>Coversheet!$D$29</f>
        <v>0</v>
      </c>
      <c r="N111" s="45">
        <f>Coversheet!$D$30</f>
        <v>0</v>
      </c>
      <c r="O111" t="e">
        <f>VLOOKUP(B111,Sheet1!$A$3:$F$129,3,FALSE)</f>
        <v>#N/A</v>
      </c>
      <c r="P111">
        <f>LSPC!$F$4</f>
        <v>0</v>
      </c>
      <c r="Q111" s="46"/>
      <c r="R111" s="46"/>
      <c r="S111" s="46" t="str">
        <f>Coversheet!$D$15</f>
        <v>Select</v>
      </c>
      <c r="T111" s="46">
        <f>Coversheet!$D$21</f>
        <v>0</v>
      </c>
      <c r="U111" t="s">
        <v>419</v>
      </c>
      <c r="V111" s="32">
        <f>LSPC!$D$3</f>
        <v>0</v>
      </c>
      <c r="W111" s="32">
        <f>LSPC!$F$3</f>
        <v>0</v>
      </c>
      <c r="X111">
        <f>LSPC!$D$5</f>
        <v>0</v>
      </c>
      <c r="Y111">
        <f>LSPC!$F$5</f>
        <v>0</v>
      </c>
      <c r="Z111">
        <f>LSPC!$D$6</f>
        <v>0</v>
      </c>
      <c r="AA111">
        <f>LSPC!$F$6</f>
        <v>0</v>
      </c>
      <c r="AB111" t="str">
        <f>LSPC!$D$7</f>
        <v xml:space="preserve"> </v>
      </c>
      <c r="AC111">
        <f>LSPC!$F$7</f>
        <v>0</v>
      </c>
      <c r="AD111" t="str">
        <f>LSPC!$D$8</f>
        <v>Limited Scope PCHF</v>
      </c>
      <c r="AE111" t="str">
        <f>LSPC!$F$8</f>
        <v>Select</v>
      </c>
      <c r="AF111">
        <f>LSPC!$D$9</f>
        <v>0</v>
      </c>
      <c r="AG111">
        <f>LSPC!$F$9</f>
        <v>0</v>
      </c>
      <c r="AH111" s="31" t="str">
        <f>LSPC!$D$10</f>
        <v>Auto-Populates</v>
      </c>
      <c r="AI111" t="str">
        <f>LSPC!$F$10</f>
        <v>Auto-Populates</v>
      </c>
      <c r="AJ111" t="str">
        <f>LSPC!$B$23</f>
        <v>II. CGMP Provisions</v>
      </c>
      <c r="AK111">
        <f>LSPC!B29</f>
        <v>6</v>
      </c>
      <c r="AL111" t="str">
        <f>LSPC!C29</f>
        <v xml:space="preserve">Did the inspector assess the firm to ensure equipment and utensils are designed to be cleanable and maintained to protect against allergen cross-contact and contamination? </v>
      </c>
      <c r="AM111">
        <f>LSPC!D29</f>
        <v>0</v>
      </c>
      <c r="AN111" t="str">
        <f>LSPC!$E$29</f>
        <v>Select</v>
      </c>
      <c r="AO111">
        <f>LSPC!$F$29</f>
        <v>0</v>
      </c>
      <c r="AP111">
        <f>LSPC!$D$43</f>
        <v>0</v>
      </c>
      <c r="AQ111" s="32">
        <f>LSPC!$F$43</f>
        <v>0</v>
      </c>
      <c r="AR111">
        <f>LSPC!$D$44</f>
        <v>0</v>
      </c>
    </row>
    <row r="112" spans="1:44" x14ac:dyDescent="0.25">
      <c r="A112" t="e">
        <f>VLOOKUP(B112,Sheet1!$A$3:$F$129,2,FALSE)</f>
        <v>#N/A</v>
      </c>
      <c r="B112" t="str">
        <f>LSPC!$D$4</f>
        <v>Select</v>
      </c>
      <c r="C112" s="45">
        <f>Coversheet!$D$36</f>
        <v>0</v>
      </c>
      <c r="D112" s="46" t="str">
        <f>Sheet1!$A$1</f>
        <v>Human Food Field Inspection Audit v 07/2025</v>
      </c>
      <c r="E112" s="124">
        <f>Coversheet!$D$35</f>
        <v>0</v>
      </c>
      <c r="F112" s="124" t="str">
        <f>Coversheet!$D$17</f>
        <v>Select</v>
      </c>
      <c r="G112" s="124" t="str">
        <f>Coversheet!$D$19</f>
        <v>Select</v>
      </c>
      <c r="H112" s="124" t="str">
        <f>Coversheet!$D$16</f>
        <v>FOOD</v>
      </c>
      <c r="I112" s="124" t="str">
        <f>Coversheet!$D$24</f>
        <v>Select</v>
      </c>
      <c r="J112" s="124" t="str">
        <f>Coversheet!$D$25</f>
        <v>Select</v>
      </c>
      <c r="K112" s="45">
        <f>Coversheet!$D$26</f>
        <v>0</v>
      </c>
      <c r="L112" s="45">
        <f>Coversheet!$D$28</f>
        <v>0</v>
      </c>
      <c r="M112" s="124">
        <f>Coversheet!$D$29</f>
        <v>0</v>
      </c>
      <c r="N112" s="45">
        <f>Coversheet!$D$30</f>
        <v>0</v>
      </c>
      <c r="O112" t="e">
        <f>VLOOKUP(B112,Sheet1!$A$3:$F$129,3,FALSE)</f>
        <v>#N/A</v>
      </c>
      <c r="P112">
        <f>LSPC!$F$4</f>
        <v>0</v>
      </c>
      <c r="Q112" s="46"/>
      <c r="R112" s="46"/>
      <c r="S112" s="46" t="str">
        <f>Coversheet!$D$15</f>
        <v>Select</v>
      </c>
      <c r="T112" s="46">
        <f>Coversheet!$D$21</f>
        <v>0</v>
      </c>
      <c r="U112" t="s">
        <v>419</v>
      </c>
      <c r="V112" s="32">
        <f>LSPC!$D$3</f>
        <v>0</v>
      </c>
      <c r="W112" s="32">
        <f>LSPC!$F$3</f>
        <v>0</v>
      </c>
      <c r="X112">
        <f>LSPC!$D$5</f>
        <v>0</v>
      </c>
      <c r="Y112">
        <f>LSPC!$F$5</f>
        <v>0</v>
      </c>
      <c r="Z112">
        <f>LSPC!$D$6</f>
        <v>0</v>
      </c>
      <c r="AA112">
        <f>LSPC!$F$6</f>
        <v>0</v>
      </c>
      <c r="AB112" t="str">
        <f>LSPC!$D$7</f>
        <v xml:space="preserve"> </v>
      </c>
      <c r="AC112">
        <f>LSPC!$F$7</f>
        <v>0</v>
      </c>
      <c r="AD112" t="str">
        <f>LSPC!$D$8</f>
        <v>Limited Scope PCHF</v>
      </c>
      <c r="AE112" t="str">
        <f>LSPC!$F$8</f>
        <v>Select</v>
      </c>
      <c r="AF112">
        <f>LSPC!$D$9</f>
        <v>0</v>
      </c>
      <c r="AG112">
        <f>LSPC!$F$9</f>
        <v>0</v>
      </c>
      <c r="AH112" s="31" t="str">
        <f>LSPC!$D$10</f>
        <v>Auto-Populates</v>
      </c>
      <c r="AI112" t="str">
        <f>LSPC!$F$10</f>
        <v>Auto-Populates</v>
      </c>
      <c r="AJ112" t="str">
        <f>LSPC!$B$23</f>
        <v>II. CGMP Provisions</v>
      </c>
      <c r="AK112">
        <f>LSPC!B30</f>
        <v>7</v>
      </c>
      <c r="AL112" t="str">
        <f>LSPC!C30</f>
        <v xml:space="preserve">Did the inspector assess the firm's processes and controls? </v>
      </c>
      <c r="AM112">
        <f>LSPC!D30</f>
        <v>0</v>
      </c>
      <c r="AN112" t="str">
        <f>LSPC!$E$30</f>
        <v>Select</v>
      </c>
      <c r="AO112">
        <f>LSPC!$F$30</f>
        <v>0</v>
      </c>
      <c r="AP112">
        <f>LSPC!$D$43</f>
        <v>0</v>
      </c>
      <c r="AQ112" s="32">
        <f>LSPC!$F$43</f>
        <v>0</v>
      </c>
      <c r="AR112">
        <f>LSPC!$D$44</f>
        <v>0</v>
      </c>
    </row>
    <row r="113" spans="1:175" x14ac:dyDescent="0.25">
      <c r="A113" t="e">
        <f>VLOOKUP(B113,Sheet1!$A$3:$F$129,2,FALSE)</f>
        <v>#N/A</v>
      </c>
      <c r="B113" t="str">
        <f>LSPC!$D$4</f>
        <v>Select</v>
      </c>
      <c r="C113" s="45">
        <f>Coversheet!$D$36</f>
        <v>0</v>
      </c>
      <c r="D113" s="46" t="str">
        <f>Sheet1!$A$1</f>
        <v>Human Food Field Inspection Audit v 07/2025</v>
      </c>
      <c r="E113" s="124">
        <f>Coversheet!$D$35</f>
        <v>0</v>
      </c>
      <c r="F113" s="124" t="str">
        <f>Coversheet!$D$17</f>
        <v>Select</v>
      </c>
      <c r="G113" s="124" t="str">
        <f>Coversheet!$D$19</f>
        <v>Select</v>
      </c>
      <c r="H113" s="124" t="str">
        <f>Coversheet!$D$16</f>
        <v>FOOD</v>
      </c>
      <c r="I113" s="124" t="str">
        <f>Coversheet!$D$24</f>
        <v>Select</v>
      </c>
      <c r="J113" s="124" t="str">
        <f>Coversheet!$D$25</f>
        <v>Select</v>
      </c>
      <c r="K113" s="45">
        <f>Coversheet!$D$26</f>
        <v>0</v>
      </c>
      <c r="L113" s="45">
        <f>Coversheet!$D$28</f>
        <v>0</v>
      </c>
      <c r="M113" s="124">
        <f>Coversheet!$D$29</f>
        <v>0</v>
      </c>
      <c r="N113" s="45">
        <f>Coversheet!$D$30</f>
        <v>0</v>
      </c>
      <c r="O113" t="e">
        <f>VLOOKUP(B113,Sheet1!$A$3:$F$129,3,FALSE)</f>
        <v>#N/A</v>
      </c>
      <c r="P113">
        <f>LSPC!$F$4</f>
        <v>0</v>
      </c>
      <c r="Q113" s="46"/>
      <c r="R113" s="46"/>
      <c r="S113" s="46" t="str">
        <f>Coversheet!$D$15</f>
        <v>Select</v>
      </c>
      <c r="T113" s="46">
        <f>Coversheet!$D$21</f>
        <v>0</v>
      </c>
      <c r="U113" t="s">
        <v>419</v>
      </c>
      <c r="V113" s="32">
        <f>LSPC!$D$3</f>
        <v>0</v>
      </c>
      <c r="W113" s="32">
        <f>LSPC!$F$3</f>
        <v>0</v>
      </c>
      <c r="X113">
        <f>LSPC!$D$5</f>
        <v>0</v>
      </c>
      <c r="Y113">
        <f>LSPC!$F$5</f>
        <v>0</v>
      </c>
      <c r="Z113">
        <f>LSPC!$D$6</f>
        <v>0</v>
      </c>
      <c r="AA113">
        <f>LSPC!$F$6</f>
        <v>0</v>
      </c>
      <c r="AB113" t="str">
        <f>LSPC!$D$7</f>
        <v xml:space="preserve"> </v>
      </c>
      <c r="AC113">
        <f>LSPC!$F$7</f>
        <v>0</v>
      </c>
      <c r="AD113" t="str">
        <f>LSPC!$D$8</f>
        <v>Limited Scope PCHF</v>
      </c>
      <c r="AE113" t="str">
        <f>LSPC!$F$8</f>
        <v>Select</v>
      </c>
      <c r="AF113">
        <f>LSPC!$D$9</f>
        <v>0</v>
      </c>
      <c r="AG113">
        <f>LSPC!$F$9</f>
        <v>0</v>
      </c>
      <c r="AH113" s="31" t="str">
        <f>LSPC!$D$10</f>
        <v>Auto-Populates</v>
      </c>
      <c r="AI113" t="str">
        <f>LSPC!$F$10</f>
        <v>Auto-Populates</v>
      </c>
      <c r="AJ113" t="str">
        <f>LSPC!$B$23</f>
        <v>II. CGMP Provisions</v>
      </c>
      <c r="AK113">
        <f>LSPC!B31</f>
        <v>8</v>
      </c>
      <c r="AL113" t="str">
        <f>LSPC!C31</f>
        <v>Did the inspector evaluate the firm's storage and transportation of food?</v>
      </c>
      <c r="AM113">
        <f>LSPC!D31</f>
        <v>0</v>
      </c>
      <c r="AN113" t="str">
        <f>LSPC!$E$31</f>
        <v>Select</v>
      </c>
      <c r="AO113">
        <f>LSPC!$F$31</f>
        <v>0</v>
      </c>
      <c r="AP113">
        <f>LSPC!$D$43</f>
        <v>0</v>
      </c>
      <c r="AQ113" s="32">
        <f>LSPC!$F$43</f>
        <v>0</v>
      </c>
      <c r="AR113">
        <f>LSPC!$D$44</f>
        <v>0</v>
      </c>
    </row>
    <row r="114" spans="1:175" x14ac:dyDescent="0.25">
      <c r="A114" t="e">
        <f>VLOOKUP(B114,Sheet1!$A$3:$F$129,2,FALSE)</f>
        <v>#N/A</v>
      </c>
      <c r="B114" t="str">
        <f>LSPC!$D$4</f>
        <v>Select</v>
      </c>
      <c r="C114" s="45">
        <f>Coversheet!$D$36</f>
        <v>0</v>
      </c>
      <c r="D114" s="46" t="str">
        <f>Sheet1!$A$1</f>
        <v>Human Food Field Inspection Audit v 07/2025</v>
      </c>
      <c r="E114" s="124">
        <f>Coversheet!$D$35</f>
        <v>0</v>
      </c>
      <c r="F114" s="124" t="str">
        <f>Coversheet!$D$17</f>
        <v>Select</v>
      </c>
      <c r="G114" s="124" t="str">
        <f>Coversheet!$D$19</f>
        <v>Select</v>
      </c>
      <c r="H114" s="124" t="str">
        <f>Coversheet!$D$16</f>
        <v>FOOD</v>
      </c>
      <c r="I114" s="124" t="str">
        <f>Coversheet!$D$24</f>
        <v>Select</v>
      </c>
      <c r="J114" s="124" t="str">
        <f>Coversheet!$D$25</f>
        <v>Select</v>
      </c>
      <c r="K114" s="45">
        <f>Coversheet!$D$26</f>
        <v>0</v>
      </c>
      <c r="L114" s="45">
        <f>Coversheet!$D$28</f>
        <v>0</v>
      </c>
      <c r="M114" s="124">
        <f>Coversheet!$D$29</f>
        <v>0</v>
      </c>
      <c r="N114" s="45">
        <f>Coversheet!$D$30</f>
        <v>0</v>
      </c>
      <c r="O114" t="e">
        <f>VLOOKUP(B114,Sheet1!$A$3:$F$129,3,FALSE)</f>
        <v>#N/A</v>
      </c>
      <c r="P114">
        <f>LSPC!$F$4</f>
        <v>0</v>
      </c>
      <c r="Q114" s="46"/>
      <c r="R114" s="46"/>
      <c r="S114" s="46" t="str">
        <f>Coversheet!$D$15</f>
        <v>Select</v>
      </c>
      <c r="T114" s="46">
        <f>Coversheet!$D$21</f>
        <v>0</v>
      </c>
      <c r="U114" t="s">
        <v>419</v>
      </c>
      <c r="V114" s="32">
        <f>LSPC!$D$3</f>
        <v>0</v>
      </c>
      <c r="W114" s="32">
        <f>LSPC!$F$3</f>
        <v>0</v>
      </c>
      <c r="X114">
        <f>LSPC!$D$5</f>
        <v>0</v>
      </c>
      <c r="Y114">
        <f>LSPC!$F$5</f>
        <v>0</v>
      </c>
      <c r="Z114">
        <f>LSPC!$D$6</f>
        <v>0</v>
      </c>
      <c r="AA114">
        <f>LSPC!$F$6</f>
        <v>0</v>
      </c>
      <c r="AB114" t="str">
        <f>LSPC!$D$7</f>
        <v xml:space="preserve"> </v>
      </c>
      <c r="AC114">
        <f>LSPC!$F$7</f>
        <v>0</v>
      </c>
      <c r="AD114" t="str">
        <f>LSPC!$D$8</f>
        <v>Limited Scope PCHF</v>
      </c>
      <c r="AE114" t="str">
        <f>LSPC!$F$8</f>
        <v>Select</v>
      </c>
      <c r="AF114">
        <f>LSPC!$D$9</f>
        <v>0</v>
      </c>
      <c r="AG114">
        <f>LSPC!$F$9</f>
        <v>0</v>
      </c>
      <c r="AH114" s="31" t="str">
        <f>LSPC!$D$10</f>
        <v>Auto-Populates</v>
      </c>
      <c r="AI114" t="str">
        <f>LSPC!$F$10</f>
        <v>Auto-Populates</v>
      </c>
      <c r="AJ114" t="str">
        <f>LSPC!$B$23</f>
        <v>II. CGMP Provisions</v>
      </c>
      <c r="AK114">
        <f>LSPC!B32</f>
        <v>9</v>
      </c>
      <c r="AL114" t="str">
        <f>LSPC!C32</f>
        <v>Did the inspector assess the holding and distribution of human food by-products for use as animal food (if necessary)?</v>
      </c>
      <c r="AM114">
        <f>LSPC!D32</f>
        <v>0</v>
      </c>
      <c r="AN114" t="str">
        <f>LSPC!$E$32</f>
        <v>Select</v>
      </c>
      <c r="AO114">
        <f>LSPC!$F$32</f>
        <v>0</v>
      </c>
      <c r="AP114">
        <f>LSPC!$D$43</f>
        <v>0</v>
      </c>
      <c r="AQ114" s="32">
        <f>LSPC!$F$43</f>
        <v>0</v>
      </c>
      <c r="AR114">
        <f>LSPC!$D$44</f>
        <v>0</v>
      </c>
    </row>
    <row r="115" spans="1:175" x14ac:dyDescent="0.25">
      <c r="A115" t="e">
        <f>VLOOKUP(B115,Sheet1!$A$3:$F$129,2,FALSE)</f>
        <v>#N/A</v>
      </c>
      <c r="B115" t="str">
        <f>LSPC!$D$4</f>
        <v>Select</v>
      </c>
      <c r="C115" s="45">
        <f>Coversheet!$D$36</f>
        <v>0</v>
      </c>
      <c r="D115" s="46" t="str">
        <f>Sheet1!$A$1</f>
        <v>Human Food Field Inspection Audit v 07/2025</v>
      </c>
      <c r="E115" s="124">
        <f>Coversheet!$D$35</f>
        <v>0</v>
      </c>
      <c r="F115" s="124" t="str">
        <f>Coversheet!$D$17</f>
        <v>Select</v>
      </c>
      <c r="G115" s="124" t="str">
        <f>Coversheet!$D$19</f>
        <v>Select</v>
      </c>
      <c r="H115" s="124" t="str">
        <f>Coversheet!$D$16</f>
        <v>FOOD</v>
      </c>
      <c r="I115" s="124" t="str">
        <f>Coversheet!$D$24</f>
        <v>Select</v>
      </c>
      <c r="J115" s="124" t="str">
        <f>Coversheet!$D$25</f>
        <v>Select</v>
      </c>
      <c r="K115" s="45">
        <f>Coversheet!$D$26</f>
        <v>0</v>
      </c>
      <c r="L115" s="45">
        <f>Coversheet!$D$28</f>
        <v>0</v>
      </c>
      <c r="M115" s="124">
        <f>Coversheet!$D$29</f>
        <v>0</v>
      </c>
      <c r="N115" s="45">
        <f>Coversheet!$D$30</f>
        <v>0</v>
      </c>
      <c r="O115" t="e">
        <f>VLOOKUP(B115,Sheet1!$A$3:$F$129,3,FALSE)</f>
        <v>#N/A</v>
      </c>
      <c r="P115">
        <f>LSPC!$F$4</f>
        <v>0</v>
      </c>
      <c r="Q115" s="46"/>
      <c r="R115" s="46"/>
      <c r="S115" s="46" t="str">
        <f>Coversheet!$D$15</f>
        <v>Select</v>
      </c>
      <c r="T115" s="46">
        <f>Coversheet!$D$21</f>
        <v>0</v>
      </c>
      <c r="U115" t="s">
        <v>419</v>
      </c>
      <c r="V115" s="32">
        <f>LSPC!$D$3</f>
        <v>0</v>
      </c>
      <c r="W115" s="32">
        <f>LSPC!$F$3</f>
        <v>0</v>
      </c>
      <c r="X115">
        <f>LSPC!$D$5</f>
        <v>0</v>
      </c>
      <c r="Y115">
        <f>LSPC!$F$5</f>
        <v>0</v>
      </c>
      <c r="Z115">
        <f>LSPC!$D$6</f>
        <v>0</v>
      </c>
      <c r="AA115">
        <f>LSPC!$F$6</f>
        <v>0</v>
      </c>
      <c r="AB115" t="str">
        <f>LSPC!$D$7</f>
        <v xml:space="preserve"> </v>
      </c>
      <c r="AC115">
        <f>LSPC!$F$7</f>
        <v>0</v>
      </c>
      <c r="AD115" t="str">
        <f>LSPC!$D$8</f>
        <v>Limited Scope PCHF</v>
      </c>
      <c r="AE115" t="str">
        <f>LSPC!$F$8</f>
        <v>Select</v>
      </c>
      <c r="AF115">
        <f>LSPC!$D$9</f>
        <v>0</v>
      </c>
      <c r="AG115">
        <f>LSPC!$F$9</f>
        <v>0</v>
      </c>
      <c r="AH115" s="31" t="str">
        <f>LSPC!$D$10</f>
        <v>Auto-Populates</v>
      </c>
      <c r="AI115" t="str">
        <f>LSPC!$F$10</f>
        <v>Auto-Populates</v>
      </c>
      <c r="AJ115" t="str">
        <f>LSPC!$B$33</f>
        <v>V. Limited Scope PCHF Provisions</v>
      </c>
      <c r="AK115" t="str">
        <f>LSPC!$B$33</f>
        <v>V. Limited Scope PCHF Provisions</v>
      </c>
      <c r="AP115">
        <f>LSPC!$D$43</f>
        <v>0</v>
      </c>
      <c r="AQ115" s="32">
        <f>LSPC!$F$43</f>
        <v>0</v>
      </c>
      <c r="AR115">
        <f>LSPC!$D$44</f>
        <v>0</v>
      </c>
    </row>
    <row r="116" spans="1:175" x14ac:dyDescent="0.25">
      <c r="A116" t="e">
        <f>VLOOKUP(B116,Sheet1!$A$3:$F$129,2,FALSE)</f>
        <v>#N/A</v>
      </c>
      <c r="B116" t="str">
        <f>LSPC!$D$4</f>
        <v>Select</v>
      </c>
      <c r="C116" s="45">
        <f>Coversheet!$D$36</f>
        <v>0</v>
      </c>
      <c r="D116" s="46" t="str">
        <f>Sheet1!$A$1</f>
        <v>Human Food Field Inspection Audit v 07/2025</v>
      </c>
      <c r="E116" s="124">
        <f>Coversheet!$D$35</f>
        <v>0</v>
      </c>
      <c r="F116" s="124" t="str">
        <f>Coversheet!$D$17</f>
        <v>Select</v>
      </c>
      <c r="G116" s="124" t="str">
        <f>Coversheet!$D$19</f>
        <v>Select</v>
      </c>
      <c r="H116" s="124" t="str">
        <f>Coversheet!$D$16</f>
        <v>FOOD</v>
      </c>
      <c r="I116" s="124" t="str">
        <f>Coversheet!$D$24</f>
        <v>Select</v>
      </c>
      <c r="J116" s="124" t="str">
        <f>Coversheet!$D$25</f>
        <v>Select</v>
      </c>
      <c r="K116" s="45">
        <f>Coversheet!$D$26</f>
        <v>0</v>
      </c>
      <c r="L116" s="45">
        <f>Coversheet!$D$28</f>
        <v>0</v>
      </c>
      <c r="M116" s="124">
        <f>Coversheet!$D$29</f>
        <v>0</v>
      </c>
      <c r="N116" s="45">
        <f>Coversheet!$D$30</f>
        <v>0</v>
      </c>
      <c r="O116" t="e">
        <f>VLOOKUP(B116,Sheet1!$A$3:$F$129,3,FALSE)</f>
        <v>#N/A</v>
      </c>
      <c r="P116">
        <f>LSPC!$F$4</f>
        <v>0</v>
      </c>
      <c r="Q116" s="46"/>
      <c r="R116" s="46"/>
      <c r="S116" s="46" t="str">
        <f>Coversheet!$D$15</f>
        <v>Select</v>
      </c>
      <c r="T116" s="46">
        <f>Coversheet!$D$21</f>
        <v>0</v>
      </c>
      <c r="U116" t="s">
        <v>419</v>
      </c>
      <c r="V116" s="32">
        <f>LSPC!$D$3</f>
        <v>0</v>
      </c>
      <c r="W116" s="32">
        <f>LSPC!$F$3</f>
        <v>0</v>
      </c>
      <c r="X116">
        <f>LSPC!$D$5</f>
        <v>0</v>
      </c>
      <c r="Y116">
        <f>LSPC!$F$5</f>
        <v>0</v>
      </c>
      <c r="Z116">
        <f>LSPC!$D$6</f>
        <v>0</v>
      </c>
      <c r="AA116">
        <f>LSPC!$F$6</f>
        <v>0</v>
      </c>
      <c r="AB116" t="str">
        <f>LSPC!$D$7</f>
        <v xml:space="preserve"> </v>
      </c>
      <c r="AC116">
        <f>LSPC!$F$7</f>
        <v>0</v>
      </c>
      <c r="AD116" t="str">
        <f>LSPC!$D$8</f>
        <v>Limited Scope PCHF</v>
      </c>
      <c r="AE116" t="str">
        <f>LSPC!$F$8</f>
        <v>Select</v>
      </c>
      <c r="AF116">
        <f>LSPC!$D$9</f>
        <v>0</v>
      </c>
      <c r="AG116">
        <f>LSPC!$F$9</f>
        <v>0</v>
      </c>
      <c r="AH116" s="31" t="str">
        <f>LSPC!$D$10</f>
        <v>Auto-Populates</v>
      </c>
      <c r="AI116" t="str">
        <f>LSPC!$F$10</f>
        <v>Auto-Populates</v>
      </c>
      <c r="AJ116" t="str">
        <f>LSPC!$B$33</f>
        <v>V. Limited Scope PCHF Provisions</v>
      </c>
      <c r="AK116">
        <f>LSPC!B34</f>
        <v>1</v>
      </c>
      <c r="AL116" t="str">
        <f>LSPC!C34</f>
        <v>Did the inspector gather information during the initial interview and walk-through to determine if process, sanitation, or allergen controls were necessary for the product/process being covered?</v>
      </c>
      <c r="AM116">
        <f>LSPC!D34</f>
        <v>0</v>
      </c>
      <c r="AN116" t="str">
        <f>LSPC!$E$34</f>
        <v>Select</v>
      </c>
      <c r="AO116">
        <f>LSPC!$F$34</f>
        <v>0</v>
      </c>
      <c r="AP116">
        <f>LSPC!$D$43</f>
        <v>0</v>
      </c>
      <c r="AQ116" s="32">
        <f>LSPC!$F$43</f>
        <v>0</v>
      </c>
      <c r="AR116">
        <f>LSPC!$D$44</f>
        <v>0</v>
      </c>
    </row>
    <row r="117" spans="1:175" x14ac:dyDescent="0.25">
      <c r="A117" t="e">
        <f>VLOOKUP(B117,Sheet1!$A$3:$F$129,2,FALSE)</f>
        <v>#N/A</v>
      </c>
      <c r="B117" t="str">
        <f>LSPC!$D$4</f>
        <v>Select</v>
      </c>
      <c r="C117" s="45">
        <f>Coversheet!$D$36</f>
        <v>0</v>
      </c>
      <c r="D117" s="46" t="str">
        <f>Sheet1!$A$1</f>
        <v>Human Food Field Inspection Audit v 07/2025</v>
      </c>
      <c r="E117" s="124">
        <f>Coversheet!$D$35</f>
        <v>0</v>
      </c>
      <c r="F117" s="124" t="str">
        <f>Coversheet!$D$17</f>
        <v>Select</v>
      </c>
      <c r="G117" s="124" t="str">
        <f>Coversheet!$D$19</f>
        <v>Select</v>
      </c>
      <c r="H117" s="124" t="str">
        <f>Coversheet!$D$16</f>
        <v>FOOD</v>
      </c>
      <c r="I117" s="124" t="str">
        <f>Coversheet!$D$24</f>
        <v>Select</v>
      </c>
      <c r="J117" s="124" t="str">
        <f>Coversheet!$D$25</f>
        <v>Select</v>
      </c>
      <c r="K117" s="45">
        <f>Coversheet!$D$26</f>
        <v>0</v>
      </c>
      <c r="L117" s="45">
        <f>Coversheet!$D$28</f>
        <v>0</v>
      </c>
      <c r="M117" s="124">
        <f>Coversheet!$D$29</f>
        <v>0</v>
      </c>
      <c r="N117" s="45">
        <f>Coversheet!$D$30</f>
        <v>0</v>
      </c>
      <c r="O117" t="e">
        <f>VLOOKUP(B117,Sheet1!$A$3:$F$129,3,FALSE)</f>
        <v>#N/A</v>
      </c>
      <c r="P117">
        <f>LSPC!$F$4</f>
        <v>0</v>
      </c>
      <c r="Q117" s="46"/>
      <c r="R117" s="46"/>
      <c r="S117" s="46" t="str">
        <f>Coversheet!$D$15</f>
        <v>Select</v>
      </c>
      <c r="T117" s="46">
        <f>Coversheet!$D$21</f>
        <v>0</v>
      </c>
      <c r="U117" t="s">
        <v>419</v>
      </c>
      <c r="V117" s="32">
        <f>LSPC!$D$3</f>
        <v>0</v>
      </c>
      <c r="W117" s="32">
        <f>LSPC!$F$3</f>
        <v>0</v>
      </c>
      <c r="X117">
        <f>LSPC!$D$5</f>
        <v>0</v>
      </c>
      <c r="Y117">
        <f>LSPC!$F$5</f>
        <v>0</v>
      </c>
      <c r="Z117">
        <f>LSPC!$D$6</f>
        <v>0</v>
      </c>
      <c r="AA117">
        <f>LSPC!$F$6</f>
        <v>0</v>
      </c>
      <c r="AB117" t="str">
        <f>LSPC!$D$7</f>
        <v xml:space="preserve"> </v>
      </c>
      <c r="AC117">
        <f>LSPC!$F$7</f>
        <v>0</v>
      </c>
      <c r="AD117" t="str">
        <f>LSPC!$D$8</f>
        <v>Limited Scope PCHF</v>
      </c>
      <c r="AE117" t="str">
        <f>LSPC!$F$8</f>
        <v>Select</v>
      </c>
      <c r="AF117">
        <f>LSPC!$D$9</f>
        <v>0</v>
      </c>
      <c r="AG117">
        <f>LSPC!$F$9</f>
        <v>0</v>
      </c>
      <c r="AH117" s="31" t="str">
        <f>LSPC!$D$10</f>
        <v>Auto-Populates</v>
      </c>
      <c r="AI117" t="str">
        <f>LSPC!$F$10</f>
        <v>Auto-Populates</v>
      </c>
      <c r="AJ117" t="str">
        <f>LSPC!$B$33</f>
        <v>V. Limited Scope PCHF Provisions</v>
      </c>
      <c r="AK117">
        <f>LSPC!B35</f>
        <v>2</v>
      </c>
      <c r="AL117" t="str">
        <f>LSPC!C35</f>
        <v xml:space="preserve">Did the inspector assess the firm's sanitation, allergen, and process programs, practices, and controls (as applicable)? </v>
      </c>
      <c r="AM117">
        <f>LSPC!D35</f>
        <v>0</v>
      </c>
      <c r="AN117" t="str">
        <f>LSPC!$E$35</f>
        <v>Select</v>
      </c>
      <c r="AO117">
        <f>LSPC!$F$35</f>
        <v>0</v>
      </c>
      <c r="AP117">
        <f>LSPC!$D$43</f>
        <v>0</v>
      </c>
      <c r="AQ117" s="32">
        <f>LSPC!$F$43</f>
        <v>0</v>
      </c>
      <c r="AR117">
        <f>LSPC!$D$44</f>
        <v>0</v>
      </c>
    </row>
    <row r="118" spans="1:175" x14ac:dyDescent="0.25">
      <c r="A118" t="e">
        <f>VLOOKUP(B118,Sheet1!$A$3:$F$129,2,FALSE)</f>
        <v>#N/A</v>
      </c>
      <c r="B118" t="str">
        <f>LSPC!$D$4</f>
        <v>Select</v>
      </c>
      <c r="C118" s="45">
        <f>Coversheet!$D$36</f>
        <v>0</v>
      </c>
      <c r="D118" s="46" t="str">
        <f>Sheet1!$A$1</f>
        <v>Human Food Field Inspection Audit v 07/2025</v>
      </c>
      <c r="E118" s="124">
        <f>Coversheet!$D$35</f>
        <v>0</v>
      </c>
      <c r="F118" s="124" t="str">
        <f>Coversheet!$D$17</f>
        <v>Select</v>
      </c>
      <c r="G118" s="124" t="str">
        <f>Coversheet!$D$19</f>
        <v>Select</v>
      </c>
      <c r="H118" s="124" t="str">
        <f>Coversheet!$D$16</f>
        <v>FOOD</v>
      </c>
      <c r="I118" s="124" t="str">
        <f>Coversheet!$D$24</f>
        <v>Select</v>
      </c>
      <c r="J118" s="124" t="str">
        <f>Coversheet!$D$25</f>
        <v>Select</v>
      </c>
      <c r="K118" s="45">
        <f>Coversheet!$D$26</f>
        <v>0</v>
      </c>
      <c r="L118" s="45">
        <f>Coversheet!$D$28</f>
        <v>0</v>
      </c>
      <c r="M118" s="124">
        <f>Coversheet!$D$29</f>
        <v>0</v>
      </c>
      <c r="N118" s="45">
        <f>Coversheet!$D$30</f>
        <v>0</v>
      </c>
      <c r="O118" t="e">
        <f>VLOOKUP(B118,Sheet1!$A$3:$F$129,3,FALSE)</f>
        <v>#N/A</v>
      </c>
      <c r="P118">
        <f>LSPC!$F$4</f>
        <v>0</v>
      </c>
      <c r="Q118" s="46"/>
      <c r="R118" s="46"/>
      <c r="S118" s="46" t="str">
        <f>Coversheet!$D$15</f>
        <v>Select</v>
      </c>
      <c r="T118" s="46">
        <f>Coversheet!$D$21</f>
        <v>0</v>
      </c>
      <c r="U118" t="s">
        <v>419</v>
      </c>
      <c r="V118" s="32">
        <f>LSPC!$D$3</f>
        <v>0</v>
      </c>
      <c r="W118" s="32">
        <f>LSPC!$F$3</f>
        <v>0</v>
      </c>
      <c r="X118">
        <f>LSPC!$D$5</f>
        <v>0</v>
      </c>
      <c r="Y118">
        <f>LSPC!$F$5</f>
        <v>0</v>
      </c>
      <c r="Z118">
        <f>LSPC!$D$6</f>
        <v>0</v>
      </c>
      <c r="AA118">
        <f>LSPC!$F$6</f>
        <v>0</v>
      </c>
      <c r="AB118" t="str">
        <f>LSPC!$D$7</f>
        <v xml:space="preserve"> </v>
      </c>
      <c r="AC118">
        <f>LSPC!$F$7</f>
        <v>0</v>
      </c>
      <c r="AD118" t="str">
        <f>LSPC!$D$8</f>
        <v>Limited Scope PCHF</v>
      </c>
      <c r="AE118" t="str">
        <f>LSPC!$F$8</f>
        <v>Select</v>
      </c>
      <c r="AF118">
        <f>LSPC!$D$9</f>
        <v>0</v>
      </c>
      <c r="AG118">
        <f>LSPC!$F$9</f>
        <v>0</v>
      </c>
      <c r="AH118" s="31" t="str">
        <f>LSPC!$D$10</f>
        <v>Auto-Populates</v>
      </c>
      <c r="AI118" t="str">
        <f>LSPC!$F$10</f>
        <v>Auto-Populates</v>
      </c>
      <c r="AJ118" t="str">
        <f>LSPC!$B$33</f>
        <v>V. Limited Scope PCHF Provisions</v>
      </c>
      <c r="AK118">
        <f>LSPC!B36</f>
        <v>3</v>
      </c>
      <c r="AL118" t="str">
        <f>LSPC!C36</f>
        <v>Did the inspector demonstrate the ability to recognize a significant observation related to preventive controls to determine the need for a change in the scope of the inspection, as applicable (i.e. Limited Scope to Full-Scope or Focused PCHF)?</v>
      </c>
      <c r="AM118">
        <f>LSPC!D36</f>
        <v>0</v>
      </c>
      <c r="AN118" t="str">
        <f>LSPC!$E$36</f>
        <v>Select</v>
      </c>
      <c r="AO118">
        <f>LSPC!$F$36</f>
        <v>0</v>
      </c>
      <c r="AP118">
        <f>LSPC!$D$43</f>
        <v>0</v>
      </c>
      <c r="AQ118" s="32">
        <f>LSPC!$F$43</f>
        <v>0</v>
      </c>
      <c r="AR118">
        <f>LSPC!$D$44</f>
        <v>0</v>
      </c>
    </row>
    <row r="119" spans="1:175" x14ac:dyDescent="0.25">
      <c r="A119" t="e">
        <f>VLOOKUP(B119,Sheet1!$A$3:$F$129,2,FALSE)</f>
        <v>#N/A</v>
      </c>
      <c r="B119" t="str">
        <f>LSPC!$D$4</f>
        <v>Select</v>
      </c>
      <c r="C119" s="45">
        <f>Coversheet!$D$36</f>
        <v>0</v>
      </c>
      <c r="D119" s="46" t="str">
        <f>Sheet1!$A$1</f>
        <v>Human Food Field Inspection Audit v 07/2025</v>
      </c>
      <c r="E119" s="124">
        <f>Coversheet!$D$35</f>
        <v>0</v>
      </c>
      <c r="F119" s="124" t="str">
        <f>Coversheet!$D$17</f>
        <v>Select</v>
      </c>
      <c r="G119" s="124" t="str">
        <f>Coversheet!$D$19</f>
        <v>Select</v>
      </c>
      <c r="H119" s="124" t="str">
        <f>Coversheet!$D$16</f>
        <v>FOOD</v>
      </c>
      <c r="I119" s="124" t="str">
        <f>Coversheet!$D$24</f>
        <v>Select</v>
      </c>
      <c r="J119" s="124" t="str">
        <f>Coversheet!$D$25</f>
        <v>Select</v>
      </c>
      <c r="K119" s="45">
        <f>Coversheet!$D$26</f>
        <v>0</v>
      </c>
      <c r="L119" s="45">
        <f>Coversheet!$D$28</f>
        <v>0</v>
      </c>
      <c r="M119" s="124">
        <f>Coversheet!$D$29</f>
        <v>0</v>
      </c>
      <c r="N119" s="45">
        <f>Coversheet!$D$30</f>
        <v>0</v>
      </c>
      <c r="O119" t="e">
        <f>VLOOKUP(B119,Sheet1!$A$3:$F$129,3,FALSE)</f>
        <v>#N/A</v>
      </c>
      <c r="P119">
        <f>LSPC!$F$4</f>
        <v>0</v>
      </c>
      <c r="Q119" s="46"/>
      <c r="R119" s="46"/>
      <c r="S119" s="46" t="str">
        <f>Coversheet!$D$15</f>
        <v>Select</v>
      </c>
      <c r="T119" s="46">
        <f>Coversheet!$D$21</f>
        <v>0</v>
      </c>
      <c r="U119" t="s">
        <v>419</v>
      </c>
      <c r="V119" s="32">
        <f>LSPC!$D$3</f>
        <v>0</v>
      </c>
      <c r="W119" s="32">
        <f>LSPC!$F$3</f>
        <v>0</v>
      </c>
      <c r="X119">
        <f>LSPC!$D$5</f>
        <v>0</v>
      </c>
      <c r="Y119">
        <f>LSPC!$F$5</f>
        <v>0</v>
      </c>
      <c r="Z119">
        <f>LSPC!$D$6</f>
        <v>0</v>
      </c>
      <c r="AA119">
        <f>LSPC!$F$6</f>
        <v>0</v>
      </c>
      <c r="AB119" t="str">
        <f>LSPC!$D$7</f>
        <v xml:space="preserve"> </v>
      </c>
      <c r="AC119">
        <f>LSPC!$F$7</f>
        <v>0</v>
      </c>
      <c r="AD119" t="str">
        <f>LSPC!$D$8</f>
        <v>Limited Scope PCHF</v>
      </c>
      <c r="AE119" t="str">
        <f>LSPC!$F$8</f>
        <v>Select</v>
      </c>
      <c r="AF119">
        <f>LSPC!$D$9</f>
        <v>0</v>
      </c>
      <c r="AG119">
        <f>LSPC!$F$9</f>
        <v>0</v>
      </c>
      <c r="AH119" s="31" t="str">
        <f>LSPC!$D$10</f>
        <v>Auto-Populates</v>
      </c>
      <c r="AI119" t="str">
        <f>LSPC!$F$10</f>
        <v>Auto-Populates</v>
      </c>
      <c r="AJ119" t="str">
        <f>LSPC!$B$37</f>
        <v>XI. Observation Documentation</v>
      </c>
      <c r="AK119" t="str">
        <f>LSPC!$B$37</f>
        <v>XI. Observation Documentation</v>
      </c>
      <c r="AP119">
        <f>LSPC!$D$43</f>
        <v>0</v>
      </c>
      <c r="AQ119" s="32">
        <f>LSPC!$F$43</f>
        <v>0</v>
      </c>
      <c r="AR119">
        <f>LSPC!$D$44</f>
        <v>0</v>
      </c>
    </row>
    <row r="120" spans="1:175" x14ac:dyDescent="0.25">
      <c r="A120" t="e">
        <f>VLOOKUP(B120,Sheet1!$A$3:$F$129,2,FALSE)</f>
        <v>#N/A</v>
      </c>
      <c r="B120" t="str">
        <f>LSPC!$D$4</f>
        <v>Select</v>
      </c>
      <c r="C120" s="45">
        <f>Coversheet!$D$36</f>
        <v>0</v>
      </c>
      <c r="D120" s="46" t="str">
        <f>Sheet1!$A$1</f>
        <v>Human Food Field Inspection Audit v 07/2025</v>
      </c>
      <c r="E120" s="124">
        <f>Coversheet!$D$35</f>
        <v>0</v>
      </c>
      <c r="F120" s="124" t="str">
        <f>Coversheet!$D$17</f>
        <v>Select</v>
      </c>
      <c r="G120" s="124" t="str">
        <f>Coversheet!$D$19</f>
        <v>Select</v>
      </c>
      <c r="H120" s="124" t="str">
        <f>Coversheet!$D$16</f>
        <v>FOOD</v>
      </c>
      <c r="I120" s="124" t="str">
        <f>Coversheet!$D$24</f>
        <v>Select</v>
      </c>
      <c r="J120" s="124" t="str">
        <f>Coversheet!$D$25</f>
        <v>Select</v>
      </c>
      <c r="K120" s="45">
        <f>Coversheet!$D$26</f>
        <v>0</v>
      </c>
      <c r="L120" s="45">
        <f>Coversheet!$D$28</f>
        <v>0</v>
      </c>
      <c r="M120" s="124">
        <f>Coversheet!$D$29</f>
        <v>0</v>
      </c>
      <c r="N120" s="45">
        <f>Coversheet!$D$30</f>
        <v>0</v>
      </c>
      <c r="O120" t="e">
        <f>VLOOKUP(B120,Sheet1!$A$3:$F$129,3,FALSE)</f>
        <v>#N/A</v>
      </c>
      <c r="P120">
        <f>LSPC!$F$4</f>
        <v>0</v>
      </c>
      <c r="Q120" s="46"/>
      <c r="R120" s="46"/>
      <c r="S120" s="46" t="str">
        <f>Coversheet!$D$15</f>
        <v>Select</v>
      </c>
      <c r="T120" s="46">
        <f>Coversheet!$D$21</f>
        <v>0</v>
      </c>
      <c r="U120" t="s">
        <v>419</v>
      </c>
      <c r="V120" s="32">
        <f>LSPC!$D$3</f>
        <v>0</v>
      </c>
      <c r="W120" s="32">
        <f>LSPC!$F$3</f>
        <v>0</v>
      </c>
      <c r="X120">
        <f>LSPC!$D$5</f>
        <v>0</v>
      </c>
      <c r="Y120">
        <f>LSPC!$F$5</f>
        <v>0</v>
      </c>
      <c r="Z120">
        <f>LSPC!$D$6</f>
        <v>0</v>
      </c>
      <c r="AA120">
        <f>LSPC!$F$6</f>
        <v>0</v>
      </c>
      <c r="AB120" t="str">
        <f>LSPC!$D$7</f>
        <v xml:space="preserve"> </v>
      </c>
      <c r="AC120">
        <f>LSPC!$F$7</f>
        <v>0</v>
      </c>
      <c r="AD120" t="str">
        <f>LSPC!$D$8</f>
        <v>Limited Scope PCHF</v>
      </c>
      <c r="AE120" t="str">
        <f>LSPC!$F$8</f>
        <v>Select</v>
      </c>
      <c r="AF120">
        <f>LSPC!$D$9</f>
        <v>0</v>
      </c>
      <c r="AG120">
        <f>LSPC!$F$9</f>
        <v>0</v>
      </c>
      <c r="AH120" s="31" t="str">
        <f>LSPC!$D$10</f>
        <v>Auto-Populates</v>
      </c>
      <c r="AI120" t="str">
        <f>LSPC!$F$10</f>
        <v>Auto-Populates</v>
      </c>
      <c r="AJ120" t="str">
        <f>LSPC!$B$37</f>
        <v>XI. Observation Documentation</v>
      </c>
      <c r="AK120">
        <f>LSPC!B38</f>
        <v>1</v>
      </c>
      <c r="AL120" t="str">
        <f>LSPC!C38</f>
        <v xml:space="preserve">Did the inspector determine the significance of the observation (written or discussed) and document them appropriately? </v>
      </c>
      <c r="AM120">
        <f>LSPC!D38</f>
        <v>0</v>
      </c>
      <c r="AN120" t="str">
        <f>LSPC!$E$38</f>
        <v>Select</v>
      </c>
      <c r="AO120">
        <f>LSPC!$F$38</f>
        <v>0</v>
      </c>
      <c r="AP120">
        <f>LSPC!$D$43</f>
        <v>0</v>
      </c>
      <c r="AQ120" s="32">
        <f>LSPC!$F$43</f>
        <v>0</v>
      </c>
      <c r="AR120">
        <f>LSPC!$D$44</f>
        <v>0</v>
      </c>
    </row>
    <row r="121" spans="1:175" x14ac:dyDescent="0.25">
      <c r="A121" t="e">
        <f>VLOOKUP(B121,Sheet1!$A$3:$F$129,2,FALSE)</f>
        <v>#N/A</v>
      </c>
      <c r="B121" t="str">
        <f>LSPC!$D$4</f>
        <v>Select</v>
      </c>
      <c r="C121" s="45">
        <f>Coversheet!$D$36</f>
        <v>0</v>
      </c>
      <c r="D121" s="46" t="str">
        <f>Sheet1!$A$1</f>
        <v>Human Food Field Inspection Audit v 07/2025</v>
      </c>
      <c r="E121" s="124">
        <f>Coversheet!$D$35</f>
        <v>0</v>
      </c>
      <c r="F121" s="124" t="str">
        <f>Coversheet!$D$17</f>
        <v>Select</v>
      </c>
      <c r="G121" s="124" t="str">
        <f>Coversheet!$D$19</f>
        <v>Select</v>
      </c>
      <c r="H121" s="124" t="str">
        <f>Coversheet!$D$16</f>
        <v>FOOD</v>
      </c>
      <c r="I121" s="124" t="str">
        <f>Coversheet!$D$24</f>
        <v>Select</v>
      </c>
      <c r="J121" s="124" t="str">
        <f>Coversheet!$D$25</f>
        <v>Select</v>
      </c>
      <c r="K121" s="45">
        <f>Coversheet!$D$26</f>
        <v>0</v>
      </c>
      <c r="L121" s="45">
        <f>Coversheet!$D$28</f>
        <v>0</v>
      </c>
      <c r="M121" s="124">
        <f>Coversheet!$D$29</f>
        <v>0</v>
      </c>
      <c r="N121" s="45">
        <f>Coversheet!$D$30</f>
        <v>0</v>
      </c>
      <c r="O121" t="e">
        <f>VLOOKUP(B121,Sheet1!$A$3:$F$129,3,FALSE)</f>
        <v>#N/A</v>
      </c>
      <c r="P121">
        <f>LSPC!$F$4</f>
        <v>0</v>
      </c>
      <c r="Q121" s="46"/>
      <c r="R121" s="46"/>
      <c r="S121" s="46" t="str">
        <f>Coversheet!$D$15</f>
        <v>Select</v>
      </c>
      <c r="T121" s="46">
        <f>Coversheet!$D$21</f>
        <v>0</v>
      </c>
      <c r="U121" t="s">
        <v>419</v>
      </c>
      <c r="V121" s="32">
        <f>LSPC!$D$3</f>
        <v>0</v>
      </c>
      <c r="W121" s="32">
        <f>LSPC!$F$3</f>
        <v>0</v>
      </c>
      <c r="X121">
        <f>LSPC!$D$5</f>
        <v>0</v>
      </c>
      <c r="Y121">
        <f>LSPC!$F$5</f>
        <v>0</v>
      </c>
      <c r="Z121">
        <f>LSPC!$D$6</f>
        <v>0</v>
      </c>
      <c r="AA121">
        <f>LSPC!$F$6</f>
        <v>0</v>
      </c>
      <c r="AB121" t="str">
        <f>LSPC!$D$7</f>
        <v xml:space="preserve"> </v>
      </c>
      <c r="AC121">
        <f>LSPC!$F$7</f>
        <v>0</v>
      </c>
      <c r="AD121" t="str">
        <f>LSPC!$D$8</f>
        <v>Limited Scope PCHF</v>
      </c>
      <c r="AE121" t="str">
        <f>LSPC!$F$8</f>
        <v>Select</v>
      </c>
      <c r="AF121">
        <f>LSPC!$D$9</f>
        <v>0</v>
      </c>
      <c r="AG121">
        <f>LSPC!$F$9</f>
        <v>0</v>
      </c>
      <c r="AH121" s="31" t="str">
        <f>LSPC!$D$10</f>
        <v>Auto-Populates</v>
      </c>
      <c r="AI121" t="str">
        <f>LSPC!$F$10</f>
        <v>Auto-Populates</v>
      </c>
      <c r="AJ121" t="str">
        <f>LSPC!$B$39</f>
        <v>XII. Overall Feedback</v>
      </c>
      <c r="AK121" t="str">
        <f>LSPC!$B$39</f>
        <v>XII. Overall Feedback</v>
      </c>
      <c r="AP121">
        <f>LSPC!$D$43</f>
        <v>0</v>
      </c>
      <c r="AQ121" s="32">
        <f>LSPC!$F$43</f>
        <v>0</v>
      </c>
      <c r="AR121">
        <f>LSPC!$D$44</f>
        <v>0</v>
      </c>
    </row>
    <row r="122" spans="1:175" x14ac:dyDescent="0.25">
      <c r="A122" t="e">
        <f>VLOOKUP(B122,Sheet1!$A$3:$F$129,2,FALSE)</f>
        <v>#N/A</v>
      </c>
      <c r="B122" t="str">
        <f>LSPC!$D$4</f>
        <v>Select</v>
      </c>
      <c r="C122" s="45">
        <f>Coversheet!$D$36</f>
        <v>0</v>
      </c>
      <c r="D122" s="46" t="str">
        <f>Sheet1!$A$1</f>
        <v>Human Food Field Inspection Audit v 07/2025</v>
      </c>
      <c r="E122" s="124">
        <f>Coversheet!$D$35</f>
        <v>0</v>
      </c>
      <c r="F122" s="124" t="str">
        <f>Coversheet!$D$17</f>
        <v>Select</v>
      </c>
      <c r="G122" s="124" t="str">
        <f>Coversheet!$D$19</f>
        <v>Select</v>
      </c>
      <c r="H122" s="124" t="str">
        <f>Coversheet!$D$16</f>
        <v>FOOD</v>
      </c>
      <c r="I122" s="124" t="str">
        <f>Coversheet!$D$24</f>
        <v>Select</v>
      </c>
      <c r="J122" s="124" t="str">
        <f>Coversheet!$D$25</f>
        <v>Select</v>
      </c>
      <c r="K122" s="45">
        <f>Coversheet!$D$26</f>
        <v>0</v>
      </c>
      <c r="L122" s="45">
        <f>Coversheet!$D$28</f>
        <v>0</v>
      </c>
      <c r="M122" s="124">
        <f>Coversheet!$D$29</f>
        <v>0</v>
      </c>
      <c r="N122" s="45">
        <f>Coversheet!$D$30</f>
        <v>0</v>
      </c>
      <c r="O122" t="e">
        <f>VLOOKUP(B122,Sheet1!$A$3:$F$129,3,FALSE)</f>
        <v>#N/A</v>
      </c>
      <c r="P122">
        <f>LSPC!$F$4</f>
        <v>0</v>
      </c>
      <c r="Q122" s="46"/>
      <c r="R122" s="46"/>
      <c r="S122" s="46" t="str">
        <f>Coversheet!$D$15</f>
        <v>Select</v>
      </c>
      <c r="T122" s="46">
        <f>Coversheet!$D$21</f>
        <v>0</v>
      </c>
      <c r="U122" t="s">
        <v>419</v>
      </c>
      <c r="V122" s="32">
        <f>LSPC!$D$3</f>
        <v>0</v>
      </c>
      <c r="W122" s="32">
        <f>LSPC!$F$3</f>
        <v>0</v>
      </c>
      <c r="X122">
        <f>LSPC!$D$5</f>
        <v>0</v>
      </c>
      <c r="Y122">
        <f>LSPC!$F$5</f>
        <v>0</v>
      </c>
      <c r="Z122">
        <f>LSPC!$D$6</f>
        <v>0</v>
      </c>
      <c r="AA122">
        <f>LSPC!$F$6</f>
        <v>0</v>
      </c>
      <c r="AB122" t="str">
        <f>LSPC!$D$7</f>
        <v xml:space="preserve"> </v>
      </c>
      <c r="AC122">
        <f>LSPC!$F$7</f>
        <v>0</v>
      </c>
      <c r="AD122" t="str">
        <f>LSPC!$D$8</f>
        <v>Limited Scope PCHF</v>
      </c>
      <c r="AE122" t="str">
        <f>LSPC!$F$8</f>
        <v>Select</v>
      </c>
      <c r="AF122">
        <f>LSPC!$D$9</f>
        <v>0</v>
      </c>
      <c r="AG122">
        <f>LSPC!$F$9</f>
        <v>0</v>
      </c>
      <c r="AH122" s="31" t="str">
        <f>LSPC!$D$10</f>
        <v>Auto-Populates</v>
      </c>
      <c r="AI122" t="str">
        <f>LSPC!$F$10</f>
        <v>Auto-Populates</v>
      </c>
      <c r="AJ122" t="str">
        <f>LSPC!$B$39</f>
        <v>XII. Overall Feedback</v>
      </c>
      <c r="AO122">
        <f>LSPC!$B$40</f>
        <v>0</v>
      </c>
      <c r="AP122">
        <f>LSPC!$D$43</f>
        <v>0</v>
      </c>
      <c r="AQ122" s="32">
        <f>LSPC!$F$43</f>
        <v>0</v>
      </c>
      <c r="AR122">
        <f>LSPC!$D$44</f>
        <v>0</v>
      </c>
    </row>
    <row r="123" spans="1:175" x14ac:dyDescent="0.25">
      <c r="A123" t="e">
        <f>VLOOKUP(B123,Sheet1!$A$3:$F$129,2,FALSE)</f>
        <v>#N/A</v>
      </c>
      <c r="B123" t="str">
        <f>LSPC.A!$D$4</f>
        <v>Select</v>
      </c>
      <c r="C123" s="45">
        <f>Coversheet!$D$36</f>
        <v>0</v>
      </c>
      <c r="D123" s="46" t="str">
        <f>Sheet1!$A$1</f>
        <v>Human Food Field Inspection Audit v 07/2025</v>
      </c>
      <c r="E123" s="124">
        <f>Coversheet!$D$35</f>
        <v>0</v>
      </c>
      <c r="F123" s="124" t="str">
        <f>Coversheet!$D$17</f>
        <v>Select</v>
      </c>
      <c r="G123" s="124" t="str">
        <f>Coversheet!$D$19</f>
        <v>Select</v>
      </c>
      <c r="H123" s="124" t="str">
        <f>Coversheet!$D$16</f>
        <v>FOOD</v>
      </c>
      <c r="I123" s="124" t="str">
        <f>Coversheet!$D$24</f>
        <v>Select</v>
      </c>
      <c r="J123" s="124" t="str">
        <f>Coversheet!$D$25</f>
        <v>Select</v>
      </c>
      <c r="K123" s="45">
        <f>Coversheet!$D$26</f>
        <v>0</v>
      </c>
      <c r="L123" s="45">
        <f>Coversheet!$D$28</f>
        <v>0</v>
      </c>
      <c r="M123" s="124">
        <f>Coversheet!$D$29</f>
        <v>0</v>
      </c>
      <c r="N123" s="45">
        <f>Coversheet!$D$30</f>
        <v>0</v>
      </c>
      <c r="O123" t="e">
        <f>VLOOKUP(B123,Sheet1!$A$3:$F$129,3,FALSE)</f>
        <v>#N/A</v>
      </c>
      <c r="P123">
        <f>LSPC.A!$F$4</f>
        <v>0</v>
      </c>
      <c r="Q123" s="46"/>
      <c r="R123" s="46"/>
      <c r="S123" s="46" t="str">
        <f>Coversheet!$D$15</f>
        <v>Select</v>
      </c>
      <c r="T123" s="46">
        <f>Coversheet!$D$21</f>
        <v>0</v>
      </c>
      <c r="U123" t="s">
        <v>420</v>
      </c>
      <c r="V123" s="32">
        <f>LSPC.A!$D$3</f>
        <v>0</v>
      </c>
      <c r="W123" s="32">
        <f>LSPC.A!$F$3</f>
        <v>0</v>
      </c>
      <c r="X123">
        <f>LSPC.A!$D$5</f>
        <v>0</v>
      </c>
      <c r="Y123">
        <f>LSPC.A!$F$5</f>
        <v>0</v>
      </c>
      <c r="Z123">
        <f>LSPC.A!$D$6</f>
        <v>0</v>
      </c>
      <c r="AA123">
        <f>LSPC.A!$F$6</f>
        <v>0</v>
      </c>
      <c r="AB123" t="str">
        <f>LSPC.A!$D$7</f>
        <v xml:space="preserve"> </v>
      </c>
      <c r="AC123">
        <f>LSPC.A!$F$7</f>
        <v>0</v>
      </c>
      <c r="AD123" t="str">
        <f>LSPC.A!$D$8</f>
        <v>Select</v>
      </c>
      <c r="AE123" t="str">
        <f>LSPC.A!$F$8</f>
        <v>Select</v>
      </c>
      <c r="AF123">
        <f>LSPC.A!$D$9</f>
        <v>0</v>
      </c>
      <c r="AG123">
        <f>LSPC.A!$F$9</f>
        <v>0</v>
      </c>
      <c r="AH123" s="31" t="str">
        <f>LSPC.A!$D$10</f>
        <v>Auto-Populates</v>
      </c>
      <c r="AI123" t="str">
        <f>LSPC.A!$F$10</f>
        <v>Auto-Populates</v>
      </c>
      <c r="AJ123" s="45" t="s">
        <v>200</v>
      </c>
      <c r="AK123" s="45" t="s">
        <v>200</v>
      </c>
      <c r="AL123" s="45" t="s">
        <v>200</v>
      </c>
      <c r="AM123" s="46"/>
      <c r="AN123" s="45" t="s">
        <v>200</v>
      </c>
      <c r="AO123" s="45" t="s">
        <v>200</v>
      </c>
      <c r="AP123">
        <f>LSPC.A!$D$52</f>
        <v>0</v>
      </c>
      <c r="AQ123" s="32">
        <f>LSPC.A!$F$52</f>
        <v>0</v>
      </c>
      <c r="AR123">
        <f>LSPC.A!$D$53</f>
        <v>0</v>
      </c>
      <c r="AS123" t="str">
        <f>AN125</f>
        <v>Select</v>
      </c>
      <c r="AT123">
        <f>AO125</f>
        <v>0</v>
      </c>
      <c r="AU123" t="str">
        <f>AN126</f>
        <v>Select</v>
      </c>
      <c r="AV123">
        <f>AO126</f>
        <v>0</v>
      </c>
      <c r="AW123" t="str">
        <f>AN127</f>
        <v>Select</v>
      </c>
      <c r="AX123">
        <f>AO127</f>
        <v>0</v>
      </c>
      <c r="AY123" t="str">
        <f>AN128</f>
        <v>Select</v>
      </c>
      <c r="AZ123">
        <f>AO128</f>
        <v>0</v>
      </c>
      <c r="BA123" t="str">
        <f>AN129</f>
        <v>Select</v>
      </c>
      <c r="BB123">
        <f>AO129</f>
        <v>0</v>
      </c>
      <c r="BC123" t="str">
        <f>AN130</f>
        <v>Select</v>
      </c>
      <c r="BD123">
        <f>AO130</f>
        <v>0</v>
      </c>
      <c r="BE123" t="str">
        <f>AN131</f>
        <v>Select</v>
      </c>
      <c r="BF123">
        <f>AO131</f>
        <v>0</v>
      </c>
      <c r="BG123" t="str">
        <f>AN132</f>
        <v>Select</v>
      </c>
      <c r="BH123">
        <f>AO132</f>
        <v>0</v>
      </c>
      <c r="BI123" t="str">
        <f>AN133</f>
        <v>Select</v>
      </c>
      <c r="BJ123">
        <f>AO133</f>
        <v>0</v>
      </c>
      <c r="BK123" t="str">
        <f>AN135</f>
        <v>Select</v>
      </c>
      <c r="BL123">
        <f>AO135</f>
        <v>0</v>
      </c>
      <c r="BM123" t="str">
        <f>AN136</f>
        <v>Select</v>
      </c>
      <c r="BN123">
        <f>AO136</f>
        <v>0</v>
      </c>
      <c r="BO123" t="str">
        <f>AN137</f>
        <v>Select</v>
      </c>
      <c r="BP123">
        <f>AO137</f>
        <v>0</v>
      </c>
      <c r="BQ123" t="str">
        <f>AN138</f>
        <v>Select</v>
      </c>
      <c r="BR123">
        <f>AO138</f>
        <v>0</v>
      </c>
      <c r="BS123" t="str">
        <f>AN139</f>
        <v>Select</v>
      </c>
      <c r="BT123">
        <f>AO139</f>
        <v>0</v>
      </c>
      <c r="BU123" t="str">
        <f>AN140</f>
        <v>Select</v>
      </c>
      <c r="BV123">
        <f>AO140</f>
        <v>0</v>
      </c>
      <c r="BW123" t="str">
        <f>AN141</f>
        <v>Select</v>
      </c>
      <c r="BX123">
        <f>AO141</f>
        <v>0</v>
      </c>
      <c r="BY123" t="str">
        <f>AN142</f>
        <v>Select</v>
      </c>
      <c r="BZ123">
        <f>AO142</f>
        <v>0</v>
      </c>
      <c r="CA123" t="str">
        <f>AN143</f>
        <v>Select</v>
      </c>
      <c r="CB123">
        <f>AO143</f>
        <v>0</v>
      </c>
      <c r="CI123" t="str">
        <f>AN145</f>
        <v>Select</v>
      </c>
      <c r="CJ123">
        <f>AO145</f>
        <v>0</v>
      </c>
      <c r="CK123" t="str">
        <f>AN146</f>
        <v>Select</v>
      </c>
      <c r="CL123">
        <f>AO146</f>
        <v>0</v>
      </c>
      <c r="CM123" t="str">
        <f>AN147</f>
        <v>Select</v>
      </c>
      <c r="CN123">
        <f>AO147</f>
        <v>0</v>
      </c>
      <c r="CY123" t="str">
        <f>AN149</f>
        <v>Select</v>
      </c>
      <c r="CZ123">
        <f>AO149</f>
        <v>0</v>
      </c>
      <c r="DA123" t="str">
        <f>AN150</f>
        <v>Select</v>
      </c>
      <c r="DB123">
        <f>AO150</f>
        <v>0</v>
      </c>
      <c r="DC123" t="str">
        <f>AN151</f>
        <v>Select</v>
      </c>
      <c r="DD123">
        <f>AO151</f>
        <v>0</v>
      </c>
      <c r="DE123" t="str">
        <f>AN152</f>
        <v>Select</v>
      </c>
      <c r="DF123">
        <f>AO152</f>
        <v>0</v>
      </c>
      <c r="DG123" t="str">
        <f>AN153</f>
        <v>Select</v>
      </c>
      <c r="DH123">
        <f>AO153</f>
        <v>0</v>
      </c>
      <c r="DI123" t="str">
        <f>AN154</f>
        <v>Select</v>
      </c>
      <c r="DJ123">
        <f>AO154</f>
        <v>0</v>
      </c>
      <c r="DK123" t="str">
        <f>AN155</f>
        <v>Select</v>
      </c>
      <c r="DL123">
        <f>AO155</f>
        <v>0</v>
      </c>
      <c r="DM123" t="str">
        <f>AN156</f>
        <v>Select</v>
      </c>
      <c r="DN123">
        <f>AO156</f>
        <v>0</v>
      </c>
      <c r="FQ123" t="str">
        <f>AN158</f>
        <v>Select</v>
      </c>
      <c r="FR123">
        <f>AO158</f>
        <v>0</v>
      </c>
      <c r="FS123">
        <f>AO160</f>
        <v>0</v>
      </c>
    </row>
    <row r="124" spans="1:175" x14ac:dyDescent="0.25">
      <c r="A124" t="e">
        <f>VLOOKUP(B124,Sheet1!$A$3:$F$129,2,FALSE)</f>
        <v>#N/A</v>
      </c>
      <c r="B124" t="str">
        <f>LSPC.A!$D$4</f>
        <v>Select</v>
      </c>
      <c r="C124" s="45">
        <f>Coversheet!$D$36</f>
        <v>0</v>
      </c>
      <c r="D124" s="46" t="str">
        <f>Sheet1!$A$1</f>
        <v>Human Food Field Inspection Audit v 07/2025</v>
      </c>
      <c r="E124" s="124">
        <f>Coversheet!$D$35</f>
        <v>0</v>
      </c>
      <c r="F124" s="124" t="str">
        <f>Coversheet!$D$17</f>
        <v>Select</v>
      </c>
      <c r="G124" s="124" t="str">
        <f>Coversheet!$D$19</f>
        <v>Select</v>
      </c>
      <c r="H124" s="124" t="str">
        <f>Coversheet!$D$16</f>
        <v>FOOD</v>
      </c>
      <c r="I124" s="124" t="str">
        <f>Coversheet!$D$24</f>
        <v>Select</v>
      </c>
      <c r="J124" s="124" t="str">
        <f>Coversheet!$D$25</f>
        <v>Select</v>
      </c>
      <c r="K124" s="45">
        <f>Coversheet!$D$26</f>
        <v>0</v>
      </c>
      <c r="L124" s="45">
        <f>Coversheet!$D$28</f>
        <v>0</v>
      </c>
      <c r="M124" s="124">
        <f>Coversheet!$D$29</f>
        <v>0</v>
      </c>
      <c r="N124" s="45">
        <f>Coversheet!$D$30</f>
        <v>0</v>
      </c>
      <c r="O124" t="e">
        <f>VLOOKUP(B124,Sheet1!$A$3:$F$129,3,FALSE)</f>
        <v>#N/A</v>
      </c>
      <c r="P124">
        <f>LSPC.A!$F$4</f>
        <v>0</v>
      </c>
      <c r="Q124" s="46"/>
      <c r="R124" s="46"/>
      <c r="S124" s="46" t="str">
        <f>Coversheet!$D$15</f>
        <v>Select</v>
      </c>
      <c r="T124" s="46">
        <f>Coversheet!$D$21</f>
        <v>0</v>
      </c>
      <c r="U124" t="s">
        <v>420</v>
      </c>
      <c r="V124" s="32">
        <f>LSPC.A!$D$3</f>
        <v>0</v>
      </c>
      <c r="W124" s="32">
        <f>LSPC.A!$F$3</f>
        <v>0</v>
      </c>
      <c r="X124">
        <f>LSPC.A!$D$5</f>
        <v>0</v>
      </c>
      <c r="Y124">
        <f>LSPC.A!$F$5</f>
        <v>0</v>
      </c>
      <c r="Z124">
        <f>LSPC.A!$D$6</f>
        <v>0</v>
      </c>
      <c r="AA124">
        <f>LSPC.A!$F$6</f>
        <v>0</v>
      </c>
      <c r="AB124" t="str">
        <f>LSPC.A!$D$7</f>
        <v xml:space="preserve"> </v>
      </c>
      <c r="AC124">
        <f>LSPC.A!$F$7</f>
        <v>0</v>
      </c>
      <c r="AD124" t="str">
        <f>LSPC.A!$D$8</f>
        <v>Select</v>
      </c>
      <c r="AE124" t="str">
        <f>LSPC.A!$F$8</f>
        <v>Select</v>
      </c>
      <c r="AF124">
        <f>LSPC.A!$D$9</f>
        <v>0</v>
      </c>
      <c r="AG124">
        <f>LSPC.A!$F$9</f>
        <v>0</v>
      </c>
      <c r="AH124" s="31" t="str">
        <f>LSPC.A!$D$10</f>
        <v>Auto-Populates</v>
      </c>
      <c r="AI124" t="str">
        <f>LSPC.A!$F$10</f>
        <v>Auto-Populates</v>
      </c>
      <c r="AJ124" t="str">
        <f>LSPC.A!$B$13</f>
        <v>I. General</v>
      </c>
      <c r="AK124" t="str">
        <f>LSPC.A!$B$13</f>
        <v>I. General</v>
      </c>
      <c r="AP124">
        <f>LSPC.A!$D$52</f>
        <v>0</v>
      </c>
      <c r="AQ124" s="32">
        <f>LSPC.A!$F$52</f>
        <v>0</v>
      </c>
      <c r="AR124">
        <f>LSPC.A!$D$53</f>
        <v>0</v>
      </c>
    </row>
    <row r="125" spans="1:175" x14ac:dyDescent="0.25">
      <c r="A125" t="e">
        <f>VLOOKUP(B125,Sheet1!$A$3:$F$129,2,FALSE)</f>
        <v>#N/A</v>
      </c>
      <c r="B125" t="str">
        <f>LSPC.A!$D$4</f>
        <v>Select</v>
      </c>
      <c r="C125" s="45">
        <f>Coversheet!$D$36</f>
        <v>0</v>
      </c>
      <c r="D125" s="46" t="str">
        <f>Sheet1!$A$1</f>
        <v>Human Food Field Inspection Audit v 07/2025</v>
      </c>
      <c r="E125" s="124">
        <f>Coversheet!$D$35</f>
        <v>0</v>
      </c>
      <c r="F125" s="124" t="str">
        <f>Coversheet!$D$17</f>
        <v>Select</v>
      </c>
      <c r="G125" s="124" t="str">
        <f>Coversheet!$D$19</f>
        <v>Select</v>
      </c>
      <c r="H125" s="124" t="str">
        <f>Coversheet!$D$16</f>
        <v>FOOD</v>
      </c>
      <c r="I125" s="124" t="str">
        <f>Coversheet!$D$24</f>
        <v>Select</v>
      </c>
      <c r="J125" s="124" t="str">
        <f>Coversheet!$D$25</f>
        <v>Select</v>
      </c>
      <c r="K125" s="45">
        <f>Coversheet!$D$26</f>
        <v>0</v>
      </c>
      <c r="L125" s="45">
        <f>Coversheet!$D$28</f>
        <v>0</v>
      </c>
      <c r="M125" s="124">
        <f>Coversheet!$D$29</f>
        <v>0</v>
      </c>
      <c r="N125" s="45">
        <f>Coversheet!$D$30</f>
        <v>0</v>
      </c>
      <c r="O125" t="e">
        <f>VLOOKUP(B125,Sheet1!$A$3:$F$129,3,FALSE)</f>
        <v>#N/A</v>
      </c>
      <c r="P125">
        <f>LSPC.A!$F$4</f>
        <v>0</v>
      </c>
      <c r="Q125" s="46"/>
      <c r="R125" s="46"/>
      <c r="S125" s="46" t="str">
        <f>Coversheet!$D$15</f>
        <v>Select</v>
      </c>
      <c r="T125" s="46">
        <f>Coversheet!$D$21</f>
        <v>0</v>
      </c>
      <c r="U125" t="s">
        <v>420</v>
      </c>
      <c r="V125" s="32">
        <f>LSPC.A!$D$3</f>
        <v>0</v>
      </c>
      <c r="W125" s="32">
        <f>LSPC.A!$F$3</f>
        <v>0</v>
      </c>
      <c r="X125">
        <f>LSPC.A!$D$5</f>
        <v>0</v>
      </c>
      <c r="Y125">
        <f>LSPC.A!$F$5</f>
        <v>0</v>
      </c>
      <c r="Z125">
        <f>LSPC.A!$D$6</f>
        <v>0</v>
      </c>
      <c r="AA125">
        <f>LSPC.A!$F$6</f>
        <v>0</v>
      </c>
      <c r="AB125" t="str">
        <f>LSPC.A!$D$7</f>
        <v xml:space="preserve"> </v>
      </c>
      <c r="AC125">
        <f>LSPC.A!$F$7</f>
        <v>0</v>
      </c>
      <c r="AD125" t="str">
        <f>LSPC.A!$D$8</f>
        <v>Select</v>
      </c>
      <c r="AE125" t="str">
        <f>LSPC.A!$F$8</f>
        <v>Select</v>
      </c>
      <c r="AF125">
        <f>LSPC.A!$D$9</f>
        <v>0</v>
      </c>
      <c r="AG125">
        <f>LSPC.A!$F$9</f>
        <v>0</v>
      </c>
      <c r="AH125" s="31" t="str">
        <f>LSPC.A!$D$10</f>
        <v>Auto-Populates</v>
      </c>
      <c r="AI125" t="str">
        <f>LSPC.A!$F$10</f>
        <v>Auto-Populates</v>
      </c>
      <c r="AJ125" t="str">
        <f>LSPC.A!$B$13</f>
        <v>I. General</v>
      </c>
      <c r="AK125">
        <f>LSPC.A!B14</f>
        <v>1</v>
      </c>
      <c r="AL125" t="str">
        <f>LSPC.A!C14</f>
        <v>Did the inspector initiate the inspection appropriately?</v>
      </c>
      <c r="AM125">
        <f>LSPC.A!D14</f>
        <v>0</v>
      </c>
      <c r="AN125" t="str">
        <f>LSPC.A!$E$14</f>
        <v>Select</v>
      </c>
      <c r="AO125">
        <f>LSPC.A!$F$14</f>
        <v>0</v>
      </c>
      <c r="AP125">
        <f>LSPC.A!$D$52</f>
        <v>0</v>
      </c>
      <c r="AQ125" s="32">
        <f>LSPC.A!$F$52</f>
        <v>0</v>
      </c>
      <c r="AR125">
        <f>LSPC.A!$D$53</f>
        <v>0</v>
      </c>
    </row>
    <row r="126" spans="1:175" x14ac:dyDescent="0.25">
      <c r="A126" t="e">
        <f>VLOOKUP(B126,Sheet1!$A$3:$F$129,2,FALSE)</f>
        <v>#N/A</v>
      </c>
      <c r="B126" t="str">
        <f>LSPC.A!$D$4</f>
        <v>Select</v>
      </c>
      <c r="C126" s="45">
        <f>Coversheet!$D$36</f>
        <v>0</v>
      </c>
      <c r="D126" s="46" t="str">
        <f>Sheet1!$A$1</f>
        <v>Human Food Field Inspection Audit v 07/2025</v>
      </c>
      <c r="E126" s="124">
        <f>Coversheet!$D$35</f>
        <v>0</v>
      </c>
      <c r="F126" s="124" t="str">
        <f>Coversheet!$D$17</f>
        <v>Select</v>
      </c>
      <c r="G126" s="124" t="str">
        <f>Coversheet!$D$19</f>
        <v>Select</v>
      </c>
      <c r="H126" s="124" t="str">
        <f>Coversheet!$D$16</f>
        <v>FOOD</v>
      </c>
      <c r="I126" s="124" t="str">
        <f>Coversheet!$D$24</f>
        <v>Select</v>
      </c>
      <c r="J126" s="124" t="str">
        <f>Coversheet!$D$25</f>
        <v>Select</v>
      </c>
      <c r="K126" s="45">
        <f>Coversheet!$D$26</f>
        <v>0</v>
      </c>
      <c r="L126" s="45">
        <f>Coversheet!$D$28</f>
        <v>0</v>
      </c>
      <c r="M126" s="124">
        <f>Coversheet!$D$29</f>
        <v>0</v>
      </c>
      <c r="N126" s="45">
        <f>Coversheet!$D$30</f>
        <v>0</v>
      </c>
      <c r="O126" t="e">
        <f>VLOOKUP(B126,Sheet1!$A$3:$F$129,3,FALSE)</f>
        <v>#N/A</v>
      </c>
      <c r="P126">
        <f>LSPC.A!$F$4</f>
        <v>0</v>
      </c>
      <c r="Q126" s="46"/>
      <c r="R126" s="46"/>
      <c r="S126" s="46" t="str">
        <f>Coversheet!$D$15</f>
        <v>Select</v>
      </c>
      <c r="T126" s="46">
        <f>Coversheet!$D$21</f>
        <v>0</v>
      </c>
      <c r="U126" t="s">
        <v>420</v>
      </c>
      <c r="V126" s="32">
        <f>LSPC.A!$D$3</f>
        <v>0</v>
      </c>
      <c r="W126" s="32">
        <f>LSPC.A!$F$3</f>
        <v>0</v>
      </c>
      <c r="X126">
        <f>LSPC.A!$D$5</f>
        <v>0</v>
      </c>
      <c r="Y126">
        <f>LSPC.A!$F$5</f>
        <v>0</v>
      </c>
      <c r="Z126">
        <f>LSPC.A!$D$6</f>
        <v>0</v>
      </c>
      <c r="AA126">
        <f>LSPC.A!$F$6</f>
        <v>0</v>
      </c>
      <c r="AB126" t="str">
        <f>LSPC.A!$D$7</f>
        <v xml:space="preserve"> </v>
      </c>
      <c r="AC126">
        <f>LSPC.A!$F$7</f>
        <v>0</v>
      </c>
      <c r="AD126" t="str">
        <f>LSPC.A!$D$8</f>
        <v>Select</v>
      </c>
      <c r="AE126" t="str">
        <f>LSPC.A!$F$8</f>
        <v>Select</v>
      </c>
      <c r="AF126">
        <f>LSPC.A!$D$9</f>
        <v>0</v>
      </c>
      <c r="AG126">
        <f>LSPC.A!$F$9</f>
        <v>0</v>
      </c>
      <c r="AH126" s="31" t="str">
        <f>LSPC.A!$D$10</f>
        <v>Auto-Populates</v>
      </c>
      <c r="AI126" t="str">
        <f>LSPC.A!$F$10</f>
        <v>Auto-Populates</v>
      </c>
      <c r="AJ126" t="str">
        <f>LSPC.A!$B$13</f>
        <v>I. General</v>
      </c>
      <c r="AK126">
        <f>LSPC.A!B15</f>
        <v>2</v>
      </c>
      <c r="AL126" t="str">
        <f>LSPC.A!C15</f>
        <v>Did the inspector determine the scope of the inspection and obtain necessary information to conduct the inspection?</v>
      </c>
      <c r="AM126">
        <f>LSPC.A!D15</f>
        <v>0</v>
      </c>
      <c r="AN126" t="str">
        <f>LSPC.A!$E$15</f>
        <v>Select</v>
      </c>
      <c r="AO126">
        <f>LSPC.A!$F$15</f>
        <v>0</v>
      </c>
      <c r="AP126">
        <f>LSPC.A!$D$52</f>
        <v>0</v>
      </c>
      <c r="AQ126" s="32">
        <f>LSPC.A!$F$52</f>
        <v>0</v>
      </c>
      <c r="AR126">
        <f>LSPC.A!$D$53</f>
        <v>0</v>
      </c>
    </row>
    <row r="127" spans="1:175" x14ac:dyDescent="0.25">
      <c r="A127" t="e">
        <f>VLOOKUP(B127,Sheet1!$A$3:$F$129,2,FALSE)</f>
        <v>#N/A</v>
      </c>
      <c r="B127" t="str">
        <f>LSPC.A!$D$4</f>
        <v>Select</v>
      </c>
      <c r="C127" s="45">
        <f>Coversheet!$D$36</f>
        <v>0</v>
      </c>
      <c r="D127" s="46" t="str">
        <f>Sheet1!$A$1</f>
        <v>Human Food Field Inspection Audit v 07/2025</v>
      </c>
      <c r="E127" s="124">
        <f>Coversheet!$D$35</f>
        <v>0</v>
      </c>
      <c r="F127" s="124" t="str">
        <f>Coversheet!$D$17</f>
        <v>Select</v>
      </c>
      <c r="G127" s="124" t="str">
        <f>Coversheet!$D$19</f>
        <v>Select</v>
      </c>
      <c r="H127" s="124" t="str">
        <f>Coversheet!$D$16</f>
        <v>FOOD</v>
      </c>
      <c r="I127" s="124" t="str">
        <f>Coversheet!$D$24</f>
        <v>Select</v>
      </c>
      <c r="J127" s="124" t="str">
        <f>Coversheet!$D$25</f>
        <v>Select</v>
      </c>
      <c r="K127" s="45">
        <f>Coversheet!$D$26</f>
        <v>0</v>
      </c>
      <c r="L127" s="45">
        <f>Coversheet!$D$28</f>
        <v>0</v>
      </c>
      <c r="M127" s="124">
        <f>Coversheet!$D$29</f>
        <v>0</v>
      </c>
      <c r="N127" s="45">
        <f>Coversheet!$D$30</f>
        <v>0</v>
      </c>
      <c r="O127" t="e">
        <f>VLOOKUP(B127,Sheet1!$A$3:$F$129,3,FALSE)</f>
        <v>#N/A</v>
      </c>
      <c r="P127">
        <f>LSPC.A!$F$4</f>
        <v>0</v>
      </c>
      <c r="Q127" s="46"/>
      <c r="R127" s="46"/>
      <c r="S127" s="46" t="str">
        <f>Coversheet!$D$15</f>
        <v>Select</v>
      </c>
      <c r="T127" s="46">
        <f>Coversheet!$D$21</f>
        <v>0</v>
      </c>
      <c r="U127" t="s">
        <v>420</v>
      </c>
      <c r="V127" s="32">
        <f>LSPC.A!$D$3</f>
        <v>0</v>
      </c>
      <c r="W127" s="32">
        <f>LSPC.A!$F$3</f>
        <v>0</v>
      </c>
      <c r="X127">
        <f>LSPC.A!$D$5</f>
        <v>0</v>
      </c>
      <c r="Y127">
        <f>LSPC.A!$F$5</f>
        <v>0</v>
      </c>
      <c r="Z127">
        <f>LSPC.A!$D$6</f>
        <v>0</v>
      </c>
      <c r="AA127">
        <f>LSPC.A!$F$6</f>
        <v>0</v>
      </c>
      <c r="AB127" t="str">
        <f>LSPC.A!$D$7</f>
        <v xml:space="preserve"> </v>
      </c>
      <c r="AC127">
        <f>LSPC.A!$F$7</f>
        <v>0</v>
      </c>
      <c r="AD127" t="str">
        <f>LSPC.A!$D$8</f>
        <v>Select</v>
      </c>
      <c r="AE127" t="str">
        <f>LSPC.A!$F$8</f>
        <v>Select</v>
      </c>
      <c r="AF127">
        <f>LSPC.A!$D$9</f>
        <v>0</v>
      </c>
      <c r="AG127">
        <f>LSPC.A!$F$9</f>
        <v>0</v>
      </c>
      <c r="AH127" s="31" t="str">
        <f>LSPC.A!$D$10</f>
        <v>Auto-Populates</v>
      </c>
      <c r="AI127" t="str">
        <f>LSPC.A!$F$10</f>
        <v>Auto-Populates</v>
      </c>
      <c r="AJ127" t="str">
        <f>LSPC.A!$B$13</f>
        <v>I. General</v>
      </c>
      <c r="AK127">
        <f>LSPC.A!B16</f>
        <v>3</v>
      </c>
      <c r="AL127" t="str">
        <f>LSPC.A!C16</f>
        <v>Did the inspector review and follow-up on FDA/State reported consumer complaint(s) and product recalls (if applicable)?</v>
      </c>
      <c r="AM127">
        <f>LSPC.A!D16</f>
        <v>0</v>
      </c>
      <c r="AN127" t="str">
        <f>LSPC.A!$E$16</f>
        <v>Select</v>
      </c>
      <c r="AO127">
        <f>LSPC.A!$F$16</f>
        <v>0</v>
      </c>
      <c r="AP127">
        <f>LSPC.A!$D$52</f>
        <v>0</v>
      </c>
      <c r="AQ127" s="32">
        <f>LSPC.A!$F$52</f>
        <v>0</v>
      </c>
      <c r="AR127">
        <f>LSPC.A!$D$53</f>
        <v>0</v>
      </c>
    </row>
    <row r="128" spans="1:175" x14ac:dyDescent="0.25">
      <c r="A128" t="e">
        <f>VLOOKUP(B128,Sheet1!$A$3:$F$129,2,FALSE)</f>
        <v>#N/A</v>
      </c>
      <c r="B128" t="str">
        <f>LSPC.A!$D$4</f>
        <v>Select</v>
      </c>
      <c r="C128" s="45">
        <f>Coversheet!$D$36</f>
        <v>0</v>
      </c>
      <c r="D128" s="46" t="str">
        <f>Sheet1!$A$1</f>
        <v>Human Food Field Inspection Audit v 07/2025</v>
      </c>
      <c r="E128" s="124">
        <f>Coversheet!$D$35</f>
        <v>0</v>
      </c>
      <c r="F128" s="124" t="str">
        <f>Coversheet!$D$17</f>
        <v>Select</v>
      </c>
      <c r="G128" s="124" t="str">
        <f>Coversheet!$D$19</f>
        <v>Select</v>
      </c>
      <c r="H128" s="124" t="str">
        <f>Coversheet!$D$16</f>
        <v>FOOD</v>
      </c>
      <c r="I128" s="124" t="str">
        <f>Coversheet!$D$24</f>
        <v>Select</v>
      </c>
      <c r="J128" s="124" t="str">
        <f>Coversheet!$D$25</f>
        <v>Select</v>
      </c>
      <c r="K128" s="45">
        <f>Coversheet!$D$26</f>
        <v>0</v>
      </c>
      <c r="L128" s="45">
        <f>Coversheet!$D$28</f>
        <v>0</v>
      </c>
      <c r="M128" s="124">
        <f>Coversheet!$D$29</f>
        <v>0</v>
      </c>
      <c r="N128" s="45">
        <f>Coversheet!$D$30</f>
        <v>0</v>
      </c>
      <c r="O128" t="e">
        <f>VLOOKUP(B128,Sheet1!$A$3:$F$129,3,FALSE)</f>
        <v>#N/A</v>
      </c>
      <c r="P128">
        <f>LSPC.A!$F$4</f>
        <v>0</v>
      </c>
      <c r="Q128" s="46"/>
      <c r="R128" s="46"/>
      <c r="S128" s="46" t="str">
        <f>Coversheet!$D$15</f>
        <v>Select</v>
      </c>
      <c r="T128" s="46">
        <f>Coversheet!$D$21</f>
        <v>0</v>
      </c>
      <c r="U128" t="s">
        <v>420</v>
      </c>
      <c r="V128" s="32">
        <f>LSPC.A!$D$3</f>
        <v>0</v>
      </c>
      <c r="W128" s="32">
        <f>LSPC.A!$F$3</f>
        <v>0</v>
      </c>
      <c r="X128">
        <f>LSPC.A!$D$5</f>
        <v>0</v>
      </c>
      <c r="Y128">
        <f>LSPC.A!$F$5</f>
        <v>0</v>
      </c>
      <c r="Z128">
        <f>LSPC.A!$D$6</f>
        <v>0</v>
      </c>
      <c r="AA128">
        <f>LSPC.A!$F$6</f>
        <v>0</v>
      </c>
      <c r="AB128" t="str">
        <f>LSPC.A!$D$7</f>
        <v xml:space="preserve"> </v>
      </c>
      <c r="AC128">
        <f>LSPC.A!$F$7</f>
        <v>0</v>
      </c>
      <c r="AD128" t="str">
        <f>LSPC.A!$D$8</f>
        <v>Select</v>
      </c>
      <c r="AE128" t="str">
        <f>LSPC.A!$F$8</f>
        <v>Select</v>
      </c>
      <c r="AF128">
        <f>LSPC.A!$D$9</f>
        <v>0</v>
      </c>
      <c r="AG128">
        <f>LSPC.A!$F$9</f>
        <v>0</v>
      </c>
      <c r="AH128" s="31" t="str">
        <f>LSPC.A!$D$10</f>
        <v>Auto-Populates</v>
      </c>
      <c r="AI128" t="str">
        <f>LSPC.A!$F$10</f>
        <v>Auto-Populates</v>
      </c>
      <c r="AJ128" t="str">
        <f>LSPC.A!$B$13</f>
        <v>I. General</v>
      </c>
      <c r="AK128">
        <f>LSPC.A!B17</f>
        <v>4</v>
      </c>
      <c r="AL128" t="str">
        <f>LSPC.A!C17</f>
        <v>Did the inspector verify correction of observations identified during the previous FDA and/or state inspection (if applicable)?</v>
      </c>
      <c r="AM128">
        <f>LSPC.A!D17</f>
        <v>0</v>
      </c>
      <c r="AN128" t="str">
        <f>LSPC.A!$E$17</f>
        <v>Select</v>
      </c>
      <c r="AO128">
        <f>LSPC.A!$F$17</f>
        <v>0</v>
      </c>
      <c r="AP128">
        <f>LSPC.A!$D$52</f>
        <v>0</v>
      </c>
      <c r="AQ128" s="32">
        <f>LSPC.A!$F$52</f>
        <v>0</v>
      </c>
      <c r="AR128">
        <f>LSPC.A!$D$53</f>
        <v>0</v>
      </c>
    </row>
    <row r="129" spans="1:44" x14ac:dyDescent="0.25">
      <c r="A129" t="e">
        <f>VLOOKUP(B129,Sheet1!$A$3:$F$129,2,FALSE)</f>
        <v>#N/A</v>
      </c>
      <c r="B129" t="str">
        <f>LSPC.A!$D$4</f>
        <v>Select</v>
      </c>
      <c r="C129" s="45">
        <f>Coversheet!$D$36</f>
        <v>0</v>
      </c>
      <c r="D129" s="46" t="str">
        <f>Sheet1!$A$1</f>
        <v>Human Food Field Inspection Audit v 07/2025</v>
      </c>
      <c r="E129" s="124">
        <f>Coversheet!$D$35</f>
        <v>0</v>
      </c>
      <c r="F129" s="124" t="str">
        <f>Coversheet!$D$17</f>
        <v>Select</v>
      </c>
      <c r="G129" s="124" t="str">
        <f>Coversheet!$D$19</f>
        <v>Select</v>
      </c>
      <c r="H129" s="124" t="str">
        <f>Coversheet!$D$16</f>
        <v>FOOD</v>
      </c>
      <c r="I129" s="124" t="str">
        <f>Coversheet!$D$24</f>
        <v>Select</v>
      </c>
      <c r="J129" s="124" t="str">
        <f>Coversheet!$D$25</f>
        <v>Select</v>
      </c>
      <c r="K129" s="45">
        <f>Coversheet!$D$26</f>
        <v>0</v>
      </c>
      <c r="L129" s="45">
        <f>Coversheet!$D$28</f>
        <v>0</v>
      </c>
      <c r="M129" s="124">
        <f>Coversheet!$D$29</f>
        <v>0</v>
      </c>
      <c r="N129" s="45">
        <f>Coversheet!$D$30</f>
        <v>0</v>
      </c>
      <c r="O129" t="e">
        <f>VLOOKUP(B129,Sheet1!$A$3:$F$129,3,FALSE)</f>
        <v>#N/A</v>
      </c>
      <c r="P129">
        <f>LSPC.A!$F$4</f>
        <v>0</v>
      </c>
      <c r="Q129" s="46"/>
      <c r="R129" s="46"/>
      <c r="S129" s="46" t="str">
        <f>Coversheet!$D$15</f>
        <v>Select</v>
      </c>
      <c r="T129" s="46">
        <f>Coversheet!$D$21</f>
        <v>0</v>
      </c>
      <c r="U129" t="s">
        <v>420</v>
      </c>
      <c r="V129" s="32">
        <f>LSPC.A!$D$3</f>
        <v>0</v>
      </c>
      <c r="W129" s="32">
        <f>LSPC.A!$F$3</f>
        <v>0</v>
      </c>
      <c r="X129">
        <f>LSPC.A!$D$5</f>
        <v>0</v>
      </c>
      <c r="Y129">
        <f>LSPC.A!$F$5</f>
        <v>0</v>
      </c>
      <c r="Z129">
        <f>LSPC.A!$D$6</f>
        <v>0</v>
      </c>
      <c r="AA129">
        <f>LSPC.A!$F$6</f>
        <v>0</v>
      </c>
      <c r="AB129" t="str">
        <f>LSPC.A!$D$7</f>
        <v xml:space="preserve"> </v>
      </c>
      <c r="AC129">
        <f>LSPC.A!$F$7</f>
        <v>0</v>
      </c>
      <c r="AD129" t="str">
        <f>LSPC.A!$D$8</f>
        <v>Select</v>
      </c>
      <c r="AE129" t="str">
        <f>LSPC.A!$F$8</f>
        <v>Select</v>
      </c>
      <c r="AF129">
        <f>LSPC.A!$D$9</f>
        <v>0</v>
      </c>
      <c r="AG129">
        <f>LSPC.A!$F$9</f>
        <v>0</v>
      </c>
      <c r="AH129" s="31" t="str">
        <f>LSPC.A!$D$10</f>
        <v>Auto-Populates</v>
      </c>
      <c r="AI129" t="str">
        <f>LSPC.A!$F$10</f>
        <v>Auto-Populates</v>
      </c>
      <c r="AJ129" t="str">
        <f>LSPC.A!$B$13</f>
        <v>I. General</v>
      </c>
      <c r="AK129">
        <f>LSPC.A!B18</f>
        <v>5</v>
      </c>
      <c r="AL129" t="str">
        <f>LSPC.A!C18</f>
        <v>Did the inspector discuss observations with the firm during the inspection?</v>
      </c>
      <c r="AM129">
        <f>LSPC.A!D18</f>
        <v>0</v>
      </c>
      <c r="AN129" t="str">
        <f>LSPC.A!$E$18</f>
        <v>Select</v>
      </c>
      <c r="AO129">
        <f>LSPC.A!$F$18</f>
        <v>0</v>
      </c>
      <c r="AP129">
        <f>LSPC.A!$D$52</f>
        <v>0</v>
      </c>
      <c r="AQ129" s="32">
        <f>LSPC.A!$F$52</f>
        <v>0</v>
      </c>
      <c r="AR129">
        <f>LSPC.A!$D$53</f>
        <v>0</v>
      </c>
    </row>
    <row r="130" spans="1:44" x14ac:dyDescent="0.25">
      <c r="A130" t="e">
        <f>VLOOKUP(B130,Sheet1!$A$3:$F$129,2,FALSE)</f>
        <v>#N/A</v>
      </c>
      <c r="B130" t="str">
        <f>LSPC.A!$D$4</f>
        <v>Select</v>
      </c>
      <c r="C130" s="45">
        <f>Coversheet!$D$36</f>
        <v>0</v>
      </c>
      <c r="D130" s="46" t="str">
        <f>Sheet1!$A$1</f>
        <v>Human Food Field Inspection Audit v 07/2025</v>
      </c>
      <c r="E130" s="124">
        <f>Coversheet!$D$35</f>
        <v>0</v>
      </c>
      <c r="F130" s="124" t="str">
        <f>Coversheet!$D$17</f>
        <v>Select</v>
      </c>
      <c r="G130" s="124" t="str">
        <f>Coversheet!$D$19</f>
        <v>Select</v>
      </c>
      <c r="H130" s="124" t="str">
        <f>Coversheet!$D$16</f>
        <v>FOOD</v>
      </c>
      <c r="I130" s="124" t="str">
        <f>Coversheet!$D$24</f>
        <v>Select</v>
      </c>
      <c r="J130" s="124" t="str">
        <f>Coversheet!$D$25</f>
        <v>Select</v>
      </c>
      <c r="K130" s="45">
        <f>Coversheet!$D$26</f>
        <v>0</v>
      </c>
      <c r="L130" s="45">
        <f>Coversheet!$D$28</f>
        <v>0</v>
      </c>
      <c r="M130" s="124">
        <f>Coversheet!$D$29</f>
        <v>0</v>
      </c>
      <c r="N130" s="45">
        <f>Coversheet!$D$30</f>
        <v>0</v>
      </c>
      <c r="O130" t="e">
        <f>VLOOKUP(B130,Sheet1!$A$3:$F$129,3,FALSE)</f>
        <v>#N/A</v>
      </c>
      <c r="P130">
        <f>LSPC.A!$F$4</f>
        <v>0</v>
      </c>
      <c r="Q130" s="46"/>
      <c r="R130" s="46"/>
      <c r="S130" s="46" t="str">
        <f>Coversheet!$D$15</f>
        <v>Select</v>
      </c>
      <c r="T130" s="46">
        <f>Coversheet!$D$21</f>
        <v>0</v>
      </c>
      <c r="U130" t="s">
        <v>420</v>
      </c>
      <c r="V130" s="32">
        <f>LSPC.A!$D$3</f>
        <v>0</v>
      </c>
      <c r="W130" s="32">
        <f>LSPC.A!$F$3</f>
        <v>0</v>
      </c>
      <c r="X130">
        <f>LSPC.A!$D$5</f>
        <v>0</v>
      </c>
      <c r="Y130">
        <f>LSPC.A!$F$5</f>
        <v>0</v>
      </c>
      <c r="Z130">
        <f>LSPC.A!$D$6</f>
        <v>0</v>
      </c>
      <c r="AA130">
        <f>LSPC.A!$F$6</f>
        <v>0</v>
      </c>
      <c r="AB130" t="str">
        <f>LSPC.A!$D$7</f>
        <v xml:space="preserve"> </v>
      </c>
      <c r="AC130">
        <f>LSPC.A!$F$7</f>
        <v>0</v>
      </c>
      <c r="AD130" t="str">
        <f>LSPC.A!$D$8</f>
        <v>Select</v>
      </c>
      <c r="AE130" t="str">
        <f>LSPC.A!$F$8</f>
        <v>Select</v>
      </c>
      <c r="AF130">
        <f>LSPC.A!$D$9</f>
        <v>0</v>
      </c>
      <c r="AG130">
        <f>LSPC.A!$F$9</f>
        <v>0</v>
      </c>
      <c r="AH130" s="31" t="str">
        <f>LSPC.A!$D$10</f>
        <v>Auto-Populates</v>
      </c>
      <c r="AI130" t="str">
        <f>LSPC.A!$F$10</f>
        <v>Auto-Populates</v>
      </c>
      <c r="AJ130" t="str">
        <f>LSPC.A!$B$13</f>
        <v>I. General</v>
      </c>
      <c r="AK130">
        <f>LSPC.A!B19</f>
        <v>6</v>
      </c>
      <c r="AL130" t="str">
        <f>LSPC.A!C19</f>
        <v>Did the inspector conduct the inspection in a professional manner?</v>
      </c>
      <c r="AM130">
        <f>LSPC.A!D19</f>
        <v>0</v>
      </c>
      <c r="AN130" t="str">
        <f>LSPC.A!$E$19</f>
        <v>Select</v>
      </c>
      <c r="AO130">
        <f>LSPC.A!$F$19</f>
        <v>0</v>
      </c>
      <c r="AP130">
        <f>LSPC.A!$D$52</f>
        <v>0</v>
      </c>
      <c r="AQ130" s="32">
        <f>LSPC.A!$F$52</f>
        <v>0</v>
      </c>
      <c r="AR130">
        <f>LSPC.A!$D$53</f>
        <v>0</v>
      </c>
    </row>
    <row r="131" spans="1:44" x14ac:dyDescent="0.25">
      <c r="A131" t="e">
        <f>VLOOKUP(B131,Sheet1!$A$3:$F$129,2,FALSE)</f>
        <v>#N/A</v>
      </c>
      <c r="B131" t="str">
        <f>LSPC.A!$D$4</f>
        <v>Select</v>
      </c>
      <c r="C131" s="45">
        <f>Coversheet!$D$36</f>
        <v>0</v>
      </c>
      <c r="D131" s="46" t="str">
        <f>Sheet1!$A$1</f>
        <v>Human Food Field Inspection Audit v 07/2025</v>
      </c>
      <c r="E131" s="124">
        <f>Coversheet!$D$35</f>
        <v>0</v>
      </c>
      <c r="F131" s="124" t="str">
        <f>Coversheet!$D$17</f>
        <v>Select</v>
      </c>
      <c r="G131" s="124" t="str">
        <f>Coversheet!$D$19</f>
        <v>Select</v>
      </c>
      <c r="H131" s="124" t="str">
        <f>Coversheet!$D$16</f>
        <v>FOOD</v>
      </c>
      <c r="I131" s="124" t="str">
        <f>Coversheet!$D$24</f>
        <v>Select</v>
      </c>
      <c r="J131" s="124" t="str">
        <f>Coversheet!$D$25</f>
        <v>Select</v>
      </c>
      <c r="K131" s="45">
        <f>Coversheet!$D$26</f>
        <v>0</v>
      </c>
      <c r="L131" s="45">
        <f>Coversheet!$D$28</f>
        <v>0</v>
      </c>
      <c r="M131" s="124">
        <f>Coversheet!$D$29</f>
        <v>0</v>
      </c>
      <c r="N131" s="45">
        <f>Coversheet!$D$30</f>
        <v>0</v>
      </c>
      <c r="O131" t="e">
        <f>VLOOKUP(B131,Sheet1!$A$3:$F$129,3,FALSE)</f>
        <v>#N/A</v>
      </c>
      <c r="P131">
        <f>LSPC.A!$F$4</f>
        <v>0</v>
      </c>
      <c r="Q131" s="46"/>
      <c r="R131" s="46"/>
      <c r="S131" s="46" t="str">
        <f>Coversheet!$D$15</f>
        <v>Select</v>
      </c>
      <c r="T131" s="46">
        <f>Coversheet!$D$21</f>
        <v>0</v>
      </c>
      <c r="U131" t="s">
        <v>420</v>
      </c>
      <c r="V131" s="32">
        <f>LSPC.A!$D$3</f>
        <v>0</v>
      </c>
      <c r="W131" s="32">
        <f>LSPC.A!$F$3</f>
        <v>0</v>
      </c>
      <c r="X131">
        <f>LSPC.A!$D$5</f>
        <v>0</v>
      </c>
      <c r="Y131">
        <f>LSPC.A!$F$5</f>
        <v>0</v>
      </c>
      <c r="Z131">
        <f>LSPC.A!$D$6</f>
        <v>0</v>
      </c>
      <c r="AA131">
        <f>LSPC.A!$F$6</f>
        <v>0</v>
      </c>
      <c r="AB131" t="str">
        <f>LSPC.A!$D$7</f>
        <v xml:space="preserve"> </v>
      </c>
      <c r="AC131">
        <f>LSPC.A!$F$7</f>
        <v>0</v>
      </c>
      <c r="AD131" t="str">
        <f>LSPC.A!$D$8</f>
        <v>Select</v>
      </c>
      <c r="AE131" t="str">
        <f>LSPC.A!$F$8</f>
        <v>Select</v>
      </c>
      <c r="AF131">
        <f>LSPC.A!$D$9</f>
        <v>0</v>
      </c>
      <c r="AG131">
        <f>LSPC.A!$F$9</f>
        <v>0</v>
      </c>
      <c r="AH131" s="31" t="str">
        <f>LSPC.A!$D$10</f>
        <v>Auto-Populates</v>
      </c>
      <c r="AI131" t="str">
        <f>LSPC.A!$F$10</f>
        <v>Auto-Populates</v>
      </c>
      <c r="AJ131" t="str">
        <f>LSPC.A!$B$13</f>
        <v>I. General</v>
      </c>
      <c r="AK131">
        <f>LSPC.A!B20</f>
        <v>7</v>
      </c>
      <c r="AL131" t="str">
        <f>LSPC.A!C20</f>
        <v>Did the inspector assess whether employees are qualified to perform their assigned duties?</v>
      </c>
      <c r="AM131">
        <f>LSPC.A!D20</f>
        <v>0</v>
      </c>
      <c r="AN131" t="str">
        <f>LSPC.A!$E$20</f>
        <v>Select</v>
      </c>
      <c r="AO131">
        <f>LSPC.A!$F$20</f>
        <v>0</v>
      </c>
      <c r="AP131">
        <f>LSPC.A!$D$52</f>
        <v>0</v>
      </c>
      <c r="AQ131" s="32">
        <f>LSPC.A!$F$52</f>
        <v>0</v>
      </c>
      <c r="AR131">
        <f>LSPC.A!$D$53</f>
        <v>0</v>
      </c>
    </row>
    <row r="132" spans="1:44" x14ac:dyDescent="0.25">
      <c r="A132" t="e">
        <f>VLOOKUP(B132,Sheet1!$A$3:$F$129,2,FALSE)</f>
        <v>#N/A</v>
      </c>
      <c r="B132" t="str">
        <f>LSPC.A!$D$4</f>
        <v>Select</v>
      </c>
      <c r="C132" s="45">
        <f>Coversheet!$D$36</f>
        <v>0</v>
      </c>
      <c r="D132" s="46" t="str">
        <f>Sheet1!$A$1</f>
        <v>Human Food Field Inspection Audit v 07/2025</v>
      </c>
      <c r="E132" s="124">
        <f>Coversheet!$D$35</f>
        <v>0</v>
      </c>
      <c r="F132" s="124" t="str">
        <f>Coversheet!$D$17</f>
        <v>Select</v>
      </c>
      <c r="G132" s="124" t="str">
        <f>Coversheet!$D$19</f>
        <v>Select</v>
      </c>
      <c r="H132" s="124" t="str">
        <f>Coversheet!$D$16</f>
        <v>FOOD</v>
      </c>
      <c r="I132" s="124" t="str">
        <f>Coversheet!$D$24</f>
        <v>Select</v>
      </c>
      <c r="J132" s="124" t="str">
        <f>Coversheet!$D$25</f>
        <v>Select</v>
      </c>
      <c r="K132" s="45">
        <f>Coversheet!$D$26</f>
        <v>0</v>
      </c>
      <c r="L132" s="45">
        <f>Coversheet!$D$28</f>
        <v>0</v>
      </c>
      <c r="M132" s="124">
        <f>Coversheet!$D$29</f>
        <v>0</v>
      </c>
      <c r="N132" s="45">
        <f>Coversheet!$D$30</f>
        <v>0</v>
      </c>
      <c r="O132" t="e">
        <f>VLOOKUP(B132,Sheet1!$A$3:$F$129,3,FALSE)</f>
        <v>#N/A</v>
      </c>
      <c r="P132">
        <f>LSPC.A!$F$4</f>
        <v>0</v>
      </c>
      <c r="Q132" s="46"/>
      <c r="R132" s="46"/>
      <c r="S132" s="46" t="str">
        <f>Coversheet!$D$15</f>
        <v>Select</v>
      </c>
      <c r="T132" s="46">
        <f>Coversheet!$D$21</f>
        <v>0</v>
      </c>
      <c r="U132" t="s">
        <v>420</v>
      </c>
      <c r="V132" s="32">
        <f>LSPC.A!$D$3</f>
        <v>0</v>
      </c>
      <c r="W132" s="32">
        <f>LSPC.A!$F$3</f>
        <v>0</v>
      </c>
      <c r="X132">
        <f>LSPC.A!$D$5</f>
        <v>0</v>
      </c>
      <c r="Y132">
        <f>LSPC.A!$F$5</f>
        <v>0</v>
      </c>
      <c r="Z132">
        <f>LSPC.A!$D$6</f>
        <v>0</v>
      </c>
      <c r="AA132">
        <f>LSPC.A!$F$6</f>
        <v>0</v>
      </c>
      <c r="AB132" t="str">
        <f>LSPC.A!$D$7</f>
        <v xml:space="preserve"> </v>
      </c>
      <c r="AC132">
        <f>LSPC.A!$F$7</f>
        <v>0</v>
      </c>
      <c r="AD132" t="str">
        <f>LSPC.A!$D$8</f>
        <v>Select</v>
      </c>
      <c r="AE132" t="str">
        <f>LSPC.A!$F$8</f>
        <v>Select</v>
      </c>
      <c r="AF132">
        <f>LSPC.A!$D$9</f>
        <v>0</v>
      </c>
      <c r="AG132">
        <f>LSPC.A!$F$9</f>
        <v>0</v>
      </c>
      <c r="AH132" s="31" t="str">
        <f>LSPC.A!$D$10</f>
        <v>Auto-Populates</v>
      </c>
      <c r="AI132" t="str">
        <f>LSPC.A!$F$10</f>
        <v>Auto-Populates</v>
      </c>
      <c r="AJ132" t="str">
        <f>LSPC.A!$B$13</f>
        <v>I. General</v>
      </c>
      <c r="AK132">
        <f>LSPC.A!B21</f>
        <v>8</v>
      </c>
      <c r="AL132" t="str">
        <f>LSPC.A!C21</f>
        <v>Did the inspector demonstrate the ability to identify significant hazards specific to the products or processes?</v>
      </c>
      <c r="AM132">
        <f>LSPC.A!D21</f>
        <v>0</v>
      </c>
      <c r="AN132" t="str">
        <f>LSPC.A!$E$21</f>
        <v>Select</v>
      </c>
      <c r="AO132">
        <f>LSPC.A!$F$21</f>
        <v>0</v>
      </c>
      <c r="AP132">
        <f>LSPC.A!$D$52</f>
        <v>0</v>
      </c>
      <c r="AQ132" s="32">
        <f>LSPC.A!$F$52</f>
        <v>0</v>
      </c>
      <c r="AR132">
        <f>LSPC.A!$D$53</f>
        <v>0</v>
      </c>
    </row>
    <row r="133" spans="1:44" x14ac:dyDescent="0.25">
      <c r="A133" t="e">
        <f>VLOOKUP(B133,Sheet1!$A$3:$F$129,2,FALSE)</f>
        <v>#N/A</v>
      </c>
      <c r="B133" t="str">
        <f>LSPC.A!$D$4</f>
        <v>Select</v>
      </c>
      <c r="C133" s="45">
        <f>Coversheet!$D$36</f>
        <v>0</v>
      </c>
      <c r="D133" s="46" t="str">
        <f>Sheet1!$A$1</f>
        <v>Human Food Field Inspection Audit v 07/2025</v>
      </c>
      <c r="E133" s="124">
        <f>Coversheet!$D$35</f>
        <v>0</v>
      </c>
      <c r="F133" s="124" t="str">
        <f>Coversheet!$D$17</f>
        <v>Select</v>
      </c>
      <c r="G133" s="124" t="str">
        <f>Coversheet!$D$19</f>
        <v>Select</v>
      </c>
      <c r="H133" s="124" t="str">
        <f>Coversheet!$D$16</f>
        <v>FOOD</v>
      </c>
      <c r="I133" s="124" t="str">
        <f>Coversheet!$D$24</f>
        <v>Select</v>
      </c>
      <c r="J133" s="124" t="str">
        <f>Coversheet!$D$25</f>
        <v>Select</v>
      </c>
      <c r="K133" s="45">
        <f>Coversheet!$D$26</f>
        <v>0</v>
      </c>
      <c r="L133" s="45">
        <f>Coversheet!$D$28</f>
        <v>0</v>
      </c>
      <c r="M133" s="124">
        <f>Coversheet!$D$29</f>
        <v>0</v>
      </c>
      <c r="N133" s="45">
        <f>Coversheet!$D$30</f>
        <v>0</v>
      </c>
      <c r="O133" t="e">
        <f>VLOOKUP(B133,Sheet1!$A$3:$F$129,3,FALSE)</f>
        <v>#N/A</v>
      </c>
      <c r="P133">
        <f>LSPC.A!$F$4</f>
        <v>0</v>
      </c>
      <c r="Q133" s="46"/>
      <c r="R133" s="46"/>
      <c r="S133" s="46" t="str">
        <f>Coversheet!$D$15</f>
        <v>Select</v>
      </c>
      <c r="T133" s="46">
        <f>Coversheet!$D$21</f>
        <v>0</v>
      </c>
      <c r="U133" t="s">
        <v>420</v>
      </c>
      <c r="V133" s="32">
        <f>LSPC.A!$D$3</f>
        <v>0</v>
      </c>
      <c r="W133" s="32">
        <f>LSPC.A!$F$3</f>
        <v>0</v>
      </c>
      <c r="X133">
        <f>LSPC.A!$D$5</f>
        <v>0</v>
      </c>
      <c r="Y133">
        <f>LSPC.A!$F$5</f>
        <v>0</v>
      </c>
      <c r="Z133">
        <f>LSPC.A!$D$6</f>
        <v>0</v>
      </c>
      <c r="AA133">
        <f>LSPC.A!$F$6</f>
        <v>0</v>
      </c>
      <c r="AB133" t="str">
        <f>LSPC.A!$D$7</f>
        <v xml:space="preserve"> </v>
      </c>
      <c r="AC133">
        <f>LSPC.A!$F$7</f>
        <v>0</v>
      </c>
      <c r="AD133" t="str">
        <f>LSPC.A!$D$8</f>
        <v>Select</v>
      </c>
      <c r="AE133" t="str">
        <f>LSPC.A!$F$8</f>
        <v>Select</v>
      </c>
      <c r="AF133">
        <f>LSPC.A!$D$9</f>
        <v>0</v>
      </c>
      <c r="AG133">
        <f>LSPC.A!$F$9</f>
        <v>0</v>
      </c>
      <c r="AH133" s="31" t="str">
        <f>LSPC.A!$D$10</f>
        <v>Auto-Populates</v>
      </c>
      <c r="AI133" t="str">
        <f>LSPC.A!$F$10</f>
        <v>Auto-Populates</v>
      </c>
      <c r="AJ133" t="str">
        <f>LSPC.A!$B$13</f>
        <v>I. General</v>
      </c>
      <c r="AK133">
        <f>LSPC.A!B22</f>
        <v>9</v>
      </c>
      <c r="AL133" t="str">
        <f>LSPC.A!C22</f>
        <v>Did the inspector review and assess product labeling?</v>
      </c>
      <c r="AM133">
        <f>LSPC.A!D22</f>
        <v>0</v>
      </c>
      <c r="AN133" t="str">
        <f>LSPC.A!$E$22</f>
        <v>Select</v>
      </c>
      <c r="AO133">
        <f>LSPC.A!$F$22</f>
        <v>0</v>
      </c>
      <c r="AP133">
        <f>LSPC.A!$D$52</f>
        <v>0</v>
      </c>
      <c r="AQ133" s="32">
        <f>LSPC.A!$F$52</f>
        <v>0</v>
      </c>
      <c r="AR133">
        <f>LSPC.A!$D$53</f>
        <v>0</v>
      </c>
    </row>
    <row r="134" spans="1:44" x14ac:dyDescent="0.25">
      <c r="A134" t="e">
        <f>VLOOKUP(B134,Sheet1!$A$3:$F$129,2,FALSE)</f>
        <v>#N/A</v>
      </c>
      <c r="B134" t="str">
        <f>LSPC.A!$D$4</f>
        <v>Select</v>
      </c>
      <c r="C134" s="45">
        <f>Coversheet!$D$36</f>
        <v>0</v>
      </c>
      <c r="D134" s="46" t="str">
        <f>Sheet1!$A$1</f>
        <v>Human Food Field Inspection Audit v 07/2025</v>
      </c>
      <c r="E134" s="124">
        <f>Coversheet!$D$35</f>
        <v>0</v>
      </c>
      <c r="F134" s="124" t="str">
        <f>Coversheet!$D$17</f>
        <v>Select</v>
      </c>
      <c r="G134" s="124" t="str">
        <f>Coversheet!$D$19</f>
        <v>Select</v>
      </c>
      <c r="H134" s="124" t="str">
        <f>Coversheet!$D$16</f>
        <v>FOOD</v>
      </c>
      <c r="I134" s="124" t="str">
        <f>Coversheet!$D$24</f>
        <v>Select</v>
      </c>
      <c r="J134" s="124" t="str">
        <f>Coversheet!$D$25</f>
        <v>Select</v>
      </c>
      <c r="K134" s="45">
        <f>Coversheet!$D$26</f>
        <v>0</v>
      </c>
      <c r="L134" s="45">
        <f>Coversheet!$D$28</f>
        <v>0</v>
      </c>
      <c r="M134" s="124">
        <f>Coversheet!$D$29</f>
        <v>0</v>
      </c>
      <c r="N134" s="45">
        <f>Coversheet!$D$30</f>
        <v>0</v>
      </c>
      <c r="O134" t="e">
        <f>VLOOKUP(B134,Sheet1!$A$3:$F$129,3,FALSE)</f>
        <v>#N/A</v>
      </c>
      <c r="P134">
        <f>LSPC.A!$F$4</f>
        <v>0</v>
      </c>
      <c r="Q134" s="46"/>
      <c r="R134" s="46"/>
      <c r="S134" s="46" t="str">
        <f>Coversheet!$D$15</f>
        <v>Select</v>
      </c>
      <c r="T134" s="46">
        <f>Coversheet!$D$21</f>
        <v>0</v>
      </c>
      <c r="U134" t="s">
        <v>420</v>
      </c>
      <c r="V134" s="32">
        <f>LSPC.A!$D$3</f>
        <v>0</v>
      </c>
      <c r="W134" s="32">
        <f>LSPC.A!$F$3</f>
        <v>0</v>
      </c>
      <c r="X134">
        <f>LSPC.A!$D$5</f>
        <v>0</v>
      </c>
      <c r="Y134">
        <f>LSPC.A!$F$5</f>
        <v>0</v>
      </c>
      <c r="Z134">
        <f>LSPC.A!$D$6</f>
        <v>0</v>
      </c>
      <c r="AA134">
        <f>LSPC.A!$F$6</f>
        <v>0</v>
      </c>
      <c r="AB134" t="str">
        <f>LSPC.A!$D$7</f>
        <v xml:space="preserve"> </v>
      </c>
      <c r="AC134">
        <f>LSPC.A!$F$7</f>
        <v>0</v>
      </c>
      <c r="AD134" t="str">
        <f>LSPC.A!$D$8</f>
        <v>Select</v>
      </c>
      <c r="AE134" t="str">
        <f>LSPC.A!$F$8</f>
        <v>Select</v>
      </c>
      <c r="AF134">
        <f>LSPC.A!$D$9</f>
        <v>0</v>
      </c>
      <c r="AG134">
        <f>LSPC.A!$F$9</f>
        <v>0</v>
      </c>
      <c r="AH134" s="31" t="str">
        <f>LSPC.A!$D$10</f>
        <v>Auto-Populates</v>
      </c>
      <c r="AI134" t="str">
        <f>LSPC.A!$F$10</f>
        <v>Auto-Populates</v>
      </c>
      <c r="AJ134" t="str">
        <f>LSPC.A!$B$23</f>
        <v>II. CGMP Provisions</v>
      </c>
      <c r="AK134" t="str">
        <f>LSPC.A!$B$23</f>
        <v>II. CGMP Provisions</v>
      </c>
      <c r="AP134">
        <f>LSPC.A!$D$52</f>
        <v>0</v>
      </c>
      <c r="AQ134" s="32">
        <f>LSPC.A!$F$52</f>
        <v>0</v>
      </c>
      <c r="AR134">
        <f>LSPC.A!$D$53</f>
        <v>0</v>
      </c>
    </row>
    <row r="135" spans="1:44" x14ac:dyDescent="0.25">
      <c r="A135" t="e">
        <f>VLOOKUP(B135,Sheet1!$A$3:$F$129,2,FALSE)</f>
        <v>#N/A</v>
      </c>
      <c r="B135" t="str">
        <f>LSPC.A!$D$4</f>
        <v>Select</v>
      </c>
      <c r="C135" s="45">
        <f>Coversheet!$D$36</f>
        <v>0</v>
      </c>
      <c r="D135" s="46" t="str">
        <f>Sheet1!$A$1</f>
        <v>Human Food Field Inspection Audit v 07/2025</v>
      </c>
      <c r="E135" s="124">
        <f>Coversheet!$D$35</f>
        <v>0</v>
      </c>
      <c r="F135" s="124" t="str">
        <f>Coversheet!$D$17</f>
        <v>Select</v>
      </c>
      <c r="G135" s="124" t="str">
        <f>Coversheet!$D$19</f>
        <v>Select</v>
      </c>
      <c r="H135" s="124" t="str">
        <f>Coversheet!$D$16</f>
        <v>FOOD</v>
      </c>
      <c r="I135" s="124" t="str">
        <f>Coversheet!$D$24</f>
        <v>Select</v>
      </c>
      <c r="J135" s="124" t="str">
        <f>Coversheet!$D$25</f>
        <v>Select</v>
      </c>
      <c r="K135" s="45">
        <f>Coversheet!$D$26</f>
        <v>0</v>
      </c>
      <c r="L135" s="45">
        <f>Coversheet!$D$28</f>
        <v>0</v>
      </c>
      <c r="M135" s="124">
        <f>Coversheet!$D$29</f>
        <v>0</v>
      </c>
      <c r="N135" s="45">
        <f>Coversheet!$D$30</f>
        <v>0</v>
      </c>
      <c r="O135" t="e">
        <f>VLOOKUP(B135,Sheet1!$A$3:$F$129,3,FALSE)</f>
        <v>#N/A</v>
      </c>
      <c r="P135">
        <f>LSPC.A!$F$4</f>
        <v>0</v>
      </c>
      <c r="Q135" s="46"/>
      <c r="R135" s="46"/>
      <c r="S135" s="46" t="str">
        <f>Coversheet!$D$15</f>
        <v>Select</v>
      </c>
      <c r="T135" s="46">
        <f>Coversheet!$D$21</f>
        <v>0</v>
      </c>
      <c r="U135" t="s">
        <v>420</v>
      </c>
      <c r="V135" s="32">
        <f>LSPC.A!$D$3</f>
        <v>0</v>
      </c>
      <c r="W135" s="32">
        <f>LSPC.A!$F$3</f>
        <v>0</v>
      </c>
      <c r="X135">
        <f>LSPC.A!$D$5</f>
        <v>0</v>
      </c>
      <c r="Y135">
        <f>LSPC.A!$F$5</f>
        <v>0</v>
      </c>
      <c r="Z135">
        <f>LSPC.A!$D$6</f>
        <v>0</v>
      </c>
      <c r="AA135">
        <f>LSPC.A!$F$6</f>
        <v>0</v>
      </c>
      <c r="AB135" t="str">
        <f>LSPC.A!$D$7</f>
        <v xml:space="preserve"> </v>
      </c>
      <c r="AC135">
        <f>LSPC.A!$F$7</f>
        <v>0</v>
      </c>
      <c r="AD135" t="str">
        <f>LSPC.A!$D$8</f>
        <v>Select</v>
      </c>
      <c r="AE135" t="str">
        <f>LSPC.A!$F$8</f>
        <v>Select</v>
      </c>
      <c r="AF135">
        <f>LSPC.A!$D$9</f>
        <v>0</v>
      </c>
      <c r="AG135">
        <f>LSPC.A!$F$9</f>
        <v>0</v>
      </c>
      <c r="AH135" s="31" t="str">
        <f>LSPC.A!$D$10</f>
        <v>Auto-Populates</v>
      </c>
      <c r="AI135" t="str">
        <f>LSPC.A!$F$10</f>
        <v>Auto-Populates</v>
      </c>
      <c r="AJ135" t="str">
        <f>LSPC.A!$B$23</f>
        <v>II. CGMP Provisions</v>
      </c>
      <c r="AK135">
        <f>LSPC.A!B24</f>
        <v>1</v>
      </c>
      <c r="AL135" t="str">
        <f>LSPC.A!C24</f>
        <v>Did the inspector assess employee practices and evaluate whether they contribute to allergen cross-contact and/or to the contamination of food and food-contact surfaces?</v>
      </c>
      <c r="AM135">
        <f>LSPC.A!D24</f>
        <v>0</v>
      </c>
      <c r="AN135" t="str">
        <f>LSPC.A!$E$24</f>
        <v>Select</v>
      </c>
      <c r="AO135">
        <f>LSPC.A!$F$24</f>
        <v>0</v>
      </c>
      <c r="AP135">
        <f>LSPC.A!$D$52</f>
        <v>0</v>
      </c>
      <c r="AQ135" s="32">
        <f>LSPC.A!$F$52</f>
        <v>0</v>
      </c>
      <c r="AR135">
        <f>LSPC.A!$D$53</f>
        <v>0</v>
      </c>
    </row>
    <row r="136" spans="1:44" x14ac:dyDescent="0.25">
      <c r="A136" t="e">
        <f>VLOOKUP(B136,Sheet1!$A$3:$F$129,2,FALSE)</f>
        <v>#N/A</v>
      </c>
      <c r="B136" t="str">
        <f>LSPC.A!$D$4</f>
        <v>Select</v>
      </c>
      <c r="C136" s="45">
        <f>Coversheet!$D$36</f>
        <v>0</v>
      </c>
      <c r="D136" s="46" t="str">
        <f>Sheet1!$A$1</f>
        <v>Human Food Field Inspection Audit v 07/2025</v>
      </c>
      <c r="E136" s="124">
        <f>Coversheet!$D$35</f>
        <v>0</v>
      </c>
      <c r="F136" s="124" t="str">
        <f>Coversheet!$D$17</f>
        <v>Select</v>
      </c>
      <c r="G136" s="124" t="str">
        <f>Coversheet!$D$19</f>
        <v>Select</v>
      </c>
      <c r="H136" s="124" t="str">
        <f>Coversheet!$D$16</f>
        <v>FOOD</v>
      </c>
      <c r="I136" s="124" t="str">
        <f>Coversheet!$D$24</f>
        <v>Select</v>
      </c>
      <c r="J136" s="124" t="str">
        <f>Coversheet!$D$25</f>
        <v>Select</v>
      </c>
      <c r="K136" s="45">
        <f>Coversheet!$D$26</f>
        <v>0</v>
      </c>
      <c r="L136" s="45">
        <f>Coversheet!$D$28</f>
        <v>0</v>
      </c>
      <c r="M136" s="124">
        <f>Coversheet!$D$29</f>
        <v>0</v>
      </c>
      <c r="N136" s="45">
        <f>Coversheet!$D$30</f>
        <v>0</v>
      </c>
      <c r="O136" t="e">
        <f>VLOOKUP(B136,Sheet1!$A$3:$F$129,3,FALSE)</f>
        <v>#N/A</v>
      </c>
      <c r="P136">
        <f>LSPC.A!$F$4</f>
        <v>0</v>
      </c>
      <c r="Q136" s="46"/>
      <c r="R136" s="46"/>
      <c r="S136" s="46" t="str">
        <f>Coversheet!$D$15</f>
        <v>Select</v>
      </c>
      <c r="T136" s="46">
        <f>Coversheet!$D$21</f>
        <v>0</v>
      </c>
      <c r="U136" t="s">
        <v>420</v>
      </c>
      <c r="V136" s="32">
        <f>LSPC.A!$D$3</f>
        <v>0</v>
      </c>
      <c r="W136" s="32">
        <f>LSPC.A!$F$3</f>
        <v>0</v>
      </c>
      <c r="X136">
        <f>LSPC.A!$D$5</f>
        <v>0</v>
      </c>
      <c r="Y136">
        <f>LSPC.A!$F$5</f>
        <v>0</v>
      </c>
      <c r="Z136">
        <f>LSPC.A!$D$6</f>
        <v>0</v>
      </c>
      <c r="AA136">
        <f>LSPC.A!$F$6</f>
        <v>0</v>
      </c>
      <c r="AB136" t="str">
        <f>LSPC.A!$D$7</f>
        <v xml:space="preserve"> </v>
      </c>
      <c r="AC136">
        <f>LSPC.A!$F$7</f>
        <v>0</v>
      </c>
      <c r="AD136" t="str">
        <f>LSPC.A!$D$8</f>
        <v>Select</v>
      </c>
      <c r="AE136" t="str">
        <f>LSPC.A!$F$8</f>
        <v>Select</v>
      </c>
      <c r="AF136">
        <f>LSPC.A!$D$9</f>
        <v>0</v>
      </c>
      <c r="AG136">
        <f>LSPC.A!$F$9</f>
        <v>0</v>
      </c>
      <c r="AH136" s="31" t="str">
        <f>LSPC.A!$D$10</f>
        <v>Auto-Populates</v>
      </c>
      <c r="AI136" t="str">
        <f>LSPC.A!$F$10</f>
        <v>Auto-Populates</v>
      </c>
      <c r="AJ136" t="str">
        <f>LSPC.A!$B$23</f>
        <v>II. CGMP Provisions</v>
      </c>
      <c r="AK136">
        <f>LSPC.A!B25</f>
        <v>2</v>
      </c>
      <c r="AL136" t="str">
        <f>LSPC.A!C25</f>
        <v xml:space="preserve">Did the inspector assess the plants and grounds around the firm to ensure that they do not constitute a source of contamination or harborage? </v>
      </c>
      <c r="AM136">
        <f>LSPC.A!D25</f>
        <v>0</v>
      </c>
      <c r="AN136" t="str">
        <f>LSPC.A!$E$25</f>
        <v>Select</v>
      </c>
      <c r="AO136">
        <f>LSPC.A!$F$25</f>
        <v>0</v>
      </c>
      <c r="AP136">
        <f>LSPC.A!$D$52</f>
        <v>0</v>
      </c>
      <c r="AQ136" s="32">
        <f>LSPC.A!$F$52</f>
        <v>0</v>
      </c>
      <c r="AR136">
        <f>LSPC.A!$D$53</f>
        <v>0</v>
      </c>
    </row>
    <row r="137" spans="1:44" x14ac:dyDescent="0.25">
      <c r="A137" t="e">
        <f>VLOOKUP(B137,Sheet1!$A$3:$F$129,2,FALSE)</f>
        <v>#N/A</v>
      </c>
      <c r="B137" t="str">
        <f>LSPC.A!$D$4</f>
        <v>Select</v>
      </c>
      <c r="C137" s="45">
        <f>Coversheet!$D$36</f>
        <v>0</v>
      </c>
      <c r="D137" s="46" t="str">
        <f>Sheet1!$A$1</f>
        <v>Human Food Field Inspection Audit v 07/2025</v>
      </c>
      <c r="E137" s="124">
        <f>Coversheet!$D$35</f>
        <v>0</v>
      </c>
      <c r="F137" s="124" t="str">
        <f>Coversheet!$D$17</f>
        <v>Select</v>
      </c>
      <c r="G137" s="124" t="str">
        <f>Coversheet!$D$19</f>
        <v>Select</v>
      </c>
      <c r="H137" s="124" t="str">
        <f>Coversheet!$D$16</f>
        <v>FOOD</v>
      </c>
      <c r="I137" s="124" t="str">
        <f>Coversheet!$D$24</f>
        <v>Select</v>
      </c>
      <c r="J137" s="124" t="str">
        <f>Coversheet!$D$25</f>
        <v>Select</v>
      </c>
      <c r="K137" s="45">
        <f>Coversheet!$D$26</f>
        <v>0</v>
      </c>
      <c r="L137" s="45">
        <f>Coversheet!$D$28</f>
        <v>0</v>
      </c>
      <c r="M137" s="124">
        <f>Coversheet!$D$29</f>
        <v>0</v>
      </c>
      <c r="N137" s="45">
        <f>Coversheet!$D$30</f>
        <v>0</v>
      </c>
      <c r="O137" t="e">
        <f>VLOOKUP(B137,Sheet1!$A$3:$F$129,3,FALSE)</f>
        <v>#N/A</v>
      </c>
      <c r="P137">
        <f>LSPC.A!$F$4</f>
        <v>0</v>
      </c>
      <c r="Q137" s="46"/>
      <c r="R137" s="46"/>
      <c r="S137" s="46" t="str">
        <f>Coversheet!$D$15</f>
        <v>Select</v>
      </c>
      <c r="T137" s="46">
        <f>Coversheet!$D$21</f>
        <v>0</v>
      </c>
      <c r="U137" t="s">
        <v>420</v>
      </c>
      <c r="V137" s="32">
        <f>LSPC.A!$D$3</f>
        <v>0</v>
      </c>
      <c r="W137" s="32">
        <f>LSPC.A!$F$3</f>
        <v>0</v>
      </c>
      <c r="X137">
        <f>LSPC.A!$D$5</f>
        <v>0</v>
      </c>
      <c r="Y137">
        <f>LSPC.A!$F$5</f>
        <v>0</v>
      </c>
      <c r="Z137">
        <f>LSPC.A!$D$6</f>
        <v>0</v>
      </c>
      <c r="AA137">
        <f>LSPC.A!$F$6</f>
        <v>0</v>
      </c>
      <c r="AB137" t="str">
        <f>LSPC.A!$D$7</f>
        <v xml:space="preserve"> </v>
      </c>
      <c r="AC137">
        <f>LSPC.A!$F$7</f>
        <v>0</v>
      </c>
      <c r="AD137" t="str">
        <f>LSPC.A!$D$8</f>
        <v>Select</v>
      </c>
      <c r="AE137" t="str">
        <f>LSPC.A!$F$8</f>
        <v>Select</v>
      </c>
      <c r="AF137">
        <f>LSPC.A!$D$9</f>
        <v>0</v>
      </c>
      <c r="AG137">
        <f>LSPC.A!$F$9</f>
        <v>0</v>
      </c>
      <c r="AH137" s="31" t="str">
        <f>LSPC.A!$D$10</f>
        <v>Auto-Populates</v>
      </c>
      <c r="AI137" t="str">
        <f>LSPC.A!$F$10</f>
        <v>Auto-Populates</v>
      </c>
      <c r="AJ137" t="str">
        <f>LSPC.A!$B$23</f>
        <v>II. CGMP Provisions</v>
      </c>
      <c r="AK137">
        <f>LSPC.A!B26</f>
        <v>3</v>
      </c>
      <c r="AL137" t="str">
        <f>LSPC.A!C26</f>
        <v>Did the inspector assess the general maintenance of the firm?</v>
      </c>
      <c r="AM137">
        <f>LSPC.A!D26</f>
        <v>0</v>
      </c>
      <c r="AN137" t="str">
        <f>LSPC.A!$E$26</f>
        <v>Select</v>
      </c>
      <c r="AO137">
        <f>LSPC.A!$F$26</f>
        <v>0</v>
      </c>
      <c r="AP137">
        <f>LSPC.A!$D$52</f>
        <v>0</v>
      </c>
      <c r="AQ137" s="32">
        <f>LSPC.A!$F$52</f>
        <v>0</v>
      </c>
      <c r="AR137">
        <f>LSPC.A!$D$53</f>
        <v>0</v>
      </c>
    </row>
    <row r="138" spans="1:44" x14ac:dyDescent="0.25">
      <c r="A138" t="e">
        <f>VLOOKUP(B138,Sheet1!$A$3:$F$129,2,FALSE)</f>
        <v>#N/A</v>
      </c>
      <c r="B138" t="str">
        <f>LSPC.A!$D$4</f>
        <v>Select</v>
      </c>
      <c r="C138" s="45">
        <f>Coversheet!$D$36</f>
        <v>0</v>
      </c>
      <c r="D138" s="46" t="str">
        <f>Sheet1!$A$1</f>
        <v>Human Food Field Inspection Audit v 07/2025</v>
      </c>
      <c r="E138" s="124">
        <f>Coversheet!$D$35</f>
        <v>0</v>
      </c>
      <c r="F138" s="124" t="str">
        <f>Coversheet!$D$17</f>
        <v>Select</v>
      </c>
      <c r="G138" s="124" t="str">
        <f>Coversheet!$D$19</f>
        <v>Select</v>
      </c>
      <c r="H138" s="124" t="str">
        <f>Coversheet!$D$16</f>
        <v>FOOD</v>
      </c>
      <c r="I138" s="124" t="str">
        <f>Coversheet!$D$24</f>
        <v>Select</v>
      </c>
      <c r="J138" s="124" t="str">
        <f>Coversheet!$D$25</f>
        <v>Select</v>
      </c>
      <c r="K138" s="45">
        <f>Coversheet!$D$26</f>
        <v>0</v>
      </c>
      <c r="L138" s="45">
        <f>Coversheet!$D$28</f>
        <v>0</v>
      </c>
      <c r="M138" s="124">
        <f>Coversheet!$D$29</f>
        <v>0</v>
      </c>
      <c r="N138" s="45">
        <f>Coversheet!$D$30</f>
        <v>0</v>
      </c>
      <c r="O138" t="e">
        <f>VLOOKUP(B138,Sheet1!$A$3:$F$129,3,FALSE)</f>
        <v>#N/A</v>
      </c>
      <c r="P138">
        <f>LSPC.A!$F$4</f>
        <v>0</v>
      </c>
      <c r="Q138" s="46"/>
      <c r="R138" s="46"/>
      <c r="S138" s="46" t="str">
        <f>Coversheet!$D$15</f>
        <v>Select</v>
      </c>
      <c r="T138" s="46">
        <f>Coversheet!$D$21</f>
        <v>0</v>
      </c>
      <c r="U138" t="s">
        <v>420</v>
      </c>
      <c r="V138" s="32">
        <f>LSPC.A!$D$3</f>
        <v>0</v>
      </c>
      <c r="W138" s="32">
        <f>LSPC.A!$F$3</f>
        <v>0</v>
      </c>
      <c r="X138">
        <f>LSPC.A!$D$5</f>
        <v>0</v>
      </c>
      <c r="Y138">
        <f>LSPC.A!$F$5</f>
        <v>0</v>
      </c>
      <c r="Z138">
        <f>LSPC.A!$D$6</f>
        <v>0</v>
      </c>
      <c r="AA138">
        <f>LSPC.A!$F$6</f>
        <v>0</v>
      </c>
      <c r="AB138" t="str">
        <f>LSPC.A!$D$7</f>
        <v xml:space="preserve"> </v>
      </c>
      <c r="AC138">
        <f>LSPC.A!$F$7</f>
        <v>0</v>
      </c>
      <c r="AD138" t="str">
        <f>LSPC.A!$D$8</f>
        <v>Select</v>
      </c>
      <c r="AE138" t="str">
        <f>LSPC.A!$F$8</f>
        <v>Select</v>
      </c>
      <c r="AF138">
        <f>LSPC.A!$D$9</f>
        <v>0</v>
      </c>
      <c r="AG138">
        <f>LSPC.A!$F$9</f>
        <v>0</v>
      </c>
      <c r="AH138" s="31" t="str">
        <f>LSPC.A!$D$10</f>
        <v>Auto-Populates</v>
      </c>
      <c r="AI138" t="str">
        <f>LSPC.A!$F$10</f>
        <v>Auto-Populates</v>
      </c>
      <c r="AJ138" t="str">
        <f>LSPC.A!$B$23</f>
        <v>II. CGMP Provisions</v>
      </c>
      <c r="AK138">
        <f>LSPC.A!B27</f>
        <v>4</v>
      </c>
      <c r="AL138" t="str">
        <f>LSPC.A!C27</f>
        <v>Did the inspector assess the firm's sanitary operations?</v>
      </c>
      <c r="AM138">
        <f>LSPC.A!D27</f>
        <v>0</v>
      </c>
      <c r="AN138" t="str">
        <f>LSPC.A!$E$27</f>
        <v>Select</v>
      </c>
      <c r="AO138">
        <f>LSPC.A!$F$27</f>
        <v>0</v>
      </c>
      <c r="AP138">
        <f>LSPC.A!$D$52</f>
        <v>0</v>
      </c>
      <c r="AQ138" s="32">
        <f>LSPC.A!$F$52</f>
        <v>0</v>
      </c>
      <c r="AR138">
        <f>LSPC.A!$D$53</f>
        <v>0</v>
      </c>
    </row>
    <row r="139" spans="1:44" x14ac:dyDescent="0.25">
      <c r="A139" t="e">
        <f>VLOOKUP(B139,Sheet1!$A$3:$F$129,2,FALSE)</f>
        <v>#N/A</v>
      </c>
      <c r="B139" t="str">
        <f>LSPC.A!$D$4</f>
        <v>Select</v>
      </c>
      <c r="C139" s="45">
        <f>Coversheet!$D$36</f>
        <v>0</v>
      </c>
      <c r="D139" s="46" t="str">
        <f>Sheet1!$A$1</f>
        <v>Human Food Field Inspection Audit v 07/2025</v>
      </c>
      <c r="E139" s="124">
        <f>Coversheet!$D$35</f>
        <v>0</v>
      </c>
      <c r="F139" s="124" t="str">
        <f>Coversheet!$D$17</f>
        <v>Select</v>
      </c>
      <c r="G139" s="124" t="str">
        <f>Coversheet!$D$19</f>
        <v>Select</v>
      </c>
      <c r="H139" s="124" t="str">
        <f>Coversheet!$D$16</f>
        <v>FOOD</v>
      </c>
      <c r="I139" s="124" t="str">
        <f>Coversheet!$D$24</f>
        <v>Select</v>
      </c>
      <c r="J139" s="124" t="str">
        <f>Coversheet!$D$25</f>
        <v>Select</v>
      </c>
      <c r="K139" s="45">
        <f>Coversheet!$D$26</f>
        <v>0</v>
      </c>
      <c r="L139" s="45">
        <f>Coversheet!$D$28</f>
        <v>0</v>
      </c>
      <c r="M139" s="124">
        <f>Coversheet!$D$29</f>
        <v>0</v>
      </c>
      <c r="N139" s="45">
        <f>Coversheet!$D$30</f>
        <v>0</v>
      </c>
      <c r="O139" t="e">
        <f>VLOOKUP(B139,Sheet1!$A$3:$F$129,3,FALSE)</f>
        <v>#N/A</v>
      </c>
      <c r="P139">
        <f>LSPC.A!$F$4</f>
        <v>0</v>
      </c>
      <c r="Q139" s="46"/>
      <c r="R139" s="46"/>
      <c r="S139" s="46" t="str">
        <f>Coversheet!$D$15</f>
        <v>Select</v>
      </c>
      <c r="T139" s="46">
        <f>Coversheet!$D$21</f>
        <v>0</v>
      </c>
      <c r="U139" t="s">
        <v>420</v>
      </c>
      <c r="V139" s="32">
        <f>LSPC.A!$D$3</f>
        <v>0</v>
      </c>
      <c r="W139" s="32">
        <f>LSPC.A!$F$3</f>
        <v>0</v>
      </c>
      <c r="X139">
        <f>LSPC.A!$D$5</f>
        <v>0</v>
      </c>
      <c r="Y139">
        <f>LSPC.A!$F$5</f>
        <v>0</v>
      </c>
      <c r="Z139">
        <f>LSPC.A!$D$6</f>
        <v>0</v>
      </c>
      <c r="AA139">
        <f>LSPC.A!$F$6</f>
        <v>0</v>
      </c>
      <c r="AB139" t="str">
        <f>LSPC.A!$D$7</f>
        <v xml:space="preserve"> </v>
      </c>
      <c r="AC139">
        <f>LSPC.A!$F$7</f>
        <v>0</v>
      </c>
      <c r="AD139" t="str">
        <f>LSPC.A!$D$8</f>
        <v>Select</v>
      </c>
      <c r="AE139" t="str">
        <f>LSPC.A!$F$8</f>
        <v>Select</v>
      </c>
      <c r="AF139">
        <f>LSPC.A!$D$9</f>
        <v>0</v>
      </c>
      <c r="AG139">
        <f>LSPC.A!$F$9</f>
        <v>0</v>
      </c>
      <c r="AH139" s="31" t="str">
        <f>LSPC.A!$D$10</f>
        <v>Auto-Populates</v>
      </c>
      <c r="AI139" t="str">
        <f>LSPC.A!$F$10</f>
        <v>Auto-Populates</v>
      </c>
      <c r="AJ139" t="str">
        <f>LSPC.A!$B$23</f>
        <v>II. CGMP Provisions</v>
      </c>
      <c r="AK139">
        <f>LSPC.A!B28</f>
        <v>5</v>
      </c>
      <c r="AL139" t="str">
        <f>LSPC.A!C28</f>
        <v>Did the inspector assess the firm to ensure it is equipped with adequate sanitary facilities and accommodations?</v>
      </c>
      <c r="AM139">
        <f>LSPC.A!D28</f>
        <v>0</v>
      </c>
      <c r="AN139" t="str">
        <f>LSPC.A!$E$28</f>
        <v>Select</v>
      </c>
      <c r="AO139">
        <f>LSPC.A!$F$28</f>
        <v>0</v>
      </c>
      <c r="AP139">
        <f>LSPC.A!$D$52</f>
        <v>0</v>
      </c>
      <c r="AQ139" s="32">
        <f>LSPC.A!$F$52</f>
        <v>0</v>
      </c>
      <c r="AR139">
        <f>LSPC.A!$D$53</f>
        <v>0</v>
      </c>
    </row>
    <row r="140" spans="1:44" x14ac:dyDescent="0.25">
      <c r="A140" t="e">
        <f>VLOOKUP(B140,Sheet1!$A$3:$F$129,2,FALSE)</f>
        <v>#N/A</v>
      </c>
      <c r="B140" t="str">
        <f>LSPC.A!$D$4</f>
        <v>Select</v>
      </c>
      <c r="C140" s="45">
        <f>Coversheet!$D$36</f>
        <v>0</v>
      </c>
      <c r="D140" s="46" t="str">
        <f>Sheet1!$A$1</f>
        <v>Human Food Field Inspection Audit v 07/2025</v>
      </c>
      <c r="E140" s="124">
        <f>Coversheet!$D$35</f>
        <v>0</v>
      </c>
      <c r="F140" s="124" t="str">
        <f>Coversheet!$D$17</f>
        <v>Select</v>
      </c>
      <c r="G140" s="124" t="str">
        <f>Coversheet!$D$19</f>
        <v>Select</v>
      </c>
      <c r="H140" s="124" t="str">
        <f>Coversheet!$D$16</f>
        <v>FOOD</v>
      </c>
      <c r="I140" s="124" t="str">
        <f>Coversheet!$D$24</f>
        <v>Select</v>
      </c>
      <c r="J140" s="124" t="str">
        <f>Coversheet!$D$25</f>
        <v>Select</v>
      </c>
      <c r="K140" s="45">
        <f>Coversheet!$D$26</f>
        <v>0</v>
      </c>
      <c r="L140" s="45">
        <f>Coversheet!$D$28</f>
        <v>0</v>
      </c>
      <c r="M140" s="124">
        <f>Coversheet!$D$29</f>
        <v>0</v>
      </c>
      <c r="N140" s="45">
        <f>Coversheet!$D$30</f>
        <v>0</v>
      </c>
      <c r="O140" t="e">
        <f>VLOOKUP(B140,Sheet1!$A$3:$F$129,3,FALSE)</f>
        <v>#N/A</v>
      </c>
      <c r="P140">
        <f>LSPC.A!$F$4</f>
        <v>0</v>
      </c>
      <c r="Q140" s="46"/>
      <c r="R140" s="46"/>
      <c r="S140" s="46" t="str">
        <f>Coversheet!$D$15</f>
        <v>Select</v>
      </c>
      <c r="T140" s="46">
        <f>Coversheet!$D$21</f>
        <v>0</v>
      </c>
      <c r="U140" t="s">
        <v>420</v>
      </c>
      <c r="V140" s="32">
        <f>LSPC.A!$D$3</f>
        <v>0</v>
      </c>
      <c r="W140" s="32">
        <f>LSPC.A!$F$3</f>
        <v>0</v>
      </c>
      <c r="X140">
        <f>LSPC.A!$D$5</f>
        <v>0</v>
      </c>
      <c r="Y140">
        <f>LSPC.A!$F$5</f>
        <v>0</v>
      </c>
      <c r="Z140">
        <f>LSPC.A!$D$6</f>
        <v>0</v>
      </c>
      <c r="AA140">
        <f>LSPC.A!$F$6</f>
        <v>0</v>
      </c>
      <c r="AB140" t="str">
        <f>LSPC.A!$D$7</f>
        <v xml:space="preserve"> </v>
      </c>
      <c r="AC140">
        <f>LSPC.A!$F$7</f>
        <v>0</v>
      </c>
      <c r="AD140" t="str">
        <f>LSPC.A!$D$8</f>
        <v>Select</v>
      </c>
      <c r="AE140" t="str">
        <f>LSPC.A!$F$8</f>
        <v>Select</v>
      </c>
      <c r="AF140">
        <f>LSPC.A!$D$9</f>
        <v>0</v>
      </c>
      <c r="AG140">
        <f>LSPC.A!$F$9</f>
        <v>0</v>
      </c>
      <c r="AH140" s="31" t="str">
        <f>LSPC.A!$D$10</f>
        <v>Auto-Populates</v>
      </c>
      <c r="AI140" t="str">
        <f>LSPC.A!$F$10</f>
        <v>Auto-Populates</v>
      </c>
      <c r="AJ140" t="str">
        <f>LSPC.A!$B$23</f>
        <v>II. CGMP Provisions</v>
      </c>
      <c r="AK140">
        <f>LSPC.A!B29</f>
        <v>6</v>
      </c>
      <c r="AL140" t="str">
        <f>LSPC.A!C29</f>
        <v xml:space="preserve">Did the inspector assess the firm to ensure equipment and utensils are designed to be cleanable and maintained to protect against allergen cross-contact and contamination? </v>
      </c>
      <c r="AM140">
        <f>LSPC.A!D29</f>
        <v>0</v>
      </c>
      <c r="AN140" t="str">
        <f>LSPC.A!$E$29</f>
        <v>Select</v>
      </c>
      <c r="AO140">
        <f>LSPC.A!$F$29</f>
        <v>0</v>
      </c>
      <c r="AP140">
        <f>LSPC.A!$D$52</f>
        <v>0</v>
      </c>
      <c r="AQ140" s="32">
        <f>LSPC.A!$F$52</f>
        <v>0</v>
      </c>
      <c r="AR140">
        <f>LSPC.A!$D$53</f>
        <v>0</v>
      </c>
    </row>
    <row r="141" spans="1:44" x14ac:dyDescent="0.25">
      <c r="A141" t="e">
        <f>VLOOKUP(B141,Sheet1!$A$3:$F$129,2,FALSE)</f>
        <v>#N/A</v>
      </c>
      <c r="B141" t="str">
        <f>LSPC.A!$D$4</f>
        <v>Select</v>
      </c>
      <c r="C141" s="45">
        <f>Coversheet!$D$36</f>
        <v>0</v>
      </c>
      <c r="D141" s="46" t="str">
        <f>Sheet1!$A$1</f>
        <v>Human Food Field Inspection Audit v 07/2025</v>
      </c>
      <c r="E141" s="124">
        <f>Coversheet!$D$35</f>
        <v>0</v>
      </c>
      <c r="F141" s="124" t="str">
        <f>Coversheet!$D$17</f>
        <v>Select</v>
      </c>
      <c r="G141" s="124" t="str">
        <f>Coversheet!$D$19</f>
        <v>Select</v>
      </c>
      <c r="H141" s="124" t="str">
        <f>Coversheet!$D$16</f>
        <v>FOOD</v>
      </c>
      <c r="I141" s="124" t="str">
        <f>Coversheet!$D$24</f>
        <v>Select</v>
      </c>
      <c r="J141" s="124" t="str">
        <f>Coversheet!$D$25</f>
        <v>Select</v>
      </c>
      <c r="K141" s="45">
        <f>Coversheet!$D$26</f>
        <v>0</v>
      </c>
      <c r="L141" s="45">
        <f>Coversheet!$D$28</f>
        <v>0</v>
      </c>
      <c r="M141" s="124">
        <f>Coversheet!$D$29</f>
        <v>0</v>
      </c>
      <c r="N141" s="45">
        <f>Coversheet!$D$30</f>
        <v>0</v>
      </c>
      <c r="O141" t="e">
        <f>VLOOKUP(B141,Sheet1!$A$3:$F$129,3,FALSE)</f>
        <v>#N/A</v>
      </c>
      <c r="P141">
        <f>LSPC.A!$F$4</f>
        <v>0</v>
      </c>
      <c r="Q141" s="46"/>
      <c r="R141" s="46"/>
      <c r="S141" s="46" t="str">
        <f>Coversheet!$D$15</f>
        <v>Select</v>
      </c>
      <c r="T141" s="46">
        <f>Coversheet!$D$21</f>
        <v>0</v>
      </c>
      <c r="U141" t="s">
        <v>420</v>
      </c>
      <c r="V141" s="32">
        <f>LSPC.A!$D$3</f>
        <v>0</v>
      </c>
      <c r="W141" s="32">
        <f>LSPC.A!$F$3</f>
        <v>0</v>
      </c>
      <c r="X141">
        <f>LSPC.A!$D$5</f>
        <v>0</v>
      </c>
      <c r="Y141">
        <f>LSPC.A!$F$5</f>
        <v>0</v>
      </c>
      <c r="Z141">
        <f>LSPC.A!$D$6</f>
        <v>0</v>
      </c>
      <c r="AA141">
        <f>LSPC.A!$F$6</f>
        <v>0</v>
      </c>
      <c r="AB141" t="str">
        <f>LSPC.A!$D$7</f>
        <v xml:space="preserve"> </v>
      </c>
      <c r="AC141">
        <f>LSPC.A!$F$7</f>
        <v>0</v>
      </c>
      <c r="AD141" t="str">
        <f>LSPC.A!$D$8</f>
        <v>Select</v>
      </c>
      <c r="AE141" t="str">
        <f>LSPC.A!$F$8</f>
        <v>Select</v>
      </c>
      <c r="AF141">
        <f>LSPC.A!$D$9</f>
        <v>0</v>
      </c>
      <c r="AG141">
        <f>LSPC.A!$F$9</f>
        <v>0</v>
      </c>
      <c r="AH141" s="31" t="str">
        <f>LSPC.A!$D$10</f>
        <v>Auto-Populates</v>
      </c>
      <c r="AI141" t="str">
        <f>LSPC.A!$F$10</f>
        <v>Auto-Populates</v>
      </c>
      <c r="AJ141" t="str">
        <f>LSPC.A!$B$23</f>
        <v>II. CGMP Provisions</v>
      </c>
      <c r="AK141">
        <f>LSPC.A!B30</f>
        <v>7</v>
      </c>
      <c r="AL141" t="str">
        <f>LSPC.A!C30</f>
        <v xml:space="preserve">Did the inspector assess the firm's processes and controls? </v>
      </c>
      <c r="AM141">
        <f>LSPC.A!D30</f>
        <v>0</v>
      </c>
      <c r="AN141" t="str">
        <f>LSPC.A!$E$30</f>
        <v>Select</v>
      </c>
      <c r="AO141">
        <f>LSPC.A!$F$30</f>
        <v>0</v>
      </c>
      <c r="AP141">
        <f>LSPC.A!$D$52</f>
        <v>0</v>
      </c>
      <c r="AQ141" s="32">
        <f>LSPC.A!$F$52</f>
        <v>0</v>
      </c>
      <c r="AR141">
        <f>LSPC.A!$D$53</f>
        <v>0</v>
      </c>
    </row>
    <row r="142" spans="1:44" x14ac:dyDescent="0.25">
      <c r="A142" t="e">
        <f>VLOOKUP(B142,Sheet1!$A$3:$F$129,2,FALSE)</f>
        <v>#N/A</v>
      </c>
      <c r="B142" t="str">
        <f>LSPC.A!$D$4</f>
        <v>Select</v>
      </c>
      <c r="C142" s="45">
        <f>Coversheet!$D$36</f>
        <v>0</v>
      </c>
      <c r="D142" s="46" t="str">
        <f>Sheet1!$A$1</f>
        <v>Human Food Field Inspection Audit v 07/2025</v>
      </c>
      <c r="E142" s="124">
        <f>Coversheet!$D$35</f>
        <v>0</v>
      </c>
      <c r="F142" s="124" t="str">
        <f>Coversheet!$D$17</f>
        <v>Select</v>
      </c>
      <c r="G142" s="124" t="str">
        <f>Coversheet!$D$19</f>
        <v>Select</v>
      </c>
      <c r="H142" s="124" t="str">
        <f>Coversheet!$D$16</f>
        <v>FOOD</v>
      </c>
      <c r="I142" s="124" t="str">
        <f>Coversheet!$D$24</f>
        <v>Select</v>
      </c>
      <c r="J142" s="124" t="str">
        <f>Coversheet!$D$25</f>
        <v>Select</v>
      </c>
      <c r="K142" s="45">
        <f>Coversheet!$D$26</f>
        <v>0</v>
      </c>
      <c r="L142" s="45">
        <f>Coversheet!$D$28</f>
        <v>0</v>
      </c>
      <c r="M142" s="124">
        <f>Coversheet!$D$29</f>
        <v>0</v>
      </c>
      <c r="N142" s="45">
        <f>Coversheet!$D$30</f>
        <v>0</v>
      </c>
      <c r="O142" t="e">
        <f>VLOOKUP(B142,Sheet1!$A$3:$F$129,3,FALSE)</f>
        <v>#N/A</v>
      </c>
      <c r="P142">
        <f>LSPC.A!$F$4</f>
        <v>0</v>
      </c>
      <c r="Q142" s="46"/>
      <c r="R142" s="46"/>
      <c r="S142" s="46" t="str">
        <f>Coversheet!$D$15</f>
        <v>Select</v>
      </c>
      <c r="T142" s="46">
        <f>Coversheet!$D$21</f>
        <v>0</v>
      </c>
      <c r="U142" t="s">
        <v>420</v>
      </c>
      <c r="V142" s="32">
        <f>LSPC.A!$D$3</f>
        <v>0</v>
      </c>
      <c r="W142" s="32">
        <f>LSPC.A!$F$3</f>
        <v>0</v>
      </c>
      <c r="X142">
        <f>LSPC.A!$D$5</f>
        <v>0</v>
      </c>
      <c r="Y142">
        <f>LSPC.A!$F$5</f>
        <v>0</v>
      </c>
      <c r="Z142">
        <f>LSPC.A!$D$6</f>
        <v>0</v>
      </c>
      <c r="AA142">
        <f>LSPC.A!$F$6</f>
        <v>0</v>
      </c>
      <c r="AB142" t="str">
        <f>LSPC.A!$D$7</f>
        <v xml:space="preserve"> </v>
      </c>
      <c r="AC142">
        <f>LSPC.A!$F$7</f>
        <v>0</v>
      </c>
      <c r="AD142" t="str">
        <f>LSPC.A!$D$8</f>
        <v>Select</v>
      </c>
      <c r="AE142" t="str">
        <f>LSPC.A!$F$8</f>
        <v>Select</v>
      </c>
      <c r="AF142">
        <f>LSPC.A!$D$9</f>
        <v>0</v>
      </c>
      <c r="AG142">
        <f>LSPC.A!$F$9</f>
        <v>0</v>
      </c>
      <c r="AH142" s="31" t="str">
        <f>LSPC.A!$D$10</f>
        <v>Auto-Populates</v>
      </c>
      <c r="AI142" t="str">
        <f>LSPC.A!$F$10</f>
        <v>Auto-Populates</v>
      </c>
      <c r="AJ142" t="str">
        <f>LSPC.A!$B$23</f>
        <v>II. CGMP Provisions</v>
      </c>
      <c r="AK142">
        <f>LSPC.A!B31</f>
        <v>8</v>
      </c>
      <c r="AL142" t="str">
        <f>LSPC.A!C31</f>
        <v>Did the inspector evaluate the firm's storage and transportation of food?</v>
      </c>
      <c r="AM142">
        <f>LSPC.A!D31</f>
        <v>0</v>
      </c>
      <c r="AN142" t="str">
        <f>LSPC.A!$E$31</f>
        <v>Select</v>
      </c>
      <c r="AO142">
        <f>LSPC.A!$F$31</f>
        <v>0</v>
      </c>
      <c r="AP142">
        <f>LSPC.A!$D$52</f>
        <v>0</v>
      </c>
      <c r="AQ142" s="32">
        <f>LSPC.A!$F$52</f>
        <v>0</v>
      </c>
      <c r="AR142">
        <f>LSPC.A!$D$53</f>
        <v>0</v>
      </c>
    </row>
    <row r="143" spans="1:44" x14ac:dyDescent="0.25">
      <c r="A143" t="e">
        <f>VLOOKUP(B143,Sheet1!$A$3:$F$129,2,FALSE)</f>
        <v>#N/A</v>
      </c>
      <c r="B143" t="str">
        <f>LSPC.A!$D$4</f>
        <v>Select</v>
      </c>
      <c r="C143" s="45">
        <f>Coversheet!$D$36</f>
        <v>0</v>
      </c>
      <c r="D143" s="46" t="str">
        <f>Sheet1!$A$1</f>
        <v>Human Food Field Inspection Audit v 07/2025</v>
      </c>
      <c r="E143" s="124">
        <f>Coversheet!$D$35</f>
        <v>0</v>
      </c>
      <c r="F143" s="124" t="str">
        <f>Coversheet!$D$17</f>
        <v>Select</v>
      </c>
      <c r="G143" s="124" t="str">
        <f>Coversheet!$D$19</f>
        <v>Select</v>
      </c>
      <c r="H143" s="124" t="str">
        <f>Coversheet!$D$16</f>
        <v>FOOD</v>
      </c>
      <c r="I143" s="124" t="str">
        <f>Coversheet!$D$24</f>
        <v>Select</v>
      </c>
      <c r="J143" s="124" t="str">
        <f>Coversheet!$D$25</f>
        <v>Select</v>
      </c>
      <c r="K143" s="45">
        <f>Coversheet!$D$26</f>
        <v>0</v>
      </c>
      <c r="L143" s="45">
        <f>Coversheet!$D$28</f>
        <v>0</v>
      </c>
      <c r="M143" s="124">
        <f>Coversheet!$D$29</f>
        <v>0</v>
      </c>
      <c r="N143" s="45">
        <f>Coversheet!$D$30</f>
        <v>0</v>
      </c>
      <c r="O143" t="e">
        <f>VLOOKUP(B143,Sheet1!$A$3:$F$129,3,FALSE)</f>
        <v>#N/A</v>
      </c>
      <c r="P143">
        <f>LSPC.A!$F$4</f>
        <v>0</v>
      </c>
      <c r="Q143" s="46"/>
      <c r="R143" s="46"/>
      <c r="S143" s="46" t="str">
        <f>Coversheet!$D$15</f>
        <v>Select</v>
      </c>
      <c r="T143" s="46">
        <f>Coversheet!$D$21</f>
        <v>0</v>
      </c>
      <c r="U143" t="s">
        <v>420</v>
      </c>
      <c r="V143" s="32">
        <f>LSPC.A!$D$3</f>
        <v>0</v>
      </c>
      <c r="W143" s="32">
        <f>LSPC.A!$F$3</f>
        <v>0</v>
      </c>
      <c r="X143">
        <f>LSPC.A!$D$5</f>
        <v>0</v>
      </c>
      <c r="Y143">
        <f>LSPC.A!$F$5</f>
        <v>0</v>
      </c>
      <c r="Z143">
        <f>LSPC.A!$D$6</f>
        <v>0</v>
      </c>
      <c r="AA143">
        <f>LSPC.A!$F$6</f>
        <v>0</v>
      </c>
      <c r="AB143" t="str">
        <f>LSPC.A!$D$7</f>
        <v xml:space="preserve"> </v>
      </c>
      <c r="AC143">
        <f>LSPC.A!$F$7</f>
        <v>0</v>
      </c>
      <c r="AD143" t="str">
        <f>LSPC.A!$D$8</f>
        <v>Select</v>
      </c>
      <c r="AE143" t="str">
        <f>LSPC.A!$F$8</f>
        <v>Select</v>
      </c>
      <c r="AF143">
        <f>LSPC.A!$D$9</f>
        <v>0</v>
      </c>
      <c r="AG143">
        <f>LSPC.A!$F$9</f>
        <v>0</v>
      </c>
      <c r="AH143" s="31" t="str">
        <f>LSPC.A!$D$10</f>
        <v>Auto-Populates</v>
      </c>
      <c r="AI143" t="str">
        <f>LSPC.A!$F$10</f>
        <v>Auto-Populates</v>
      </c>
      <c r="AJ143" t="str">
        <f>LSPC.A!$B$23</f>
        <v>II. CGMP Provisions</v>
      </c>
      <c r="AK143">
        <f>LSPC.A!B32</f>
        <v>9</v>
      </c>
      <c r="AL143" t="str">
        <f>LSPC.A!C32</f>
        <v>Did the inspector assess the holding and distribution of human food by-products for use as animal food (if necessary)?</v>
      </c>
      <c r="AM143">
        <f>LSPC.A!D32</f>
        <v>0</v>
      </c>
      <c r="AN143" t="str">
        <f>LSPC.A!$E$32</f>
        <v>Select</v>
      </c>
      <c r="AO143">
        <f>LSPC.A!$F$32</f>
        <v>0</v>
      </c>
      <c r="AP143">
        <f>LSPC.A!$D$52</f>
        <v>0</v>
      </c>
      <c r="AQ143" s="32">
        <f>LSPC.A!$F$52</f>
        <v>0</v>
      </c>
      <c r="AR143">
        <f>LSPC.A!$D$53</f>
        <v>0</v>
      </c>
    </row>
    <row r="144" spans="1:44" x14ac:dyDescent="0.25">
      <c r="A144" t="e">
        <f>VLOOKUP(B144,Sheet1!$A$3:$F$129,2,FALSE)</f>
        <v>#N/A</v>
      </c>
      <c r="B144" t="str">
        <f>LSPC.A!$D$4</f>
        <v>Select</v>
      </c>
      <c r="C144" s="45">
        <f>Coversheet!$D$36</f>
        <v>0</v>
      </c>
      <c r="D144" s="46" t="str">
        <f>Sheet1!$A$1</f>
        <v>Human Food Field Inspection Audit v 07/2025</v>
      </c>
      <c r="E144" s="124">
        <f>Coversheet!$D$35</f>
        <v>0</v>
      </c>
      <c r="F144" s="124" t="str">
        <f>Coversheet!$D$17</f>
        <v>Select</v>
      </c>
      <c r="G144" s="124" t="str">
        <f>Coversheet!$D$19</f>
        <v>Select</v>
      </c>
      <c r="H144" s="124" t="str">
        <f>Coversheet!$D$16</f>
        <v>FOOD</v>
      </c>
      <c r="I144" s="124" t="str">
        <f>Coversheet!$D$24</f>
        <v>Select</v>
      </c>
      <c r="J144" s="124" t="str">
        <f>Coversheet!$D$25</f>
        <v>Select</v>
      </c>
      <c r="K144" s="45">
        <f>Coversheet!$D$26</f>
        <v>0</v>
      </c>
      <c r="L144" s="45">
        <f>Coversheet!$D$28</f>
        <v>0</v>
      </c>
      <c r="M144" s="124">
        <f>Coversheet!$D$29</f>
        <v>0</v>
      </c>
      <c r="N144" s="45">
        <f>Coversheet!$D$30</f>
        <v>0</v>
      </c>
      <c r="O144" t="e">
        <f>VLOOKUP(B144,Sheet1!$A$3:$F$129,3,FALSE)</f>
        <v>#N/A</v>
      </c>
      <c r="P144">
        <f>LSPC.A!$F$4</f>
        <v>0</v>
      </c>
      <c r="Q144" s="46"/>
      <c r="R144" s="46"/>
      <c r="S144" s="46" t="str">
        <f>Coversheet!$D$15</f>
        <v>Select</v>
      </c>
      <c r="T144" s="46">
        <f>Coversheet!$D$21</f>
        <v>0</v>
      </c>
      <c r="U144" t="s">
        <v>420</v>
      </c>
      <c r="V144" s="32">
        <f>LSPC.A!$D$3</f>
        <v>0</v>
      </c>
      <c r="W144" s="32">
        <f>LSPC.A!$F$3</f>
        <v>0</v>
      </c>
      <c r="X144">
        <f>LSPC.A!$D$5</f>
        <v>0</v>
      </c>
      <c r="Y144">
        <f>LSPC.A!$F$5</f>
        <v>0</v>
      </c>
      <c r="Z144">
        <f>LSPC.A!$D$6</f>
        <v>0</v>
      </c>
      <c r="AA144">
        <f>LSPC.A!$F$6</f>
        <v>0</v>
      </c>
      <c r="AB144" t="str">
        <f>LSPC.A!$D$7</f>
        <v xml:space="preserve"> </v>
      </c>
      <c r="AC144">
        <f>LSPC.A!$F$7</f>
        <v>0</v>
      </c>
      <c r="AD144" t="str">
        <f>LSPC.A!$D$8</f>
        <v>Select</v>
      </c>
      <c r="AE144" t="str">
        <f>LSPC.A!$F$8</f>
        <v>Select</v>
      </c>
      <c r="AF144">
        <f>LSPC.A!$D$9</f>
        <v>0</v>
      </c>
      <c r="AG144">
        <f>LSPC.A!$F$9</f>
        <v>0</v>
      </c>
      <c r="AH144" s="31" t="str">
        <f>LSPC.A!$D$10</f>
        <v>Auto-Populates</v>
      </c>
      <c r="AI144" t="str">
        <f>LSPC.A!$F$10</f>
        <v>Auto-Populates</v>
      </c>
      <c r="AJ144" t="str">
        <f>LSPC.A!$B$33</f>
        <v>V. Limited Scope PCHF Provisions</v>
      </c>
      <c r="AK144" t="str">
        <f>LSPC.A!$B$33</f>
        <v>V. Limited Scope PCHF Provisions</v>
      </c>
      <c r="AP144">
        <f>LSPC.A!$D$52</f>
        <v>0</v>
      </c>
      <c r="AQ144" s="32">
        <f>LSPC.A!$F$52</f>
        <v>0</v>
      </c>
      <c r="AR144">
        <f>LSPC.A!$D$53</f>
        <v>0</v>
      </c>
    </row>
    <row r="145" spans="1:44" x14ac:dyDescent="0.25">
      <c r="A145" t="e">
        <f>VLOOKUP(B145,Sheet1!$A$3:$F$129,2,FALSE)</f>
        <v>#N/A</v>
      </c>
      <c r="B145" t="str">
        <f>LSPC.A!$D$4</f>
        <v>Select</v>
      </c>
      <c r="C145" s="45">
        <f>Coversheet!$D$36</f>
        <v>0</v>
      </c>
      <c r="D145" s="46" t="str">
        <f>Sheet1!$A$1</f>
        <v>Human Food Field Inspection Audit v 07/2025</v>
      </c>
      <c r="E145" s="124">
        <f>Coversheet!$D$35</f>
        <v>0</v>
      </c>
      <c r="F145" s="124" t="str">
        <f>Coversheet!$D$17</f>
        <v>Select</v>
      </c>
      <c r="G145" s="124" t="str">
        <f>Coversheet!$D$19</f>
        <v>Select</v>
      </c>
      <c r="H145" s="124" t="str">
        <f>Coversheet!$D$16</f>
        <v>FOOD</v>
      </c>
      <c r="I145" s="124" t="str">
        <f>Coversheet!$D$24</f>
        <v>Select</v>
      </c>
      <c r="J145" s="124" t="str">
        <f>Coversheet!$D$25</f>
        <v>Select</v>
      </c>
      <c r="K145" s="45">
        <f>Coversheet!$D$26</f>
        <v>0</v>
      </c>
      <c r="L145" s="45">
        <f>Coversheet!$D$28</f>
        <v>0</v>
      </c>
      <c r="M145" s="124">
        <f>Coversheet!$D$29</f>
        <v>0</v>
      </c>
      <c r="N145" s="45">
        <f>Coversheet!$D$30</f>
        <v>0</v>
      </c>
      <c r="O145" t="e">
        <f>VLOOKUP(B145,Sheet1!$A$3:$F$129,3,FALSE)</f>
        <v>#N/A</v>
      </c>
      <c r="P145">
        <f>LSPC.A!$F$4</f>
        <v>0</v>
      </c>
      <c r="Q145" s="46"/>
      <c r="R145" s="46"/>
      <c r="S145" s="46" t="str">
        <f>Coversheet!$D$15</f>
        <v>Select</v>
      </c>
      <c r="T145" s="46">
        <f>Coversheet!$D$21</f>
        <v>0</v>
      </c>
      <c r="U145" t="s">
        <v>420</v>
      </c>
      <c r="V145" s="32">
        <f>LSPC.A!$D$3</f>
        <v>0</v>
      </c>
      <c r="W145" s="32">
        <f>LSPC.A!$F$3</f>
        <v>0</v>
      </c>
      <c r="X145">
        <f>LSPC.A!$D$5</f>
        <v>0</v>
      </c>
      <c r="Y145">
        <f>LSPC.A!$F$5</f>
        <v>0</v>
      </c>
      <c r="Z145">
        <f>LSPC.A!$D$6</f>
        <v>0</v>
      </c>
      <c r="AA145">
        <f>LSPC.A!$F$6</f>
        <v>0</v>
      </c>
      <c r="AB145" t="str">
        <f>LSPC.A!$D$7</f>
        <v xml:space="preserve"> </v>
      </c>
      <c r="AC145">
        <f>LSPC.A!$F$7</f>
        <v>0</v>
      </c>
      <c r="AD145" t="str">
        <f>LSPC.A!$D$8</f>
        <v>Select</v>
      </c>
      <c r="AE145" t="str">
        <f>LSPC.A!$F$8</f>
        <v>Select</v>
      </c>
      <c r="AF145">
        <f>LSPC.A!$D$9</f>
        <v>0</v>
      </c>
      <c r="AG145">
        <f>LSPC.A!$F$9</f>
        <v>0</v>
      </c>
      <c r="AH145" s="31" t="str">
        <f>LSPC.A!$D$10</f>
        <v>Auto-Populates</v>
      </c>
      <c r="AI145" t="str">
        <f>LSPC.A!$F$10</f>
        <v>Auto-Populates</v>
      </c>
      <c r="AJ145" t="str">
        <f>LSPC.A!$B$33</f>
        <v>V. Limited Scope PCHF Provisions</v>
      </c>
      <c r="AK145">
        <f>LSPC.A!B34</f>
        <v>1</v>
      </c>
      <c r="AL145" t="str">
        <f>LSPC.A!C34</f>
        <v>Did the inspector gather information during the initial interview and walk-through to determine if process, sanitation, or allergen controls were necessary for the product/process being covered?</v>
      </c>
      <c r="AM145">
        <f>LSPC.A!D34</f>
        <v>0</v>
      </c>
      <c r="AN145" t="str">
        <f>LSPC.A!$E$34</f>
        <v>Select</v>
      </c>
      <c r="AO145">
        <f>LSPC.A!$F$34</f>
        <v>0</v>
      </c>
      <c r="AP145">
        <f>LSPC.A!$D$52</f>
        <v>0</v>
      </c>
      <c r="AQ145" s="32">
        <f>LSPC.A!$F$52</f>
        <v>0</v>
      </c>
      <c r="AR145">
        <f>LSPC.A!$D$53</f>
        <v>0</v>
      </c>
    </row>
    <row r="146" spans="1:44" x14ac:dyDescent="0.25">
      <c r="A146" t="e">
        <f>VLOOKUP(B146,Sheet1!$A$3:$F$129,2,FALSE)</f>
        <v>#N/A</v>
      </c>
      <c r="B146" t="str">
        <f>LSPC.A!$D$4</f>
        <v>Select</v>
      </c>
      <c r="C146" s="45">
        <f>Coversheet!$D$36</f>
        <v>0</v>
      </c>
      <c r="D146" s="46" t="str">
        <f>Sheet1!$A$1</f>
        <v>Human Food Field Inspection Audit v 07/2025</v>
      </c>
      <c r="E146" s="124">
        <f>Coversheet!$D$35</f>
        <v>0</v>
      </c>
      <c r="F146" s="124" t="str">
        <f>Coversheet!$D$17</f>
        <v>Select</v>
      </c>
      <c r="G146" s="124" t="str">
        <f>Coversheet!$D$19</f>
        <v>Select</v>
      </c>
      <c r="H146" s="124" t="str">
        <f>Coversheet!$D$16</f>
        <v>FOOD</v>
      </c>
      <c r="I146" s="124" t="str">
        <f>Coversheet!$D$24</f>
        <v>Select</v>
      </c>
      <c r="J146" s="124" t="str">
        <f>Coversheet!$D$25</f>
        <v>Select</v>
      </c>
      <c r="K146" s="45">
        <f>Coversheet!$D$26</f>
        <v>0</v>
      </c>
      <c r="L146" s="45">
        <f>Coversheet!$D$28</f>
        <v>0</v>
      </c>
      <c r="M146" s="124">
        <f>Coversheet!$D$29</f>
        <v>0</v>
      </c>
      <c r="N146" s="45">
        <f>Coversheet!$D$30</f>
        <v>0</v>
      </c>
      <c r="O146" t="e">
        <f>VLOOKUP(B146,Sheet1!$A$3:$F$129,3,FALSE)</f>
        <v>#N/A</v>
      </c>
      <c r="P146">
        <f>LSPC.A!$F$4</f>
        <v>0</v>
      </c>
      <c r="Q146" s="46"/>
      <c r="R146" s="46"/>
      <c r="S146" s="46" t="str">
        <f>Coversheet!$D$15</f>
        <v>Select</v>
      </c>
      <c r="T146" s="46">
        <f>Coversheet!$D$21</f>
        <v>0</v>
      </c>
      <c r="U146" t="s">
        <v>420</v>
      </c>
      <c r="V146" s="32">
        <f>LSPC.A!$D$3</f>
        <v>0</v>
      </c>
      <c r="W146" s="32">
        <f>LSPC.A!$F$3</f>
        <v>0</v>
      </c>
      <c r="X146">
        <f>LSPC.A!$D$5</f>
        <v>0</v>
      </c>
      <c r="Y146">
        <f>LSPC.A!$F$5</f>
        <v>0</v>
      </c>
      <c r="Z146">
        <f>LSPC.A!$D$6</f>
        <v>0</v>
      </c>
      <c r="AA146">
        <f>LSPC.A!$F$6</f>
        <v>0</v>
      </c>
      <c r="AB146" t="str">
        <f>LSPC.A!$D$7</f>
        <v xml:space="preserve"> </v>
      </c>
      <c r="AC146">
        <f>LSPC.A!$F$7</f>
        <v>0</v>
      </c>
      <c r="AD146" t="str">
        <f>LSPC.A!$D$8</f>
        <v>Select</v>
      </c>
      <c r="AE146" t="str">
        <f>LSPC.A!$F$8</f>
        <v>Select</v>
      </c>
      <c r="AF146">
        <f>LSPC.A!$D$9</f>
        <v>0</v>
      </c>
      <c r="AG146">
        <f>LSPC.A!$F$9</f>
        <v>0</v>
      </c>
      <c r="AH146" s="31" t="str">
        <f>LSPC.A!$D$10</f>
        <v>Auto-Populates</v>
      </c>
      <c r="AI146" t="str">
        <f>LSPC.A!$F$10</f>
        <v>Auto-Populates</v>
      </c>
      <c r="AJ146" t="str">
        <f>LSPC.A!$B$33</f>
        <v>V. Limited Scope PCHF Provisions</v>
      </c>
      <c r="AK146">
        <f>LSPC.A!B35</f>
        <v>2</v>
      </c>
      <c r="AL146" t="str">
        <f>LSPC.A!C35</f>
        <v xml:space="preserve">Did the inspector assess the firm's sanitation, allergen, and process programs, practices, and controls (as applicable)? </v>
      </c>
      <c r="AM146">
        <f>LSPC.A!D35</f>
        <v>0</v>
      </c>
      <c r="AN146" t="str">
        <f>LSPC.A!$E$35</f>
        <v>Select</v>
      </c>
      <c r="AO146">
        <f>LSPC.A!$F$35</f>
        <v>0</v>
      </c>
      <c r="AP146">
        <f>LSPC.A!$D$52</f>
        <v>0</v>
      </c>
      <c r="AQ146" s="32">
        <f>LSPC.A!$F$52</f>
        <v>0</v>
      </c>
      <c r="AR146">
        <f>LSPC.A!$D$53</f>
        <v>0</v>
      </c>
    </row>
    <row r="147" spans="1:44" x14ac:dyDescent="0.25">
      <c r="A147" t="e">
        <f>VLOOKUP(B147,Sheet1!$A$3:$F$129,2,FALSE)</f>
        <v>#N/A</v>
      </c>
      <c r="B147" t="str">
        <f>LSPC.A!$D$4</f>
        <v>Select</v>
      </c>
      <c r="C147" s="45">
        <f>Coversheet!$D$36</f>
        <v>0</v>
      </c>
      <c r="D147" s="46" t="str">
        <f>Sheet1!$A$1</f>
        <v>Human Food Field Inspection Audit v 07/2025</v>
      </c>
      <c r="E147" s="124">
        <f>Coversheet!$D$35</f>
        <v>0</v>
      </c>
      <c r="F147" s="124" t="str">
        <f>Coversheet!$D$17</f>
        <v>Select</v>
      </c>
      <c r="G147" s="124" t="str">
        <f>Coversheet!$D$19</f>
        <v>Select</v>
      </c>
      <c r="H147" s="124" t="str">
        <f>Coversheet!$D$16</f>
        <v>FOOD</v>
      </c>
      <c r="I147" s="124" t="str">
        <f>Coversheet!$D$24</f>
        <v>Select</v>
      </c>
      <c r="J147" s="124" t="str">
        <f>Coversheet!$D$25</f>
        <v>Select</v>
      </c>
      <c r="K147" s="45">
        <f>Coversheet!$D$26</f>
        <v>0</v>
      </c>
      <c r="L147" s="45">
        <f>Coversheet!$D$28</f>
        <v>0</v>
      </c>
      <c r="M147" s="124">
        <f>Coversheet!$D$29</f>
        <v>0</v>
      </c>
      <c r="N147" s="45">
        <f>Coversheet!$D$30</f>
        <v>0</v>
      </c>
      <c r="O147" t="e">
        <f>VLOOKUP(B147,Sheet1!$A$3:$F$129,3,FALSE)</f>
        <v>#N/A</v>
      </c>
      <c r="P147">
        <f>LSPC.A!$F$4</f>
        <v>0</v>
      </c>
      <c r="Q147" s="46"/>
      <c r="R147" s="46"/>
      <c r="S147" s="46" t="str">
        <f>Coversheet!$D$15</f>
        <v>Select</v>
      </c>
      <c r="T147" s="46">
        <f>Coversheet!$D$21</f>
        <v>0</v>
      </c>
      <c r="U147" t="s">
        <v>420</v>
      </c>
      <c r="V147" s="32">
        <f>LSPC.A!$D$3</f>
        <v>0</v>
      </c>
      <c r="W147" s="32">
        <f>LSPC.A!$F$3</f>
        <v>0</v>
      </c>
      <c r="X147">
        <f>LSPC.A!$D$5</f>
        <v>0</v>
      </c>
      <c r="Y147">
        <f>LSPC.A!$F$5</f>
        <v>0</v>
      </c>
      <c r="Z147">
        <f>LSPC.A!$D$6</f>
        <v>0</v>
      </c>
      <c r="AA147">
        <f>LSPC.A!$F$6</f>
        <v>0</v>
      </c>
      <c r="AB147" t="str">
        <f>LSPC.A!$D$7</f>
        <v xml:space="preserve"> </v>
      </c>
      <c r="AC147">
        <f>LSPC.A!$F$7</f>
        <v>0</v>
      </c>
      <c r="AD147" t="str">
        <f>LSPC.A!$D$8</f>
        <v>Select</v>
      </c>
      <c r="AE147" t="str">
        <f>LSPC.A!$F$8</f>
        <v>Select</v>
      </c>
      <c r="AF147">
        <f>LSPC.A!$D$9</f>
        <v>0</v>
      </c>
      <c r="AG147">
        <f>LSPC.A!$F$9</f>
        <v>0</v>
      </c>
      <c r="AH147" s="31" t="str">
        <f>LSPC.A!$D$10</f>
        <v>Auto-Populates</v>
      </c>
      <c r="AI147" t="str">
        <f>LSPC.A!$F$10</f>
        <v>Auto-Populates</v>
      </c>
      <c r="AJ147" t="str">
        <f>LSPC.A!$B$33</f>
        <v>V. Limited Scope PCHF Provisions</v>
      </c>
      <c r="AK147">
        <f>LSPC.A!B36</f>
        <v>3</v>
      </c>
      <c r="AL147" t="str">
        <f>LSPC.A!C36</f>
        <v>Did the inspector demonstrate the ability to recognize a significant observation related to preventive controls to determine the need for a change in the scope of the inspection, as applicable (i.e. Limited Scope to Full-Scope or Focused PCHF)?</v>
      </c>
      <c r="AM147">
        <f>LSPC.A!D36</f>
        <v>0</v>
      </c>
      <c r="AN147" t="str">
        <f>LSPC.A!$E$36</f>
        <v>Select</v>
      </c>
      <c r="AO147">
        <f>LSPC.A!$F$36</f>
        <v>0</v>
      </c>
      <c r="AP147">
        <f>LSPC.A!$D$52</f>
        <v>0</v>
      </c>
      <c r="AQ147" s="32">
        <f>LSPC.A!$F$52</f>
        <v>0</v>
      </c>
      <c r="AR147">
        <f>LSPC.A!$D$53</f>
        <v>0</v>
      </c>
    </row>
    <row r="148" spans="1:44" x14ac:dyDescent="0.25">
      <c r="A148" t="e">
        <f>VLOOKUP(B148,Sheet1!$A$3:$F$129,2,FALSE)</f>
        <v>#N/A</v>
      </c>
      <c r="B148" t="str">
        <f>LSPC.A!$D$4</f>
        <v>Select</v>
      </c>
      <c r="C148" s="45">
        <f>Coversheet!$D$36</f>
        <v>0</v>
      </c>
      <c r="D148" s="46" t="str">
        <f>Sheet1!$A$1</f>
        <v>Human Food Field Inspection Audit v 07/2025</v>
      </c>
      <c r="E148" s="124">
        <f>Coversheet!$D$35</f>
        <v>0</v>
      </c>
      <c r="F148" s="124" t="str">
        <f>Coversheet!$D$17</f>
        <v>Select</v>
      </c>
      <c r="G148" s="124" t="str">
        <f>Coversheet!$D$19</f>
        <v>Select</v>
      </c>
      <c r="H148" s="124" t="str">
        <f>Coversheet!$D$16</f>
        <v>FOOD</v>
      </c>
      <c r="I148" s="124" t="str">
        <f>Coversheet!$D$24</f>
        <v>Select</v>
      </c>
      <c r="J148" s="124" t="str">
        <f>Coversheet!$D$25</f>
        <v>Select</v>
      </c>
      <c r="K148" s="45">
        <f>Coversheet!$D$26</f>
        <v>0</v>
      </c>
      <c r="L148" s="45">
        <f>Coversheet!$D$28</f>
        <v>0</v>
      </c>
      <c r="M148" s="124">
        <f>Coversheet!$D$29</f>
        <v>0</v>
      </c>
      <c r="N148" s="45">
        <f>Coversheet!$D$30</f>
        <v>0</v>
      </c>
      <c r="O148" t="e">
        <f>VLOOKUP(B148,Sheet1!$A$3:$F$129,3,FALSE)</f>
        <v>#N/A</v>
      </c>
      <c r="P148">
        <f>LSPC.A!$F$4</f>
        <v>0</v>
      </c>
      <c r="Q148" s="46"/>
      <c r="R148" s="46"/>
      <c r="S148" s="46" t="str">
        <f>Coversheet!$D$15</f>
        <v>Select</v>
      </c>
      <c r="T148" s="46">
        <f>Coversheet!$D$21</f>
        <v>0</v>
      </c>
      <c r="U148" t="s">
        <v>420</v>
      </c>
      <c r="V148" s="32">
        <f>LSPC.A!$D$3</f>
        <v>0</v>
      </c>
      <c r="W148" s="32">
        <f>LSPC.A!$F$3</f>
        <v>0</v>
      </c>
      <c r="X148">
        <f>LSPC.A!$D$5</f>
        <v>0</v>
      </c>
      <c r="Y148">
        <f>LSPC.A!$F$5</f>
        <v>0</v>
      </c>
      <c r="Z148">
        <f>LSPC.A!$D$6</f>
        <v>0</v>
      </c>
      <c r="AA148">
        <f>LSPC.A!$F$6</f>
        <v>0</v>
      </c>
      <c r="AB148" t="str">
        <f>LSPC.A!$D$7</f>
        <v xml:space="preserve"> </v>
      </c>
      <c r="AC148">
        <f>LSPC.A!$F$7</f>
        <v>0</v>
      </c>
      <c r="AD148" t="str">
        <f>LSPC.A!$D$8</f>
        <v>Select</v>
      </c>
      <c r="AE148" t="str">
        <f>LSPC.A!$F$8</f>
        <v>Select</v>
      </c>
      <c r="AF148">
        <f>LSPC.A!$D$9</f>
        <v>0</v>
      </c>
      <c r="AG148">
        <f>LSPC.A!$F$9</f>
        <v>0</v>
      </c>
      <c r="AH148" s="31" t="str">
        <f>LSPC.A!$D$10</f>
        <v>Auto-Populates</v>
      </c>
      <c r="AI148" t="str">
        <f>LSPC.A!$F$10</f>
        <v>Auto-Populates</v>
      </c>
      <c r="AJ148" t="str">
        <f>LSPC.A!$B$37</f>
        <v>VII. Acidified Foods/Low Acid Canned Foods (LACF) Provisions</v>
      </c>
      <c r="AK148" t="str">
        <f>LSPC.A!$B$37</f>
        <v>VII. Acidified Foods/Low Acid Canned Foods (LACF) Provisions</v>
      </c>
      <c r="AP148">
        <f>LSPC.A!$D$52</f>
        <v>0</v>
      </c>
      <c r="AQ148" s="32">
        <f>LSPC.A!$F$52</f>
        <v>0</v>
      </c>
      <c r="AR148">
        <f>LSPC.A!$D$53</f>
        <v>0</v>
      </c>
    </row>
    <row r="149" spans="1:44" x14ac:dyDescent="0.25">
      <c r="A149" t="e">
        <f>VLOOKUP(B149,Sheet1!$A$3:$F$129,2,FALSE)</f>
        <v>#N/A</v>
      </c>
      <c r="B149" t="str">
        <f>LSPC.A!$D$4</f>
        <v>Select</v>
      </c>
      <c r="C149" s="45">
        <f>Coversheet!$D$36</f>
        <v>0</v>
      </c>
      <c r="D149" s="46" t="str">
        <f>Sheet1!$A$1</f>
        <v>Human Food Field Inspection Audit v 07/2025</v>
      </c>
      <c r="E149" s="124">
        <f>Coversheet!$D$35</f>
        <v>0</v>
      </c>
      <c r="F149" s="124" t="str">
        <f>Coversheet!$D$17</f>
        <v>Select</v>
      </c>
      <c r="G149" s="124" t="str">
        <f>Coversheet!$D$19</f>
        <v>Select</v>
      </c>
      <c r="H149" s="124" t="str">
        <f>Coversheet!$D$16</f>
        <v>FOOD</v>
      </c>
      <c r="I149" s="124" t="str">
        <f>Coversheet!$D$24</f>
        <v>Select</v>
      </c>
      <c r="J149" s="124" t="str">
        <f>Coversheet!$D$25</f>
        <v>Select</v>
      </c>
      <c r="K149" s="45">
        <f>Coversheet!$D$26</f>
        <v>0</v>
      </c>
      <c r="L149" s="45">
        <f>Coversheet!$D$28</f>
        <v>0</v>
      </c>
      <c r="M149" s="124">
        <f>Coversheet!$D$29</f>
        <v>0</v>
      </c>
      <c r="N149" s="45">
        <f>Coversheet!$D$30</f>
        <v>0</v>
      </c>
      <c r="O149" t="e">
        <f>VLOOKUP(B149,Sheet1!$A$3:$F$129,3,FALSE)</f>
        <v>#N/A</v>
      </c>
      <c r="P149">
        <f>LSPC.A!$F$4</f>
        <v>0</v>
      </c>
      <c r="Q149" s="46"/>
      <c r="R149" s="46"/>
      <c r="S149" s="46" t="str">
        <f>Coversheet!$D$15</f>
        <v>Select</v>
      </c>
      <c r="T149" s="46">
        <f>Coversheet!$D$21</f>
        <v>0</v>
      </c>
      <c r="U149" t="s">
        <v>420</v>
      </c>
      <c r="V149" s="32">
        <f>LSPC.A!$D$3</f>
        <v>0</v>
      </c>
      <c r="W149" s="32">
        <f>LSPC.A!$F$3</f>
        <v>0</v>
      </c>
      <c r="X149">
        <f>LSPC.A!$D$5</f>
        <v>0</v>
      </c>
      <c r="Y149">
        <f>LSPC.A!$F$5</f>
        <v>0</v>
      </c>
      <c r="Z149">
        <f>LSPC.A!$D$6</f>
        <v>0</v>
      </c>
      <c r="AA149">
        <f>LSPC.A!$F$6</f>
        <v>0</v>
      </c>
      <c r="AB149" t="str">
        <f>LSPC.A!$D$7</f>
        <v xml:space="preserve"> </v>
      </c>
      <c r="AC149">
        <f>LSPC.A!$F$7</f>
        <v>0</v>
      </c>
      <c r="AD149" t="str">
        <f>LSPC.A!$D$8</f>
        <v>Select</v>
      </c>
      <c r="AE149" t="str">
        <f>LSPC.A!$F$8</f>
        <v>Select</v>
      </c>
      <c r="AF149">
        <f>LSPC.A!$D$9</f>
        <v>0</v>
      </c>
      <c r="AG149">
        <f>LSPC.A!$F$9</f>
        <v>0</v>
      </c>
      <c r="AH149" s="31" t="str">
        <f>LSPC.A!$D$10</f>
        <v>Auto-Populates</v>
      </c>
      <c r="AI149" t="str">
        <f>LSPC.A!$F$10</f>
        <v>Auto-Populates</v>
      </c>
      <c r="AJ149" t="str">
        <f>LSPC.A!$B$37</f>
        <v>VII. Acidified Foods/Low Acid Canned Foods (LACF) Provisions</v>
      </c>
      <c r="AK149">
        <f>LSPC.A!B38</f>
        <v>1</v>
      </c>
      <c r="AL149" t="str">
        <f>LSPC.A!C38</f>
        <v>Did the inspector assess process establishment to ensure scheduled process is filed appropriately?</v>
      </c>
      <c r="AM149">
        <f>LSPC.A!D38</f>
        <v>0</v>
      </c>
      <c r="AN149" t="str">
        <f>LSPC.A!$E$38</f>
        <v>Select</v>
      </c>
      <c r="AO149">
        <f>LSPC.A!$F$38</f>
        <v>0</v>
      </c>
      <c r="AP149">
        <f>LSPC.A!$D$52</f>
        <v>0</v>
      </c>
      <c r="AQ149" s="32">
        <f>LSPC.A!$F$52</f>
        <v>0</v>
      </c>
      <c r="AR149">
        <f>LSPC.A!$D$53</f>
        <v>0</v>
      </c>
    </row>
    <row r="150" spans="1:44" x14ac:dyDescent="0.25">
      <c r="A150" t="e">
        <f>VLOOKUP(B150,Sheet1!$A$3:$F$129,2,FALSE)</f>
        <v>#N/A</v>
      </c>
      <c r="B150" t="str">
        <f>LSPC.A!$D$4</f>
        <v>Select</v>
      </c>
      <c r="C150" s="45">
        <f>Coversheet!$D$36</f>
        <v>0</v>
      </c>
      <c r="D150" s="46" t="str">
        <f>Sheet1!$A$1</f>
        <v>Human Food Field Inspection Audit v 07/2025</v>
      </c>
      <c r="E150" s="124">
        <f>Coversheet!$D$35</f>
        <v>0</v>
      </c>
      <c r="F150" s="124" t="str">
        <f>Coversheet!$D$17</f>
        <v>Select</v>
      </c>
      <c r="G150" s="124" t="str">
        <f>Coversheet!$D$19</f>
        <v>Select</v>
      </c>
      <c r="H150" s="124" t="str">
        <f>Coversheet!$D$16</f>
        <v>FOOD</v>
      </c>
      <c r="I150" s="124" t="str">
        <f>Coversheet!$D$24</f>
        <v>Select</v>
      </c>
      <c r="J150" s="124" t="str">
        <f>Coversheet!$D$25</f>
        <v>Select</v>
      </c>
      <c r="K150" s="45">
        <f>Coversheet!$D$26</f>
        <v>0</v>
      </c>
      <c r="L150" s="45">
        <f>Coversheet!$D$28</f>
        <v>0</v>
      </c>
      <c r="M150" s="124">
        <f>Coversheet!$D$29</f>
        <v>0</v>
      </c>
      <c r="N150" s="45">
        <f>Coversheet!$D$30</f>
        <v>0</v>
      </c>
      <c r="O150" t="e">
        <f>VLOOKUP(B150,Sheet1!$A$3:$F$129,3,FALSE)</f>
        <v>#N/A</v>
      </c>
      <c r="P150">
        <f>LSPC.A!$F$4</f>
        <v>0</v>
      </c>
      <c r="Q150" s="46"/>
      <c r="R150" s="46"/>
      <c r="S150" s="46" t="str">
        <f>Coversheet!$D$15</f>
        <v>Select</v>
      </c>
      <c r="T150" s="46">
        <f>Coversheet!$D$21</f>
        <v>0</v>
      </c>
      <c r="U150" t="s">
        <v>420</v>
      </c>
      <c r="V150" s="32">
        <f>LSPC.A!$D$3</f>
        <v>0</v>
      </c>
      <c r="W150" s="32">
        <f>LSPC.A!$F$3</f>
        <v>0</v>
      </c>
      <c r="X150">
        <f>LSPC.A!$D$5</f>
        <v>0</v>
      </c>
      <c r="Y150">
        <f>LSPC.A!$F$5</f>
        <v>0</v>
      </c>
      <c r="Z150">
        <f>LSPC.A!$D$6</f>
        <v>0</v>
      </c>
      <c r="AA150">
        <f>LSPC.A!$F$6</f>
        <v>0</v>
      </c>
      <c r="AB150" t="str">
        <f>LSPC.A!$D$7</f>
        <v xml:space="preserve"> </v>
      </c>
      <c r="AC150">
        <f>LSPC.A!$F$7</f>
        <v>0</v>
      </c>
      <c r="AD150" t="str">
        <f>LSPC.A!$D$8</f>
        <v>Select</v>
      </c>
      <c r="AE150" t="str">
        <f>LSPC.A!$F$8</f>
        <v>Select</v>
      </c>
      <c r="AF150">
        <f>LSPC.A!$D$9</f>
        <v>0</v>
      </c>
      <c r="AG150">
        <f>LSPC.A!$F$9</f>
        <v>0</v>
      </c>
      <c r="AH150" s="31" t="str">
        <f>LSPC.A!$D$10</f>
        <v>Auto-Populates</v>
      </c>
      <c r="AI150" t="str">
        <f>LSPC.A!$F$10</f>
        <v>Auto-Populates</v>
      </c>
      <c r="AJ150" t="str">
        <f>LSPC.A!$B$37</f>
        <v>VII. Acidified Foods/Low Acid Canned Foods (LACF) Provisions</v>
      </c>
      <c r="AK150">
        <f>LSPC.A!B39</f>
        <v>2</v>
      </c>
      <c r="AL150" t="str">
        <f>LSPC.A!C39</f>
        <v>Did the inspector verify better process control training has been completed?</v>
      </c>
      <c r="AM150">
        <f>LSPC.A!D39</f>
        <v>0</v>
      </c>
      <c r="AN150" t="str">
        <f>LSPC.A!$E$39</f>
        <v>Select</v>
      </c>
      <c r="AO150">
        <f>LSPC.A!$F$39</f>
        <v>0</v>
      </c>
      <c r="AP150">
        <f>LSPC.A!$D$52</f>
        <v>0</v>
      </c>
      <c r="AQ150" s="32">
        <f>LSPC.A!$F$52</f>
        <v>0</v>
      </c>
      <c r="AR150">
        <f>LSPC.A!$D$53</f>
        <v>0</v>
      </c>
    </row>
    <row r="151" spans="1:44" x14ac:dyDescent="0.25">
      <c r="A151" t="e">
        <f>VLOOKUP(B151,Sheet1!$A$3:$F$129,2,FALSE)</f>
        <v>#N/A</v>
      </c>
      <c r="B151" t="str">
        <f>LSPC.A!$D$4</f>
        <v>Select</v>
      </c>
      <c r="C151" s="45">
        <f>Coversheet!$D$36</f>
        <v>0</v>
      </c>
      <c r="D151" s="46" t="str">
        <f>Sheet1!$A$1</f>
        <v>Human Food Field Inspection Audit v 07/2025</v>
      </c>
      <c r="E151" s="124">
        <f>Coversheet!$D$35</f>
        <v>0</v>
      </c>
      <c r="F151" s="124" t="str">
        <f>Coversheet!$D$17</f>
        <v>Select</v>
      </c>
      <c r="G151" s="124" t="str">
        <f>Coversheet!$D$19</f>
        <v>Select</v>
      </c>
      <c r="H151" s="124" t="str">
        <f>Coversheet!$D$16</f>
        <v>FOOD</v>
      </c>
      <c r="I151" s="124" t="str">
        <f>Coversheet!$D$24</f>
        <v>Select</v>
      </c>
      <c r="J151" s="124" t="str">
        <f>Coversheet!$D$25</f>
        <v>Select</v>
      </c>
      <c r="K151" s="45">
        <f>Coversheet!$D$26</f>
        <v>0</v>
      </c>
      <c r="L151" s="45">
        <f>Coversheet!$D$28</f>
        <v>0</v>
      </c>
      <c r="M151" s="124">
        <f>Coversheet!$D$29</f>
        <v>0</v>
      </c>
      <c r="N151" s="45">
        <f>Coversheet!$D$30</f>
        <v>0</v>
      </c>
      <c r="O151" t="e">
        <f>VLOOKUP(B151,Sheet1!$A$3:$F$129,3,FALSE)</f>
        <v>#N/A</v>
      </c>
      <c r="P151">
        <f>LSPC.A!$F$4</f>
        <v>0</v>
      </c>
      <c r="Q151" s="46"/>
      <c r="R151" s="46"/>
      <c r="S151" s="46" t="str">
        <f>Coversheet!$D$15</f>
        <v>Select</v>
      </c>
      <c r="T151" s="46">
        <f>Coversheet!$D$21</f>
        <v>0</v>
      </c>
      <c r="U151" t="s">
        <v>420</v>
      </c>
      <c r="V151" s="32">
        <f>LSPC.A!$D$3</f>
        <v>0</v>
      </c>
      <c r="W151" s="32">
        <f>LSPC.A!$F$3</f>
        <v>0</v>
      </c>
      <c r="X151">
        <f>LSPC.A!$D$5</f>
        <v>0</v>
      </c>
      <c r="Y151">
        <f>LSPC.A!$F$5</f>
        <v>0</v>
      </c>
      <c r="Z151">
        <f>LSPC.A!$D$6</f>
        <v>0</v>
      </c>
      <c r="AA151">
        <f>LSPC.A!$F$6</f>
        <v>0</v>
      </c>
      <c r="AB151" t="str">
        <f>LSPC.A!$D$7</f>
        <v xml:space="preserve"> </v>
      </c>
      <c r="AC151">
        <f>LSPC.A!$F$7</f>
        <v>0</v>
      </c>
      <c r="AD151" t="str">
        <f>LSPC.A!$D$8</f>
        <v>Select</v>
      </c>
      <c r="AE151" t="str">
        <f>LSPC.A!$F$8</f>
        <v>Select</v>
      </c>
      <c r="AF151">
        <f>LSPC.A!$D$9</f>
        <v>0</v>
      </c>
      <c r="AG151">
        <f>LSPC.A!$F$9</f>
        <v>0</v>
      </c>
      <c r="AH151" s="31" t="str">
        <f>LSPC.A!$D$10</f>
        <v>Auto-Populates</v>
      </c>
      <c r="AI151" t="str">
        <f>LSPC.A!$F$10</f>
        <v>Auto-Populates</v>
      </c>
      <c r="AJ151" t="str">
        <f>LSPC.A!$B$37</f>
        <v>VII. Acidified Foods/Low Acid Canned Foods (LACF) Provisions</v>
      </c>
      <c r="AK151">
        <f>LSPC.A!B40</f>
        <v>3</v>
      </c>
      <c r="AL151" t="str">
        <f>LSPC.A!C40</f>
        <v>Did the inspector assess process delivery?</v>
      </c>
      <c r="AM151">
        <f>LSPC.A!D40</f>
        <v>0</v>
      </c>
      <c r="AN151" t="str">
        <f>LSPC.A!$E$40</f>
        <v>Select</v>
      </c>
      <c r="AO151">
        <f>LSPC.A!$F$40</f>
        <v>0</v>
      </c>
      <c r="AP151">
        <f>LSPC.A!$D$52</f>
        <v>0</v>
      </c>
      <c r="AQ151" s="32">
        <f>LSPC.A!$F$52</f>
        <v>0</v>
      </c>
      <c r="AR151">
        <f>LSPC.A!$D$53</f>
        <v>0</v>
      </c>
    </row>
    <row r="152" spans="1:44" x14ac:dyDescent="0.25">
      <c r="A152" t="e">
        <f>VLOOKUP(B152,Sheet1!$A$3:$F$129,2,FALSE)</f>
        <v>#N/A</v>
      </c>
      <c r="B152" t="str">
        <f>LSPC.A!$D$4</f>
        <v>Select</v>
      </c>
      <c r="C152" s="45">
        <f>Coversheet!$D$36</f>
        <v>0</v>
      </c>
      <c r="D152" s="46" t="str">
        <f>Sheet1!$A$1</f>
        <v>Human Food Field Inspection Audit v 07/2025</v>
      </c>
      <c r="E152" s="124">
        <f>Coversheet!$D$35</f>
        <v>0</v>
      </c>
      <c r="F152" s="124" t="str">
        <f>Coversheet!$D$17</f>
        <v>Select</v>
      </c>
      <c r="G152" s="124" t="str">
        <f>Coversheet!$D$19</f>
        <v>Select</v>
      </c>
      <c r="H152" s="124" t="str">
        <f>Coversheet!$D$16</f>
        <v>FOOD</v>
      </c>
      <c r="I152" s="124" t="str">
        <f>Coversheet!$D$24</f>
        <v>Select</v>
      </c>
      <c r="J152" s="124" t="str">
        <f>Coversheet!$D$25</f>
        <v>Select</v>
      </c>
      <c r="K152" s="45">
        <f>Coversheet!$D$26</f>
        <v>0</v>
      </c>
      <c r="L152" s="45">
        <f>Coversheet!$D$28</f>
        <v>0</v>
      </c>
      <c r="M152" s="124">
        <f>Coversheet!$D$29</f>
        <v>0</v>
      </c>
      <c r="N152" s="45">
        <f>Coversheet!$D$30</f>
        <v>0</v>
      </c>
      <c r="O152" t="e">
        <f>VLOOKUP(B152,Sheet1!$A$3:$F$129,3,FALSE)</f>
        <v>#N/A</v>
      </c>
      <c r="P152">
        <f>LSPC.A!$F$4</f>
        <v>0</v>
      </c>
      <c r="Q152" s="46"/>
      <c r="R152" s="46"/>
      <c r="S152" s="46" t="str">
        <f>Coversheet!$D$15</f>
        <v>Select</v>
      </c>
      <c r="T152" s="46">
        <f>Coversheet!$D$21</f>
        <v>0</v>
      </c>
      <c r="U152" t="s">
        <v>420</v>
      </c>
      <c r="V152" s="32">
        <f>LSPC.A!$D$3</f>
        <v>0</v>
      </c>
      <c r="W152" s="32">
        <f>LSPC.A!$F$3</f>
        <v>0</v>
      </c>
      <c r="X152">
        <f>LSPC.A!$D$5</f>
        <v>0</v>
      </c>
      <c r="Y152">
        <f>LSPC.A!$F$5</f>
        <v>0</v>
      </c>
      <c r="Z152">
        <f>LSPC.A!$D$6</f>
        <v>0</v>
      </c>
      <c r="AA152">
        <f>LSPC.A!$F$6</f>
        <v>0</v>
      </c>
      <c r="AB152" t="str">
        <f>LSPC.A!$D$7</f>
        <v xml:space="preserve"> </v>
      </c>
      <c r="AC152">
        <f>LSPC.A!$F$7</f>
        <v>0</v>
      </c>
      <c r="AD152" t="str">
        <f>LSPC.A!$D$8</f>
        <v>Select</v>
      </c>
      <c r="AE152" t="str">
        <f>LSPC.A!$F$8</f>
        <v>Select</v>
      </c>
      <c r="AF152">
        <f>LSPC.A!$D$9</f>
        <v>0</v>
      </c>
      <c r="AG152">
        <f>LSPC.A!$F$9</f>
        <v>0</v>
      </c>
      <c r="AH152" s="31" t="str">
        <f>LSPC.A!$D$10</f>
        <v>Auto-Populates</v>
      </c>
      <c r="AI152" t="str">
        <f>LSPC.A!$F$10</f>
        <v>Auto-Populates</v>
      </c>
      <c r="AJ152" t="str">
        <f>LSPC.A!$B$37</f>
        <v>VII. Acidified Foods/Low Acid Canned Foods (LACF) Provisions</v>
      </c>
      <c r="AK152">
        <f>LSPC.A!B41</f>
        <v>4</v>
      </c>
      <c r="AL152" t="str">
        <f>LSPC.A!C41</f>
        <v>Did the inspector assess process documentation to ensure scheduled process and control of critical factors are documented?</v>
      </c>
      <c r="AM152">
        <f>LSPC.A!D41</f>
        <v>0</v>
      </c>
      <c r="AN152" t="str">
        <f>LSPC.A!$E$41</f>
        <v>Select</v>
      </c>
      <c r="AO152">
        <f>LSPC.A!$F$41</f>
        <v>0</v>
      </c>
      <c r="AP152">
        <f>LSPC.A!$D$52</f>
        <v>0</v>
      </c>
      <c r="AQ152" s="32">
        <f>LSPC.A!$F$52</f>
        <v>0</v>
      </c>
      <c r="AR152">
        <f>LSPC.A!$D$53</f>
        <v>0</v>
      </c>
    </row>
    <row r="153" spans="1:44" x14ac:dyDescent="0.25">
      <c r="A153" t="e">
        <f>VLOOKUP(B153,Sheet1!$A$3:$F$129,2,FALSE)</f>
        <v>#N/A</v>
      </c>
      <c r="B153" t="str">
        <f>LSPC.A!$D$4</f>
        <v>Select</v>
      </c>
      <c r="C153" s="45">
        <f>Coversheet!$D$36</f>
        <v>0</v>
      </c>
      <c r="D153" s="46" t="str">
        <f>Sheet1!$A$1</f>
        <v>Human Food Field Inspection Audit v 07/2025</v>
      </c>
      <c r="E153" s="124">
        <f>Coversheet!$D$35</f>
        <v>0</v>
      </c>
      <c r="F153" s="124" t="str">
        <f>Coversheet!$D$17</f>
        <v>Select</v>
      </c>
      <c r="G153" s="124" t="str">
        <f>Coversheet!$D$19</f>
        <v>Select</v>
      </c>
      <c r="H153" s="124" t="str">
        <f>Coversheet!$D$16</f>
        <v>FOOD</v>
      </c>
      <c r="I153" s="124" t="str">
        <f>Coversheet!$D$24</f>
        <v>Select</v>
      </c>
      <c r="J153" s="124" t="str">
        <f>Coversheet!$D$25</f>
        <v>Select</v>
      </c>
      <c r="K153" s="45">
        <f>Coversheet!$D$26</f>
        <v>0</v>
      </c>
      <c r="L153" s="45">
        <f>Coversheet!$D$28</f>
        <v>0</v>
      </c>
      <c r="M153" s="124">
        <f>Coversheet!$D$29</f>
        <v>0</v>
      </c>
      <c r="N153" s="45">
        <f>Coversheet!$D$30</f>
        <v>0</v>
      </c>
      <c r="O153" t="e">
        <f>VLOOKUP(B153,Sheet1!$A$3:$F$129,3,FALSE)</f>
        <v>#N/A</v>
      </c>
      <c r="P153">
        <f>LSPC.A!$F$4</f>
        <v>0</v>
      </c>
      <c r="Q153" s="46"/>
      <c r="R153" s="46"/>
      <c r="S153" s="46" t="str">
        <f>Coversheet!$D$15</f>
        <v>Select</v>
      </c>
      <c r="T153" s="46">
        <f>Coversheet!$D$21</f>
        <v>0</v>
      </c>
      <c r="U153" t="s">
        <v>420</v>
      </c>
      <c r="V153" s="32">
        <f>LSPC.A!$D$3</f>
        <v>0</v>
      </c>
      <c r="W153" s="32">
        <f>LSPC.A!$F$3</f>
        <v>0</v>
      </c>
      <c r="X153">
        <f>LSPC.A!$D$5</f>
        <v>0</v>
      </c>
      <c r="Y153">
        <f>LSPC.A!$F$5</f>
        <v>0</v>
      </c>
      <c r="Z153">
        <f>LSPC.A!$D$6</f>
        <v>0</v>
      </c>
      <c r="AA153">
        <f>LSPC.A!$F$6</f>
        <v>0</v>
      </c>
      <c r="AB153" t="str">
        <f>LSPC.A!$D$7</f>
        <v xml:space="preserve"> </v>
      </c>
      <c r="AC153">
        <f>LSPC.A!$F$7</f>
        <v>0</v>
      </c>
      <c r="AD153" t="str">
        <f>LSPC.A!$D$8</f>
        <v>Select</v>
      </c>
      <c r="AE153" t="str">
        <f>LSPC.A!$F$8</f>
        <v>Select</v>
      </c>
      <c r="AF153">
        <f>LSPC.A!$D$9</f>
        <v>0</v>
      </c>
      <c r="AG153">
        <f>LSPC.A!$F$9</f>
        <v>0</v>
      </c>
      <c r="AH153" s="31" t="str">
        <f>LSPC.A!$D$10</f>
        <v>Auto-Populates</v>
      </c>
      <c r="AI153" t="str">
        <f>LSPC.A!$F$10</f>
        <v>Auto-Populates</v>
      </c>
      <c r="AJ153" t="str">
        <f>LSPC.A!$B$37</f>
        <v>VII. Acidified Foods/Low Acid Canned Foods (LACF) Provisions</v>
      </c>
      <c r="AK153">
        <f>LSPC.A!B42</f>
        <v>5</v>
      </c>
      <c r="AL153" t="str">
        <f>LSPC.A!C42</f>
        <v>Did the inspector assess containers and closures integrity?</v>
      </c>
      <c r="AM153">
        <f>LSPC.A!D42</f>
        <v>0</v>
      </c>
      <c r="AN153" t="str">
        <f>LSPC.A!$E$42</f>
        <v>Select</v>
      </c>
      <c r="AO153">
        <f>LSPC.A!$F$42</f>
        <v>0</v>
      </c>
      <c r="AP153">
        <f>LSPC.A!$D$52</f>
        <v>0</v>
      </c>
      <c r="AQ153" s="32">
        <f>LSPC.A!$F$52</f>
        <v>0</v>
      </c>
      <c r="AR153">
        <f>LSPC.A!$D$53</f>
        <v>0</v>
      </c>
    </row>
    <row r="154" spans="1:44" x14ac:dyDescent="0.25">
      <c r="A154" t="e">
        <f>VLOOKUP(B154,Sheet1!$A$3:$F$129,2,FALSE)</f>
        <v>#N/A</v>
      </c>
      <c r="B154" t="str">
        <f>LSPC.A!$D$4</f>
        <v>Select</v>
      </c>
      <c r="C154" s="45">
        <f>Coversheet!$D$36</f>
        <v>0</v>
      </c>
      <c r="D154" s="46" t="str">
        <f>Sheet1!$A$1</f>
        <v>Human Food Field Inspection Audit v 07/2025</v>
      </c>
      <c r="E154" s="124">
        <f>Coversheet!$D$35</f>
        <v>0</v>
      </c>
      <c r="F154" s="124" t="str">
        <f>Coversheet!$D$17</f>
        <v>Select</v>
      </c>
      <c r="G154" s="124" t="str">
        <f>Coversheet!$D$19</f>
        <v>Select</v>
      </c>
      <c r="H154" s="124" t="str">
        <f>Coversheet!$D$16</f>
        <v>FOOD</v>
      </c>
      <c r="I154" s="124" t="str">
        <f>Coversheet!$D$24</f>
        <v>Select</v>
      </c>
      <c r="J154" s="124" t="str">
        <f>Coversheet!$D$25</f>
        <v>Select</v>
      </c>
      <c r="K154" s="45">
        <f>Coversheet!$D$26</f>
        <v>0</v>
      </c>
      <c r="L154" s="45">
        <f>Coversheet!$D$28</f>
        <v>0</v>
      </c>
      <c r="M154" s="124">
        <f>Coversheet!$D$29</f>
        <v>0</v>
      </c>
      <c r="N154" s="45">
        <f>Coversheet!$D$30</f>
        <v>0</v>
      </c>
      <c r="O154" t="e">
        <f>VLOOKUP(B154,Sheet1!$A$3:$F$129,3,FALSE)</f>
        <v>#N/A</v>
      </c>
      <c r="P154">
        <f>LSPC.A!$F$4</f>
        <v>0</v>
      </c>
      <c r="Q154" s="46"/>
      <c r="R154" s="46"/>
      <c r="S154" s="46" t="str">
        <f>Coversheet!$D$15</f>
        <v>Select</v>
      </c>
      <c r="T154" s="46">
        <f>Coversheet!$D$21</f>
        <v>0</v>
      </c>
      <c r="U154" t="s">
        <v>420</v>
      </c>
      <c r="V154" s="32">
        <f>LSPC.A!$D$3</f>
        <v>0</v>
      </c>
      <c r="W154" s="32">
        <f>LSPC.A!$F$3</f>
        <v>0</v>
      </c>
      <c r="X154">
        <f>LSPC.A!$D$5</f>
        <v>0</v>
      </c>
      <c r="Y154">
        <f>LSPC.A!$F$5</f>
        <v>0</v>
      </c>
      <c r="Z154">
        <f>LSPC.A!$D$6</f>
        <v>0</v>
      </c>
      <c r="AA154">
        <f>LSPC.A!$F$6</f>
        <v>0</v>
      </c>
      <c r="AB154" t="str">
        <f>LSPC.A!$D$7</f>
        <v xml:space="preserve"> </v>
      </c>
      <c r="AC154">
        <f>LSPC.A!$F$7</f>
        <v>0</v>
      </c>
      <c r="AD154" t="str">
        <f>LSPC.A!$D$8</f>
        <v>Select</v>
      </c>
      <c r="AE154" t="str">
        <f>LSPC.A!$F$8</f>
        <v>Select</v>
      </c>
      <c r="AF154">
        <f>LSPC.A!$D$9</f>
        <v>0</v>
      </c>
      <c r="AG154">
        <f>LSPC.A!$F$9</f>
        <v>0</v>
      </c>
      <c r="AH154" s="31" t="str">
        <f>LSPC.A!$D$10</f>
        <v>Auto-Populates</v>
      </c>
      <c r="AI154" t="str">
        <f>LSPC.A!$F$10</f>
        <v>Auto-Populates</v>
      </c>
      <c r="AJ154" t="str">
        <f>LSPC.A!$B$37</f>
        <v>VII. Acidified Foods/Low Acid Canned Foods (LACF) Provisions</v>
      </c>
      <c r="AK154">
        <f>LSPC.A!B43</f>
        <v>6</v>
      </c>
      <c r="AL154" t="str">
        <f>LSPC.A!C43</f>
        <v xml:space="preserve">Did the inspector conduct a walk-through of the warehouse to identify swollen and/or leaking containers? If issues were found, did the inspector ask for records to identify the cause and whether a trend can be established? </v>
      </c>
      <c r="AM154">
        <f>LSPC.A!D43</f>
        <v>0</v>
      </c>
      <c r="AN154" t="str">
        <f>LSPC.A!$E$43</f>
        <v>Select</v>
      </c>
      <c r="AO154">
        <f>LSPC.A!$F$43</f>
        <v>0</v>
      </c>
      <c r="AP154">
        <f>LSPC.A!$D$52</f>
        <v>0</v>
      </c>
      <c r="AQ154" s="32">
        <f>LSPC.A!$F$52</f>
        <v>0</v>
      </c>
      <c r="AR154">
        <f>LSPC.A!$D$53</f>
        <v>0</v>
      </c>
    </row>
    <row r="155" spans="1:44" x14ac:dyDescent="0.25">
      <c r="A155" t="e">
        <f>VLOOKUP(B155,Sheet1!$A$3:$F$129,2,FALSE)</f>
        <v>#N/A</v>
      </c>
      <c r="B155" t="str">
        <f>LSPC.A!$D$4</f>
        <v>Select</v>
      </c>
      <c r="C155" s="45">
        <f>Coversheet!$D$36</f>
        <v>0</v>
      </c>
      <c r="D155" s="46" t="str">
        <f>Sheet1!$A$1</f>
        <v>Human Food Field Inspection Audit v 07/2025</v>
      </c>
      <c r="E155" s="124">
        <f>Coversheet!$D$35</f>
        <v>0</v>
      </c>
      <c r="F155" s="124" t="str">
        <f>Coversheet!$D$17</f>
        <v>Select</v>
      </c>
      <c r="G155" s="124" t="str">
        <f>Coversheet!$D$19</f>
        <v>Select</v>
      </c>
      <c r="H155" s="124" t="str">
        <f>Coversheet!$D$16</f>
        <v>FOOD</v>
      </c>
      <c r="I155" s="124" t="str">
        <f>Coversheet!$D$24</f>
        <v>Select</v>
      </c>
      <c r="J155" s="124" t="str">
        <f>Coversheet!$D$25</f>
        <v>Select</v>
      </c>
      <c r="K155" s="45">
        <f>Coversheet!$D$26</f>
        <v>0</v>
      </c>
      <c r="L155" s="45">
        <f>Coversheet!$D$28</f>
        <v>0</v>
      </c>
      <c r="M155" s="124">
        <f>Coversheet!$D$29</f>
        <v>0</v>
      </c>
      <c r="N155" s="45">
        <f>Coversheet!$D$30</f>
        <v>0</v>
      </c>
      <c r="O155" t="e">
        <f>VLOOKUP(B155,Sheet1!$A$3:$F$129,3,FALSE)</f>
        <v>#N/A</v>
      </c>
      <c r="P155">
        <f>LSPC.A!$F$4</f>
        <v>0</v>
      </c>
      <c r="Q155" s="46"/>
      <c r="R155" s="46"/>
      <c r="S155" s="46" t="str">
        <f>Coversheet!$D$15</f>
        <v>Select</v>
      </c>
      <c r="T155" s="46">
        <f>Coversheet!$D$21</f>
        <v>0</v>
      </c>
      <c r="U155" t="s">
        <v>420</v>
      </c>
      <c r="V155" s="32">
        <f>LSPC.A!$D$3</f>
        <v>0</v>
      </c>
      <c r="W155" s="32">
        <f>LSPC.A!$F$3</f>
        <v>0</v>
      </c>
      <c r="X155">
        <f>LSPC.A!$D$5</f>
        <v>0</v>
      </c>
      <c r="Y155">
        <f>LSPC.A!$F$5</f>
        <v>0</v>
      </c>
      <c r="Z155">
        <f>LSPC.A!$D$6</f>
        <v>0</v>
      </c>
      <c r="AA155">
        <f>LSPC.A!$F$6</f>
        <v>0</v>
      </c>
      <c r="AB155" t="str">
        <f>LSPC.A!$D$7</f>
        <v xml:space="preserve"> </v>
      </c>
      <c r="AC155">
        <f>LSPC.A!$F$7</f>
        <v>0</v>
      </c>
      <c r="AD155" t="str">
        <f>LSPC.A!$D$8</f>
        <v>Select</v>
      </c>
      <c r="AE155" t="str">
        <f>LSPC.A!$F$8</f>
        <v>Select</v>
      </c>
      <c r="AF155">
        <f>LSPC.A!$D$9</f>
        <v>0</v>
      </c>
      <c r="AG155">
        <f>LSPC.A!$F$9</f>
        <v>0</v>
      </c>
      <c r="AH155" s="31" t="str">
        <f>LSPC.A!$D$10</f>
        <v>Auto-Populates</v>
      </c>
      <c r="AI155" t="str">
        <f>LSPC.A!$F$10</f>
        <v>Auto-Populates</v>
      </c>
      <c r="AJ155" t="str">
        <f>LSPC.A!$B$37</f>
        <v>VII. Acidified Foods/Low Acid Canned Foods (LACF) Provisions</v>
      </c>
      <c r="AK155">
        <f>LSPC.A!B44</f>
        <v>7</v>
      </c>
      <c r="AL155" t="str">
        <f>LSPC.A!C44</f>
        <v>Did the inspector assess container coding requirements?</v>
      </c>
      <c r="AM155">
        <f>LSPC.A!D44</f>
        <v>0</v>
      </c>
      <c r="AN155" t="str">
        <f>LSPC.A!$E$44</f>
        <v>Select</v>
      </c>
      <c r="AO155">
        <f>LSPC.A!$F$44</f>
        <v>0</v>
      </c>
      <c r="AP155">
        <f>LSPC.A!$D$52</f>
        <v>0</v>
      </c>
      <c r="AQ155" s="32">
        <f>LSPC.A!$F$52</f>
        <v>0</v>
      </c>
      <c r="AR155">
        <f>LSPC.A!$D$53</f>
        <v>0</v>
      </c>
    </row>
    <row r="156" spans="1:44" x14ac:dyDescent="0.25">
      <c r="A156" t="e">
        <f>VLOOKUP(B156,Sheet1!$A$3:$F$129,2,FALSE)</f>
        <v>#N/A</v>
      </c>
      <c r="B156" t="str">
        <f>LSPC.A!$D$4</f>
        <v>Select</v>
      </c>
      <c r="C156" s="45">
        <f>Coversheet!$D$36</f>
        <v>0</v>
      </c>
      <c r="D156" s="46" t="str">
        <f>Sheet1!$A$1</f>
        <v>Human Food Field Inspection Audit v 07/2025</v>
      </c>
      <c r="E156" s="124">
        <f>Coversheet!$D$35</f>
        <v>0</v>
      </c>
      <c r="F156" s="124" t="str">
        <f>Coversheet!$D$17</f>
        <v>Select</v>
      </c>
      <c r="G156" s="124" t="str">
        <f>Coversheet!$D$19</f>
        <v>Select</v>
      </c>
      <c r="H156" s="124" t="str">
        <f>Coversheet!$D$16</f>
        <v>FOOD</v>
      </c>
      <c r="I156" s="124" t="str">
        <f>Coversheet!$D$24</f>
        <v>Select</v>
      </c>
      <c r="J156" s="124" t="str">
        <f>Coversheet!$D$25</f>
        <v>Select</v>
      </c>
      <c r="K156" s="45">
        <f>Coversheet!$D$26</f>
        <v>0</v>
      </c>
      <c r="L156" s="45">
        <f>Coversheet!$D$28</f>
        <v>0</v>
      </c>
      <c r="M156" s="124">
        <f>Coversheet!$D$29</f>
        <v>0</v>
      </c>
      <c r="N156" s="45">
        <f>Coversheet!$D$30</f>
        <v>0</v>
      </c>
      <c r="O156" t="e">
        <f>VLOOKUP(B156,Sheet1!$A$3:$F$129,3,FALSE)</f>
        <v>#N/A</v>
      </c>
      <c r="P156">
        <f>LSPC.A!$F$4</f>
        <v>0</v>
      </c>
      <c r="Q156" s="46"/>
      <c r="R156" s="46"/>
      <c r="S156" s="46" t="str">
        <f>Coversheet!$D$15</f>
        <v>Select</v>
      </c>
      <c r="T156" s="46">
        <f>Coversheet!$D$21</f>
        <v>0</v>
      </c>
      <c r="U156" t="s">
        <v>420</v>
      </c>
      <c r="V156" s="32">
        <f>LSPC.A!$D$3</f>
        <v>0</v>
      </c>
      <c r="W156" s="32">
        <f>LSPC.A!$F$3</f>
        <v>0</v>
      </c>
      <c r="X156">
        <f>LSPC.A!$D$5</f>
        <v>0</v>
      </c>
      <c r="Y156">
        <f>LSPC.A!$F$5</f>
        <v>0</v>
      </c>
      <c r="Z156">
        <f>LSPC.A!$D$6</f>
        <v>0</v>
      </c>
      <c r="AA156">
        <f>LSPC.A!$F$6</f>
        <v>0</v>
      </c>
      <c r="AB156" t="str">
        <f>LSPC.A!$D$7</f>
        <v xml:space="preserve"> </v>
      </c>
      <c r="AC156">
        <f>LSPC.A!$F$7</f>
        <v>0</v>
      </c>
      <c r="AD156" t="str">
        <f>LSPC.A!$D$8</f>
        <v>Select</v>
      </c>
      <c r="AE156" t="str">
        <f>LSPC.A!$F$8</f>
        <v>Select</v>
      </c>
      <c r="AF156">
        <f>LSPC.A!$D$9</f>
        <v>0</v>
      </c>
      <c r="AG156">
        <f>LSPC.A!$F$9</f>
        <v>0</v>
      </c>
      <c r="AH156" s="31" t="str">
        <f>LSPC.A!$D$10</f>
        <v>Auto-Populates</v>
      </c>
      <c r="AI156" t="str">
        <f>LSPC.A!$F$10</f>
        <v>Auto-Populates</v>
      </c>
      <c r="AJ156" t="str">
        <f>LSPC.A!$B$37</f>
        <v>VII. Acidified Foods/Low Acid Canned Foods (LACF) Provisions</v>
      </c>
      <c r="AK156">
        <f>LSPC.A!B45</f>
        <v>8</v>
      </c>
      <c r="AL156" t="str">
        <f>LSPC.A!C45</f>
        <v>Did the inspector review additional records required under 21 CFR 113/114?</v>
      </c>
      <c r="AM156">
        <f>LSPC.A!D45</f>
        <v>0</v>
      </c>
      <c r="AN156" t="str">
        <f>LSPC.A!$E$45</f>
        <v>Select</v>
      </c>
      <c r="AO156">
        <f>LSPC.A!$F$45</f>
        <v>0</v>
      </c>
      <c r="AP156">
        <f>LSPC.A!$D$52</f>
        <v>0</v>
      </c>
      <c r="AQ156" s="32">
        <f>LSPC.A!$F$52</f>
        <v>0</v>
      </c>
      <c r="AR156">
        <f>LSPC.A!$D$53</f>
        <v>0</v>
      </c>
    </row>
    <row r="157" spans="1:44" x14ac:dyDescent="0.25">
      <c r="A157" t="e">
        <f>VLOOKUP(B157,Sheet1!$A$3:$F$129,2,FALSE)</f>
        <v>#N/A</v>
      </c>
      <c r="B157" t="str">
        <f>LSPC.A!$D$4</f>
        <v>Select</v>
      </c>
      <c r="C157" s="45">
        <f>Coversheet!$D$36</f>
        <v>0</v>
      </c>
      <c r="D157" s="46" t="str">
        <f>Sheet1!$A$1</f>
        <v>Human Food Field Inspection Audit v 07/2025</v>
      </c>
      <c r="E157" s="124">
        <f>Coversheet!$D$35</f>
        <v>0</v>
      </c>
      <c r="F157" s="124" t="str">
        <f>Coversheet!$D$17</f>
        <v>Select</v>
      </c>
      <c r="G157" s="124" t="str">
        <f>Coversheet!$D$19</f>
        <v>Select</v>
      </c>
      <c r="H157" s="124" t="str">
        <f>Coversheet!$D$16</f>
        <v>FOOD</v>
      </c>
      <c r="I157" s="124" t="str">
        <f>Coversheet!$D$24</f>
        <v>Select</v>
      </c>
      <c r="J157" s="124" t="str">
        <f>Coversheet!$D$25</f>
        <v>Select</v>
      </c>
      <c r="K157" s="45">
        <f>Coversheet!$D$26</f>
        <v>0</v>
      </c>
      <c r="L157" s="45">
        <f>Coversheet!$D$28</f>
        <v>0</v>
      </c>
      <c r="M157" s="124">
        <f>Coversheet!$D$29</f>
        <v>0</v>
      </c>
      <c r="N157" s="45">
        <f>Coversheet!$D$30</f>
        <v>0</v>
      </c>
      <c r="O157" t="e">
        <f>VLOOKUP(B157,Sheet1!$A$3:$F$129,3,FALSE)</f>
        <v>#N/A</v>
      </c>
      <c r="P157">
        <f>LSPC.A!$F$4</f>
        <v>0</v>
      </c>
      <c r="Q157" s="46"/>
      <c r="R157" s="46"/>
      <c r="S157" s="46" t="str">
        <f>Coversheet!$D$15</f>
        <v>Select</v>
      </c>
      <c r="T157" s="46">
        <f>Coversheet!$D$21</f>
        <v>0</v>
      </c>
      <c r="U157" t="s">
        <v>420</v>
      </c>
      <c r="V157" s="32">
        <f>LSPC.A!$D$3</f>
        <v>0</v>
      </c>
      <c r="W157" s="32">
        <f>LSPC.A!$F$3</f>
        <v>0</v>
      </c>
      <c r="X157">
        <f>LSPC.A!$D$5</f>
        <v>0</v>
      </c>
      <c r="Y157">
        <f>LSPC.A!$F$5</f>
        <v>0</v>
      </c>
      <c r="Z157">
        <f>LSPC.A!$D$6</f>
        <v>0</v>
      </c>
      <c r="AA157">
        <f>LSPC.A!$F$6</f>
        <v>0</v>
      </c>
      <c r="AB157" t="str">
        <f>LSPC.A!$D$7</f>
        <v xml:space="preserve"> </v>
      </c>
      <c r="AC157">
        <f>LSPC.A!$F$7</f>
        <v>0</v>
      </c>
      <c r="AD157" t="str">
        <f>LSPC.A!$D$8</f>
        <v>Select</v>
      </c>
      <c r="AE157" t="str">
        <f>LSPC.A!$F$8</f>
        <v>Select</v>
      </c>
      <c r="AF157">
        <f>LSPC.A!$D$9</f>
        <v>0</v>
      </c>
      <c r="AG157">
        <f>LSPC.A!$F$9</f>
        <v>0</v>
      </c>
      <c r="AH157" s="31" t="str">
        <f>LSPC.A!$D$10</f>
        <v>Auto-Populates</v>
      </c>
      <c r="AI157" t="str">
        <f>LSPC.A!$F$10</f>
        <v>Auto-Populates</v>
      </c>
      <c r="AJ157" t="str">
        <f>LSPC.A!$B$46</f>
        <v>XI. Observation Documentation</v>
      </c>
      <c r="AK157" t="str">
        <f>LSPC.A!$B$46</f>
        <v>XI. Observation Documentation</v>
      </c>
      <c r="AP157">
        <f>LSPC.A!$D$52</f>
        <v>0</v>
      </c>
      <c r="AQ157" s="32">
        <f>LSPC.A!$F$52</f>
        <v>0</v>
      </c>
      <c r="AR157">
        <f>LSPC.A!$D$53</f>
        <v>0</v>
      </c>
    </row>
    <row r="158" spans="1:44" x14ac:dyDescent="0.25">
      <c r="A158" t="e">
        <f>VLOOKUP(B158,Sheet1!$A$3:$F$129,2,FALSE)</f>
        <v>#N/A</v>
      </c>
      <c r="B158" t="str">
        <f>LSPC.A!$D$4</f>
        <v>Select</v>
      </c>
      <c r="C158" s="45">
        <f>Coversheet!$D$36</f>
        <v>0</v>
      </c>
      <c r="D158" s="46" t="str">
        <f>Sheet1!$A$1</f>
        <v>Human Food Field Inspection Audit v 07/2025</v>
      </c>
      <c r="E158" s="124">
        <f>Coversheet!$D$35</f>
        <v>0</v>
      </c>
      <c r="F158" s="124" t="str">
        <f>Coversheet!$D$17</f>
        <v>Select</v>
      </c>
      <c r="G158" s="124" t="str">
        <f>Coversheet!$D$19</f>
        <v>Select</v>
      </c>
      <c r="H158" s="124" t="str">
        <f>Coversheet!$D$16</f>
        <v>FOOD</v>
      </c>
      <c r="I158" s="124" t="str">
        <f>Coversheet!$D$24</f>
        <v>Select</v>
      </c>
      <c r="J158" s="124" t="str">
        <f>Coversheet!$D$25</f>
        <v>Select</v>
      </c>
      <c r="K158" s="45">
        <f>Coversheet!$D$26</f>
        <v>0</v>
      </c>
      <c r="L158" s="45">
        <f>Coversheet!$D$28</f>
        <v>0</v>
      </c>
      <c r="M158" s="124">
        <f>Coversheet!$D$29</f>
        <v>0</v>
      </c>
      <c r="N158" s="45">
        <f>Coversheet!$D$30</f>
        <v>0</v>
      </c>
      <c r="O158" t="e">
        <f>VLOOKUP(B158,Sheet1!$A$3:$F$129,3,FALSE)</f>
        <v>#N/A</v>
      </c>
      <c r="P158">
        <f>LSPC.A!$F$4</f>
        <v>0</v>
      </c>
      <c r="Q158" s="46"/>
      <c r="R158" s="46"/>
      <c r="S158" s="46" t="str">
        <f>Coversheet!$D$15</f>
        <v>Select</v>
      </c>
      <c r="T158" s="46">
        <f>Coversheet!$D$21</f>
        <v>0</v>
      </c>
      <c r="U158" t="s">
        <v>420</v>
      </c>
      <c r="V158" s="32">
        <f>LSPC.A!$D$3</f>
        <v>0</v>
      </c>
      <c r="W158" s="32">
        <f>LSPC.A!$F$3</f>
        <v>0</v>
      </c>
      <c r="X158">
        <f>LSPC.A!$D$5</f>
        <v>0</v>
      </c>
      <c r="Y158">
        <f>LSPC.A!$F$5</f>
        <v>0</v>
      </c>
      <c r="Z158">
        <f>LSPC.A!$D$6</f>
        <v>0</v>
      </c>
      <c r="AA158">
        <f>LSPC.A!$F$6</f>
        <v>0</v>
      </c>
      <c r="AB158" t="str">
        <f>LSPC.A!$D$7</f>
        <v xml:space="preserve"> </v>
      </c>
      <c r="AC158">
        <f>LSPC.A!$F$7</f>
        <v>0</v>
      </c>
      <c r="AD158" t="str">
        <f>LSPC.A!$D$8</f>
        <v>Select</v>
      </c>
      <c r="AE158" t="str">
        <f>LSPC.A!$F$8</f>
        <v>Select</v>
      </c>
      <c r="AF158">
        <f>LSPC.A!$D$9</f>
        <v>0</v>
      </c>
      <c r="AG158">
        <f>LSPC.A!$F$9</f>
        <v>0</v>
      </c>
      <c r="AH158" s="31" t="str">
        <f>LSPC.A!$D$10</f>
        <v>Auto-Populates</v>
      </c>
      <c r="AI158" t="str">
        <f>LSPC.A!$F$10</f>
        <v>Auto-Populates</v>
      </c>
      <c r="AJ158" t="str">
        <f>LSPC.A!$B$46</f>
        <v>XI. Observation Documentation</v>
      </c>
      <c r="AK158">
        <f>LSPC.A!B47</f>
        <v>1</v>
      </c>
      <c r="AL158" t="str">
        <f>LSPC.A!C47</f>
        <v xml:space="preserve">Did the inspector determine the significance of the observation (written or discussed) and document them appropriately? </v>
      </c>
      <c r="AM158">
        <f>LSPC.A!D47</f>
        <v>0</v>
      </c>
      <c r="AN158" t="str">
        <f>LSPC.A!$E$47</f>
        <v>Select</v>
      </c>
      <c r="AO158">
        <f>LSPC.A!$F$47</f>
        <v>0</v>
      </c>
      <c r="AP158">
        <f>LSPC.A!$D$52</f>
        <v>0</v>
      </c>
      <c r="AQ158" s="32">
        <f>LSPC.A!$F$52</f>
        <v>0</v>
      </c>
      <c r="AR158">
        <f>LSPC.A!$D$53</f>
        <v>0</v>
      </c>
    </row>
    <row r="159" spans="1:44" x14ac:dyDescent="0.25">
      <c r="A159" t="e">
        <f>VLOOKUP(B159,Sheet1!$A$3:$F$129,2,FALSE)</f>
        <v>#N/A</v>
      </c>
      <c r="B159" t="str">
        <f>LSPC.A!$D$4</f>
        <v>Select</v>
      </c>
      <c r="C159" s="45">
        <f>Coversheet!$D$36</f>
        <v>0</v>
      </c>
      <c r="D159" s="46" t="str">
        <f>Sheet1!$A$1</f>
        <v>Human Food Field Inspection Audit v 07/2025</v>
      </c>
      <c r="E159" s="124">
        <f>Coversheet!$D$35</f>
        <v>0</v>
      </c>
      <c r="F159" s="124" t="str">
        <f>Coversheet!$D$17</f>
        <v>Select</v>
      </c>
      <c r="G159" s="124" t="str">
        <f>Coversheet!$D$19</f>
        <v>Select</v>
      </c>
      <c r="H159" s="124" t="str">
        <f>Coversheet!$D$16</f>
        <v>FOOD</v>
      </c>
      <c r="I159" s="124" t="str">
        <f>Coversheet!$D$24</f>
        <v>Select</v>
      </c>
      <c r="J159" s="124" t="str">
        <f>Coversheet!$D$25</f>
        <v>Select</v>
      </c>
      <c r="K159" s="45">
        <f>Coversheet!$D$26</f>
        <v>0</v>
      </c>
      <c r="L159" s="45">
        <f>Coversheet!$D$28</f>
        <v>0</v>
      </c>
      <c r="M159" s="124">
        <f>Coversheet!$D$29</f>
        <v>0</v>
      </c>
      <c r="N159" s="45">
        <f>Coversheet!$D$30</f>
        <v>0</v>
      </c>
      <c r="O159" t="e">
        <f>VLOOKUP(B159,Sheet1!$A$3:$F$129,3,FALSE)</f>
        <v>#N/A</v>
      </c>
      <c r="P159">
        <f>LSPC.A!$F$4</f>
        <v>0</v>
      </c>
      <c r="Q159" s="46"/>
      <c r="R159" s="46"/>
      <c r="S159" s="46" t="str">
        <f>Coversheet!$D$15</f>
        <v>Select</v>
      </c>
      <c r="T159" s="46">
        <f>Coversheet!$D$21</f>
        <v>0</v>
      </c>
      <c r="U159" t="s">
        <v>420</v>
      </c>
      <c r="V159" s="32">
        <f>LSPC.A!$D$3</f>
        <v>0</v>
      </c>
      <c r="W159" s="32">
        <f>LSPC.A!$F$3</f>
        <v>0</v>
      </c>
      <c r="X159">
        <f>LSPC.A!$D$5</f>
        <v>0</v>
      </c>
      <c r="Y159">
        <f>LSPC.A!$F$5</f>
        <v>0</v>
      </c>
      <c r="Z159">
        <f>LSPC.A!$D$6</f>
        <v>0</v>
      </c>
      <c r="AA159">
        <f>LSPC.A!$F$6</f>
        <v>0</v>
      </c>
      <c r="AB159" t="str">
        <f>LSPC.A!$D$7</f>
        <v xml:space="preserve"> </v>
      </c>
      <c r="AC159">
        <f>LSPC.A!$F$7</f>
        <v>0</v>
      </c>
      <c r="AD159" t="str">
        <f>LSPC.A!$D$8</f>
        <v>Select</v>
      </c>
      <c r="AE159" t="str">
        <f>LSPC.A!$F$8</f>
        <v>Select</v>
      </c>
      <c r="AF159">
        <f>LSPC.A!$D$9</f>
        <v>0</v>
      </c>
      <c r="AG159">
        <f>LSPC.A!$F$9</f>
        <v>0</v>
      </c>
      <c r="AH159" s="31" t="str">
        <f>LSPC.A!$D$10</f>
        <v>Auto-Populates</v>
      </c>
      <c r="AI159" t="str">
        <f>LSPC.A!$F$10</f>
        <v>Auto-Populates</v>
      </c>
      <c r="AJ159" t="str">
        <f>LSPC.A!$B$48</f>
        <v>XII. Overall Feedback</v>
      </c>
      <c r="AK159" t="str">
        <f>LSPC.A!$B$48</f>
        <v>XII. Overall Feedback</v>
      </c>
      <c r="AP159">
        <f>LSPC.A!$D$52</f>
        <v>0</v>
      </c>
      <c r="AQ159" s="32">
        <f>LSPC.A!$F$52</f>
        <v>0</v>
      </c>
      <c r="AR159">
        <f>LSPC.A!$D$53</f>
        <v>0</v>
      </c>
    </row>
    <row r="160" spans="1:44" x14ac:dyDescent="0.25">
      <c r="A160" t="e">
        <f>VLOOKUP(B160,Sheet1!$A$3:$F$129,2,FALSE)</f>
        <v>#N/A</v>
      </c>
      <c r="B160" t="str">
        <f>LSPC.A!$D$4</f>
        <v>Select</v>
      </c>
      <c r="C160" s="45">
        <f>Coversheet!$D$36</f>
        <v>0</v>
      </c>
      <c r="D160" s="46" t="str">
        <f>Sheet1!$A$1</f>
        <v>Human Food Field Inspection Audit v 07/2025</v>
      </c>
      <c r="E160" s="124">
        <f>Coversheet!$D$35</f>
        <v>0</v>
      </c>
      <c r="F160" s="124" t="str">
        <f>Coversheet!$D$17</f>
        <v>Select</v>
      </c>
      <c r="G160" s="124" t="str">
        <f>Coversheet!$D$19</f>
        <v>Select</v>
      </c>
      <c r="H160" s="124" t="str">
        <f>Coversheet!$D$16</f>
        <v>FOOD</v>
      </c>
      <c r="I160" s="124" t="str">
        <f>Coversheet!$D$24</f>
        <v>Select</v>
      </c>
      <c r="J160" s="124" t="str">
        <f>Coversheet!$D$25</f>
        <v>Select</v>
      </c>
      <c r="K160" s="45">
        <f>Coversheet!$D$26</f>
        <v>0</v>
      </c>
      <c r="L160" s="45">
        <f>Coversheet!$D$28</f>
        <v>0</v>
      </c>
      <c r="M160" s="124">
        <f>Coversheet!$D$29</f>
        <v>0</v>
      </c>
      <c r="N160" s="45">
        <f>Coversheet!$D$30</f>
        <v>0</v>
      </c>
      <c r="O160" t="e">
        <f>VLOOKUP(B160,Sheet1!$A$3:$F$129,3,FALSE)</f>
        <v>#N/A</v>
      </c>
      <c r="P160">
        <f>LSPC.A!$F$4</f>
        <v>0</v>
      </c>
      <c r="Q160" s="46"/>
      <c r="R160" s="46"/>
      <c r="S160" s="46" t="str">
        <f>Coversheet!$D$15</f>
        <v>Select</v>
      </c>
      <c r="T160" s="46">
        <f>Coversheet!$D$21</f>
        <v>0</v>
      </c>
      <c r="U160" t="s">
        <v>420</v>
      </c>
      <c r="V160" s="32">
        <f>LSPC.A!$D$3</f>
        <v>0</v>
      </c>
      <c r="W160" s="32">
        <f>LSPC.A!$F$3</f>
        <v>0</v>
      </c>
      <c r="X160">
        <f>LSPC.A!$D$5</f>
        <v>0</v>
      </c>
      <c r="Y160">
        <f>LSPC.A!$F$5</f>
        <v>0</v>
      </c>
      <c r="Z160">
        <f>LSPC.A!$D$6</f>
        <v>0</v>
      </c>
      <c r="AA160">
        <f>LSPC.A!$F$6</f>
        <v>0</v>
      </c>
      <c r="AB160" t="str">
        <f>LSPC.A!$D$7</f>
        <v xml:space="preserve"> </v>
      </c>
      <c r="AC160">
        <f>LSPC.A!$F$7</f>
        <v>0</v>
      </c>
      <c r="AD160" t="str">
        <f>LSPC.A!$D$8</f>
        <v>Select</v>
      </c>
      <c r="AE160" t="str">
        <f>LSPC.A!$F$8</f>
        <v>Select</v>
      </c>
      <c r="AF160">
        <f>LSPC.A!$D$9</f>
        <v>0</v>
      </c>
      <c r="AG160">
        <f>LSPC.A!$F$9</f>
        <v>0</v>
      </c>
      <c r="AH160" s="31" t="str">
        <f>LSPC.A!$D$10</f>
        <v>Auto-Populates</v>
      </c>
      <c r="AI160" t="str">
        <f>LSPC.A!$F$10</f>
        <v>Auto-Populates</v>
      </c>
      <c r="AJ160" t="str">
        <f>LSPC.A!$B$48</f>
        <v>XII. Overall Feedback</v>
      </c>
      <c r="AO160">
        <f>LSPC.A!$B$49</f>
        <v>0</v>
      </c>
      <c r="AP160">
        <f>LSPC.A!$D$52</f>
        <v>0</v>
      </c>
      <c r="AQ160" s="32">
        <f>LSPC.A!$F$52</f>
        <v>0</v>
      </c>
      <c r="AR160">
        <f>LSPC.A!$D$53</f>
        <v>0</v>
      </c>
    </row>
    <row r="161" spans="1:175" x14ac:dyDescent="0.25">
      <c r="A161" t="e">
        <f>VLOOKUP(B161,Sheet1!$A$3:$F$129,2,FALSE)</f>
        <v>#N/A</v>
      </c>
      <c r="B161" t="str">
        <f>FSPC!$D$4</f>
        <v>Select</v>
      </c>
      <c r="C161" s="45">
        <f>Coversheet!$D$36</f>
        <v>0</v>
      </c>
      <c r="D161" s="46" t="str">
        <f>Sheet1!$A$1</f>
        <v>Human Food Field Inspection Audit v 07/2025</v>
      </c>
      <c r="E161" s="124">
        <f>Coversheet!$D$35</f>
        <v>0</v>
      </c>
      <c r="F161" s="124" t="str">
        <f>Coversheet!$D$17</f>
        <v>Select</v>
      </c>
      <c r="G161" s="124" t="str">
        <f>Coversheet!$D$19</f>
        <v>Select</v>
      </c>
      <c r="H161" s="124" t="str">
        <f>Coversheet!$D$16</f>
        <v>FOOD</v>
      </c>
      <c r="I161" s="124" t="str">
        <f>Coversheet!$D$24</f>
        <v>Select</v>
      </c>
      <c r="J161" s="124" t="str">
        <f>Coversheet!$D$25</f>
        <v>Select</v>
      </c>
      <c r="K161" s="45">
        <f>Coversheet!$D$26</f>
        <v>0</v>
      </c>
      <c r="L161" s="45">
        <f>Coversheet!$D$28</f>
        <v>0</v>
      </c>
      <c r="M161" s="124">
        <f>Coversheet!$D$29</f>
        <v>0</v>
      </c>
      <c r="N161" s="45">
        <f>Coversheet!$D$30</f>
        <v>0</v>
      </c>
      <c r="O161" t="e">
        <f>VLOOKUP(B161,Sheet1!$A$3:$F$129,3,FALSE)</f>
        <v>#N/A</v>
      </c>
      <c r="P161">
        <f>FSPC!$F$4</f>
        <v>0</v>
      </c>
      <c r="Q161" s="46"/>
      <c r="R161" s="46"/>
      <c r="S161" s="46" t="str">
        <f>Coversheet!$D$15</f>
        <v>Select</v>
      </c>
      <c r="T161" s="46">
        <f>Coversheet!$D$21</f>
        <v>0</v>
      </c>
      <c r="U161" t="s">
        <v>421</v>
      </c>
      <c r="V161" s="32">
        <f>FSPC!$D$3</f>
        <v>0</v>
      </c>
      <c r="W161" s="32">
        <f>FSPC!$F$3</f>
        <v>0</v>
      </c>
      <c r="X161">
        <f>FSPC!$D$5</f>
        <v>0</v>
      </c>
      <c r="Y161">
        <f>FSPC!$F$5</f>
        <v>0</v>
      </c>
      <c r="Z161">
        <f>FSPC!$D$6</f>
        <v>0</v>
      </c>
      <c r="AA161">
        <f>FSPC!$F$6</f>
        <v>0</v>
      </c>
      <c r="AB161" t="str">
        <f>FSPC!$D$7</f>
        <v xml:space="preserve"> </v>
      </c>
      <c r="AC161">
        <f>FSPC!$F$7</f>
        <v>0</v>
      </c>
      <c r="AD161" t="str">
        <f>FSPC!$D$8</f>
        <v>Full Scope PCHF</v>
      </c>
      <c r="AE161" t="str">
        <f>FSPC!$F$8</f>
        <v>Select</v>
      </c>
      <c r="AF161">
        <f>FSPC!$D$9</f>
        <v>0</v>
      </c>
      <c r="AG161">
        <f>FSPC!$F$9</f>
        <v>0</v>
      </c>
      <c r="AH161" s="31" t="str">
        <f>FSPC!$D$10</f>
        <v>Auto-Populates</v>
      </c>
      <c r="AI161" t="str">
        <f>FSPC!$F$10</f>
        <v>Auto-Populates</v>
      </c>
      <c r="AJ161" s="45" t="s">
        <v>200</v>
      </c>
      <c r="AK161" s="45" t="s">
        <v>200</v>
      </c>
      <c r="AL161" s="45" t="s">
        <v>200</v>
      </c>
      <c r="AM161" s="46"/>
      <c r="AN161" s="45" t="s">
        <v>200</v>
      </c>
      <c r="AO161" s="45" t="s">
        <v>200</v>
      </c>
      <c r="AP161">
        <f>FSPC!$D$45</f>
        <v>0</v>
      </c>
      <c r="AQ161" s="32">
        <f>FSPC!$F$45</f>
        <v>0</v>
      </c>
      <c r="AR161">
        <f>FSPC!$D$46</f>
        <v>0</v>
      </c>
      <c r="AS161" t="str">
        <f>AN163</f>
        <v>Select</v>
      </c>
      <c r="AT161">
        <f>AO163</f>
        <v>0</v>
      </c>
      <c r="AU161" t="str">
        <f>AN164</f>
        <v>Select</v>
      </c>
      <c r="AV161">
        <f>AO164</f>
        <v>0</v>
      </c>
      <c r="AW161" t="str">
        <f>AN165</f>
        <v>Select</v>
      </c>
      <c r="AX161">
        <f>AO165</f>
        <v>0</v>
      </c>
      <c r="AY161" t="str">
        <f>AN166</f>
        <v>Select</v>
      </c>
      <c r="AZ161">
        <f>AO166</f>
        <v>0</v>
      </c>
      <c r="BA161" t="str">
        <f>AN167</f>
        <v>Select</v>
      </c>
      <c r="BB161">
        <f>AO167</f>
        <v>0</v>
      </c>
      <c r="BC161" t="str">
        <f>AN168</f>
        <v>Select</v>
      </c>
      <c r="BD161">
        <f>AO168</f>
        <v>0</v>
      </c>
      <c r="BE161" t="str">
        <f>AN169</f>
        <v>Select</v>
      </c>
      <c r="BF161">
        <f>AO169</f>
        <v>0</v>
      </c>
      <c r="BG161" t="str">
        <f>AN170</f>
        <v>Select</v>
      </c>
      <c r="BH161">
        <f>AO170</f>
        <v>0</v>
      </c>
      <c r="BI161" t="str">
        <f>AN171</f>
        <v>Select</v>
      </c>
      <c r="BJ161">
        <f>AO171</f>
        <v>0</v>
      </c>
      <c r="BK161" t="str">
        <f>AN173</f>
        <v>Select</v>
      </c>
      <c r="BL161">
        <f>AO173</f>
        <v>0</v>
      </c>
      <c r="BM161" t="str">
        <f>AN174</f>
        <v>Select</v>
      </c>
      <c r="BN161">
        <f>AO174</f>
        <v>0</v>
      </c>
      <c r="BO161" t="str">
        <f>AN175</f>
        <v>Select</v>
      </c>
      <c r="BP161">
        <f>AO175</f>
        <v>0</v>
      </c>
      <c r="BQ161" t="str">
        <f>AN176</f>
        <v>Select</v>
      </c>
      <c r="BR161">
        <f>AO176</f>
        <v>0</v>
      </c>
      <c r="BS161" t="str">
        <f>AN177</f>
        <v>Select</v>
      </c>
      <c r="BT161">
        <f>AO177</f>
        <v>0</v>
      </c>
      <c r="BU161" t="str">
        <f>AN178</f>
        <v>Select</v>
      </c>
      <c r="BV161">
        <f>AO178</f>
        <v>0</v>
      </c>
      <c r="BW161" t="str">
        <f>AN179</f>
        <v>Select</v>
      </c>
      <c r="BX161">
        <f>AO179</f>
        <v>0</v>
      </c>
      <c r="BY161" t="str">
        <f>AN180</f>
        <v>Select</v>
      </c>
      <c r="BZ161">
        <f>AO180</f>
        <v>0</v>
      </c>
      <c r="CA161" t="str">
        <f>AN181</f>
        <v>Select</v>
      </c>
      <c r="CB161">
        <f>AO181</f>
        <v>0</v>
      </c>
      <c r="CO161" t="str">
        <f>AN183</f>
        <v>Select</v>
      </c>
      <c r="CP161">
        <f>AO183</f>
        <v>0</v>
      </c>
      <c r="CQ161" t="str">
        <f>AN184</f>
        <v>Select</v>
      </c>
      <c r="CR161">
        <f>AO184</f>
        <v>0</v>
      </c>
      <c r="CS161" t="str">
        <f>AN185</f>
        <v>Select</v>
      </c>
      <c r="CT161">
        <f>AO185</f>
        <v>0</v>
      </c>
      <c r="CU161" t="str">
        <f>AN186</f>
        <v>Select</v>
      </c>
      <c r="CV161">
        <f>AO186</f>
        <v>0</v>
      </c>
      <c r="CW161" t="str">
        <f>AN187</f>
        <v>Select</v>
      </c>
      <c r="CX161">
        <f>AO187</f>
        <v>0</v>
      </c>
      <c r="FQ161" t="str">
        <f>AN189</f>
        <v>Select</v>
      </c>
      <c r="FR161">
        <f>AO189</f>
        <v>0</v>
      </c>
      <c r="FS161">
        <f>AO191</f>
        <v>0</v>
      </c>
    </row>
    <row r="162" spans="1:175" x14ac:dyDescent="0.25">
      <c r="A162" t="e">
        <f>VLOOKUP(B162,Sheet1!$A$3:$F$129,2,FALSE)</f>
        <v>#N/A</v>
      </c>
      <c r="B162" t="str">
        <f>FSPC!$D$4</f>
        <v>Select</v>
      </c>
      <c r="C162" s="45">
        <f>Coversheet!$D$36</f>
        <v>0</v>
      </c>
      <c r="D162" s="46" t="str">
        <f>Sheet1!$A$1</f>
        <v>Human Food Field Inspection Audit v 07/2025</v>
      </c>
      <c r="E162" s="124">
        <f>Coversheet!$D$35</f>
        <v>0</v>
      </c>
      <c r="F162" s="124" t="str">
        <f>Coversheet!$D$17</f>
        <v>Select</v>
      </c>
      <c r="G162" s="124" t="str">
        <f>Coversheet!$D$19</f>
        <v>Select</v>
      </c>
      <c r="H162" s="124" t="str">
        <f>Coversheet!$D$16</f>
        <v>FOOD</v>
      </c>
      <c r="I162" s="124" t="str">
        <f>Coversheet!$D$24</f>
        <v>Select</v>
      </c>
      <c r="J162" s="124" t="str">
        <f>Coversheet!$D$25</f>
        <v>Select</v>
      </c>
      <c r="K162" s="45">
        <f>Coversheet!$D$26</f>
        <v>0</v>
      </c>
      <c r="L162" s="45">
        <f>Coversheet!$D$28</f>
        <v>0</v>
      </c>
      <c r="M162" s="124">
        <f>Coversheet!$D$29</f>
        <v>0</v>
      </c>
      <c r="N162" s="45">
        <f>Coversheet!$D$30</f>
        <v>0</v>
      </c>
      <c r="O162" t="e">
        <f>VLOOKUP(B162,Sheet1!$A$3:$F$129,3,FALSE)</f>
        <v>#N/A</v>
      </c>
      <c r="P162">
        <f>FSPC!$F$4</f>
        <v>0</v>
      </c>
      <c r="Q162" s="46"/>
      <c r="R162" s="46"/>
      <c r="S162" s="46" t="str">
        <f>Coversheet!$D$15</f>
        <v>Select</v>
      </c>
      <c r="T162" s="46">
        <f>Coversheet!$D$21</f>
        <v>0</v>
      </c>
      <c r="U162" t="s">
        <v>421</v>
      </c>
      <c r="V162" s="32">
        <f>FSPC!$D$3</f>
        <v>0</v>
      </c>
      <c r="W162" s="32">
        <f>FSPC!$F$3</f>
        <v>0</v>
      </c>
      <c r="X162">
        <f>FSPC!$D$5</f>
        <v>0</v>
      </c>
      <c r="Y162">
        <f>FSPC!$F$5</f>
        <v>0</v>
      </c>
      <c r="Z162">
        <f>FSPC!$D$6</f>
        <v>0</v>
      </c>
      <c r="AA162">
        <f>FSPC!$F$6</f>
        <v>0</v>
      </c>
      <c r="AB162" t="str">
        <f>FSPC!$D$7</f>
        <v xml:space="preserve"> </v>
      </c>
      <c r="AC162">
        <f>FSPC!$F$7</f>
        <v>0</v>
      </c>
      <c r="AD162" t="str">
        <f>FSPC!$D$8</f>
        <v>Full Scope PCHF</v>
      </c>
      <c r="AE162" t="str">
        <f>FSPC!$F$8</f>
        <v>Select</v>
      </c>
      <c r="AF162">
        <f>FSPC!$D$9</f>
        <v>0</v>
      </c>
      <c r="AG162">
        <f>FSPC!$F$9</f>
        <v>0</v>
      </c>
      <c r="AH162" s="31" t="str">
        <f>FSPC!$D$10</f>
        <v>Auto-Populates</v>
      </c>
      <c r="AI162" t="str">
        <f>FSPC!$F$10</f>
        <v>Auto-Populates</v>
      </c>
      <c r="AJ162" t="str">
        <f>FSPC!$B$13</f>
        <v>I. General</v>
      </c>
      <c r="AK162" t="str">
        <f>FSPC!$B$13</f>
        <v>I. General</v>
      </c>
      <c r="AP162">
        <f>FSPC!$D$45</f>
        <v>0</v>
      </c>
      <c r="AQ162" s="32">
        <f>FSPC!$F$45</f>
        <v>0</v>
      </c>
      <c r="AR162">
        <f>FSPC!$D$46</f>
        <v>0</v>
      </c>
    </row>
    <row r="163" spans="1:175" x14ac:dyDescent="0.25">
      <c r="A163" t="e">
        <f>VLOOKUP(B163,Sheet1!$A$3:$F$129,2,FALSE)</f>
        <v>#N/A</v>
      </c>
      <c r="B163" t="str">
        <f>FSPC!$D$4</f>
        <v>Select</v>
      </c>
      <c r="C163" s="45">
        <f>Coversheet!$D$36</f>
        <v>0</v>
      </c>
      <c r="D163" s="46" t="str">
        <f>Sheet1!$A$1</f>
        <v>Human Food Field Inspection Audit v 07/2025</v>
      </c>
      <c r="E163" s="124">
        <f>Coversheet!$D$35</f>
        <v>0</v>
      </c>
      <c r="F163" s="124" t="str">
        <f>Coversheet!$D$17</f>
        <v>Select</v>
      </c>
      <c r="G163" s="124" t="str">
        <f>Coversheet!$D$19</f>
        <v>Select</v>
      </c>
      <c r="H163" s="124" t="str">
        <f>Coversheet!$D$16</f>
        <v>FOOD</v>
      </c>
      <c r="I163" s="124" t="str">
        <f>Coversheet!$D$24</f>
        <v>Select</v>
      </c>
      <c r="J163" s="124" t="str">
        <f>Coversheet!$D$25</f>
        <v>Select</v>
      </c>
      <c r="K163" s="45">
        <f>Coversheet!$D$26</f>
        <v>0</v>
      </c>
      <c r="L163" s="45">
        <f>Coversheet!$D$28</f>
        <v>0</v>
      </c>
      <c r="M163" s="124">
        <f>Coversheet!$D$29</f>
        <v>0</v>
      </c>
      <c r="N163" s="45">
        <f>Coversheet!$D$30</f>
        <v>0</v>
      </c>
      <c r="O163" t="e">
        <f>VLOOKUP(B163,Sheet1!$A$3:$F$129,3,FALSE)</f>
        <v>#N/A</v>
      </c>
      <c r="P163">
        <f>FSPC!$F$4</f>
        <v>0</v>
      </c>
      <c r="Q163" s="46"/>
      <c r="R163" s="46"/>
      <c r="S163" s="46" t="str">
        <f>Coversheet!$D$15</f>
        <v>Select</v>
      </c>
      <c r="T163" s="46">
        <f>Coversheet!$D$21</f>
        <v>0</v>
      </c>
      <c r="U163" t="s">
        <v>421</v>
      </c>
      <c r="V163" s="32">
        <f>FSPC!$D$3</f>
        <v>0</v>
      </c>
      <c r="W163" s="32">
        <f>FSPC!$F$3</f>
        <v>0</v>
      </c>
      <c r="X163">
        <f>FSPC!$D$5</f>
        <v>0</v>
      </c>
      <c r="Y163">
        <f>FSPC!$F$5</f>
        <v>0</v>
      </c>
      <c r="Z163">
        <f>FSPC!$D$6</f>
        <v>0</v>
      </c>
      <c r="AA163">
        <f>FSPC!$F$6</f>
        <v>0</v>
      </c>
      <c r="AB163" t="str">
        <f>FSPC!$D$7</f>
        <v xml:space="preserve"> </v>
      </c>
      <c r="AC163">
        <f>FSPC!$F$7</f>
        <v>0</v>
      </c>
      <c r="AD163" t="str">
        <f>FSPC!$D$8</f>
        <v>Full Scope PCHF</v>
      </c>
      <c r="AE163" t="str">
        <f>FSPC!$F$8</f>
        <v>Select</v>
      </c>
      <c r="AF163">
        <f>FSPC!$D$9</f>
        <v>0</v>
      </c>
      <c r="AG163">
        <f>FSPC!$F$9</f>
        <v>0</v>
      </c>
      <c r="AH163" s="31" t="str">
        <f>FSPC!$D$10</f>
        <v>Auto-Populates</v>
      </c>
      <c r="AI163" t="str">
        <f>FSPC!$F$10</f>
        <v>Auto-Populates</v>
      </c>
      <c r="AJ163" t="str">
        <f>FSPC!$B$13</f>
        <v>I. General</v>
      </c>
      <c r="AK163">
        <f>FSPC!B14</f>
        <v>1</v>
      </c>
      <c r="AL163" t="str">
        <f>FSPC!C14</f>
        <v>Did the inspector initiate the inspection appropriately?</v>
      </c>
      <c r="AM163">
        <f>FSPC!D14</f>
        <v>0</v>
      </c>
      <c r="AN163" t="str">
        <f>FSPC!$E$14</f>
        <v>Select</v>
      </c>
      <c r="AO163">
        <f>FSPC!$F$14</f>
        <v>0</v>
      </c>
      <c r="AP163">
        <f>FSPC!$D$45</f>
        <v>0</v>
      </c>
      <c r="AQ163" s="32">
        <f>FSPC!$F$45</f>
        <v>0</v>
      </c>
      <c r="AR163">
        <f>FSPC!$D$46</f>
        <v>0</v>
      </c>
    </row>
    <row r="164" spans="1:175" x14ac:dyDescent="0.25">
      <c r="A164" t="e">
        <f>VLOOKUP(B164,Sheet1!$A$3:$F$129,2,FALSE)</f>
        <v>#N/A</v>
      </c>
      <c r="B164" t="str">
        <f>FSPC!$D$4</f>
        <v>Select</v>
      </c>
      <c r="C164" s="45">
        <f>Coversheet!$D$36</f>
        <v>0</v>
      </c>
      <c r="D164" s="46" t="str">
        <f>Sheet1!$A$1</f>
        <v>Human Food Field Inspection Audit v 07/2025</v>
      </c>
      <c r="E164" s="124">
        <f>Coversheet!$D$35</f>
        <v>0</v>
      </c>
      <c r="F164" s="124" t="str">
        <f>Coversheet!$D$17</f>
        <v>Select</v>
      </c>
      <c r="G164" s="124" t="str">
        <f>Coversheet!$D$19</f>
        <v>Select</v>
      </c>
      <c r="H164" s="124" t="str">
        <f>Coversheet!$D$16</f>
        <v>FOOD</v>
      </c>
      <c r="I164" s="124" t="str">
        <f>Coversheet!$D$24</f>
        <v>Select</v>
      </c>
      <c r="J164" s="124" t="str">
        <f>Coversheet!$D$25</f>
        <v>Select</v>
      </c>
      <c r="K164" s="45">
        <f>Coversheet!$D$26</f>
        <v>0</v>
      </c>
      <c r="L164" s="45">
        <f>Coversheet!$D$28</f>
        <v>0</v>
      </c>
      <c r="M164" s="124">
        <f>Coversheet!$D$29</f>
        <v>0</v>
      </c>
      <c r="N164" s="45">
        <f>Coversheet!$D$30</f>
        <v>0</v>
      </c>
      <c r="O164" t="e">
        <f>VLOOKUP(B164,Sheet1!$A$3:$F$129,3,FALSE)</f>
        <v>#N/A</v>
      </c>
      <c r="P164">
        <f>FSPC!$F$4</f>
        <v>0</v>
      </c>
      <c r="Q164" s="46"/>
      <c r="R164" s="46"/>
      <c r="S164" s="46" t="str">
        <f>Coversheet!$D$15</f>
        <v>Select</v>
      </c>
      <c r="T164" s="46">
        <f>Coversheet!$D$21</f>
        <v>0</v>
      </c>
      <c r="U164" t="s">
        <v>421</v>
      </c>
      <c r="V164" s="32">
        <f>FSPC!$D$3</f>
        <v>0</v>
      </c>
      <c r="W164" s="32">
        <f>FSPC!$F$3</f>
        <v>0</v>
      </c>
      <c r="X164">
        <f>FSPC!$D$5</f>
        <v>0</v>
      </c>
      <c r="Y164">
        <f>FSPC!$F$5</f>
        <v>0</v>
      </c>
      <c r="Z164">
        <f>FSPC!$D$6</f>
        <v>0</v>
      </c>
      <c r="AA164">
        <f>FSPC!$F$6</f>
        <v>0</v>
      </c>
      <c r="AB164" t="str">
        <f>FSPC!$D$7</f>
        <v xml:space="preserve"> </v>
      </c>
      <c r="AC164">
        <f>FSPC!$F$7</f>
        <v>0</v>
      </c>
      <c r="AD164" t="str">
        <f>FSPC!$D$8</f>
        <v>Full Scope PCHF</v>
      </c>
      <c r="AE164" t="str">
        <f>FSPC!$F$8</f>
        <v>Select</v>
      </c>
      <c r="AF164">
        <f>FSPC!$D$9</f>
        <v>0</v>
      </c>
      <c r="AG164">
        <f>FSPC!$F$9</f>
        <v>0</v>
      </c>
      <c r="AH164" s="31" t="str">
        <f>FSPC!$D$10</f>
        <v>Auto-Populates</v>
      </c>
      <c r="AI164" t="str">
        <f>FSPC!$F$10</f>
        <v>Auto-Populates</v>
      </c>
      <c r="AJ164" t="str">
        <f>FSPC!$B$13</f>
        <v>I. General</v>
      </c>
      <c r="AK164">
        <f>FSPC!B15</f>
        <v>2</v>
      </c>
      <c r="AL164" t="str">
        <f>FSPC!C15</f>
        <v>Did the inspector determine the scope of the inspection and obtain necessary information to conduct the inspection?</v>
      </c>
      <c r="AM164">
        <f>FSPC!D15</f>
        <v>0</v>
      </c>
      <c r="AN164" t="str">
        <f>FSPC!$E$15</f>
        <v>Select</v>
      </c>
      <c r="AO164">
        <f>FSPC!$F$15</f>
        <v>0</v>
      </c>
      <c r="AP164">
        <f>FSPC!$D$45</f>
        <v>0</v>
      </c>
      <c r="AQ164" s="32">
        <f>FSPC!$F$45</f>
        <v>0</v>
      </c>
      <c r="AR164">
        <f>FSPC!$D$46</f>
        <v>0</v>
      </c>
    </row>
    <row r="165" spans="1:175" x14ac:dyDescent="0.25">
      <c r="A165" t="e">
        <f>VLOOKUP(B165,Sheet1!$A$3:$F$129,2,FALSE)</f>
        <v>#N/A</v>
      </c>
      <c r="B165" t="str">
        <f>FSPC!$D$4</f>
        <v>Select</v>
      </c>
      <c r="C165" s="45">
        <f>Coversheet!$D$36</f>
        <v>0</v>
      </c>
      <c r="D165" s="46" t="str">
        <f>Sheet1!$A$1</f>
        <v>Human Food Field Inspection Audit v 07/2025</v>
      </c>
      <c r="E165" s="124">
        <f>Coversheet!$D$35</f>
        <v>0</v>
      </c>
      <c r="F165" s="124" t="str">
        <f>Coversheet!$D$17</f>
        <v>Select</v>
      </c>
      <c r="G165" s="124" t="str">
        <f>Coversheet!$D$19</f>
        <v>Select</v>
      </c>
      <c r="H165" s="124" t="str">
        <f>Coversheet!$D$16</f>
        <v>FOOD</v>
      </c>
      <c r="I165" s="124" t="str">
        <f>Coversheet!$D$24</f>
        <v>Select</v>
      </c>
      <c r="J165" s="124" t="str">
        <f>Coversheet!$D$25</f>
        <v>Select</v>
      </c>
      <c r="K165" s="45">
        <f>Coversheet!$D$26</f>
        <v>0</v>
      </c>
      <c r="L165" s="45">
        <f>Coversheet!$D$28</f>
        <v>0</v>
      </c>
      <c r="M165" s="124">
        <f>Coversheet!$D$29</f>
        <v>0</v>
      </c>
      <c r="N165" s="45">
        <f>Coversheet!$D$30</f>
        <v>0</v>
      </c>
      <c r="O165" t="e">
        <f>VLOOKUP(B165,Sheet1!$A$3:$F$129,3,FALSE)</f>
        <v>#N/A</v>
      </c>
      <c r="P165">
        <f>FSPC!$F$4</f>
        <v>0</v>
      </c>
      <c r="Q165" s="46"/>
      <c r="R165" s="46"/>
      <c r="S165" s="46" t="str">
        <f>Coversheet!$D$15</f>
        <v>Select</v>
      </c>
      <c r="T165" s="46">
        <f>Coversheet!$D$21</f>
        <v>0</v>
      </c>
      <c r="U165" t="s">
        <v>421</v>
      </c>
      <c r="V165" s="32">
        <f>FSPC!$D$3</f>
        <v>0</v>
      </c>
      <c r="W165" s="32">
        <f>FSPC!$F$3</f>
        <v>0</v>
      </c>
      <c r="X165">
        <f>FSPC!$D$5</f>
        <v>0</v>
      </c>
      <c r="Y165">
        <f>FSPC!$F$5</f>
        <v>0</v>
      </c>
      <c r="Z165">
        <f>FSPC!$D$6</f>
        <v>0</v>
      </c>
      <c r="AA165">
        <f>FSPC!$F$6</f>
        <v>0</v>
      </c>
      <c r="AB165" t="str">
        <f>FSPC!$D$7</f>
        <v xml:space="preserve"> </v>
      </c>
      <c r="AC165">
        <f>FSPC!$F$7</f>
        <v>0</v>
      </c>
      <c r="AD165" t="str">
        <f>FSPC!$D$8</f>
        <v>Full Scope PCHF</v>
      </c>
      <c r="AE165" t="str">
        <f>FSPC!$F$8</f>
        <v>Select</v>
      </c>
      <c r="AF165">
        <f>FSPC!$D$9</f>
        <v>0</v>
      </c>
      <c r="AG165">
        <f>FSPC!$F$9</f>
        <v>0</v>
      </c>
      <c r="AH165" s="31" t="str">
        <f>FSPC!$D$10</f>
        <v>Auto-Populates</v>
      </c>
      <c r="AI165" t="str">
        <f>FSPC!$F$10</f>
        <v>Auto-Populates</v>
      </c>
      <c r="AJ165" t="str">
        <f>FSPC!$B$13</f>
        <v>I. General</v>
      </c>
      <c r="AK165">
        <f>FSPC!B16</f>
        <v>3</v>
      </c>
      <c r="AL165" t="str">
        <f>FSPC!C16</f>
        <v>Did the inspector review and follow-up on FDA/State reported consumer complaint(s) and product recalls (if applicable)?</v>
      </c>
      <c r="AM165">
        <f>FSPC!D16</f>
        <v>0</v>
      </c>
      <c r="AN165" t="str">
        <f>FSPC!$E$16</f>
        <v>Select</v>
      </c>
      <c r="AO165">
        <f>FSPC!$F$16</f>
        <v>0</v>
      </c>
      <c r="AP165">
        <f>FSPC!$D$45</f>
        <v>0</v>
      </c>
      <c r="AQ165" s="32">
        <f>FSPC!$F$45</f>
        <v>0</v>
      </c>
      <c r="AR165">
        <f>FSPC!$D$46</f>
        <v>0</v>
      </c>
    </row>
    <row r="166" spans="1:175" x14ac:dyDescent="0.25">
      <c r="A166" t="e">
        <f>VLOOKUP(B166,Sheet1!$A$3:$F$129,2,FALSE)</f>
        <v>#N/A</v>
      </c>
      <c r="B166" t="str">
        <f>FSPC!$D$4</f>
        <v>Select</v>
      </c>
      <c r="C166" s="45">
        <f>Coversheet!$D$36</f>
        <v>0</v>
      </c>
      <c r="D166" s="46" t="str">
        <f>Sheet1!$A$1</f>
        <v>Human Food Field Inspection Audit v 07/2025</v>
      </c>
      <c r="E166" s="124">
        <f>Coversheet!$D$35</f>
        <v>0</v>
      </c>
      <c r="F166" s="124" t="str">
        <f>Coversheet!$D$17</f>
        <v>Select</v>
      </c>
      <c r="G166" s="124" t="str">
        <f>Coversheet!$D$19</f>
        <v>Select</v>
      </c>
      <c r="H166" s="124" t="str">
        <f>Coversheet!$D$16</f>
        <v>FOOD</v>
      </c>
      <c r="I166" s="124" t="str">
        <f>Coversheet!$D$24</f>
        <v>Select</v>
      </c>
      <c r="J166" s="124" t="str">
        <f>Coversheet!$D$25</f>
        <v>Select</v>
      </c>
      <c r="K166" s="45">
        <f>Coversheet!$D$26</f>
        <v>0</v>
      </c>
      <c r="L166" s="45">
        <f>Coversheet!$D$28</f>
        <v>0</v>
      </c>
      <c r="M166" s="124">
        <f>Coversheet!$D$29</f>
        <v>0</v>
      </c>
      <c r="N166" s="45">
        <f>Coversheet!$D$30</f>
        <v>0</v>
      </c>
      <c r="O166" t="e">
        <f>VLOOKUP(B166,Sheet1!$A$3:$F$129,3,FALSE)</f>
        <v>#N/A</v>
      </c>
      <c r="P166">
        <f>FSPC!$F$4</f>
        <v>0</v>
      </c>
      <c r="Q166" s="46"/>
      <c r="R166" s="46"/>
      <c r="S166" s="46" t="str">
        <f>Coversheet!$D$15</f>
        <v>Select</v>
      </c>
      <c r="T166" s="46">
        <f>Coversheet!$D$21</f>
        <v>0</v>
      </c>
      <c r="U166" t="s">
        <v>421</v>
      </c>
      <c r="V166" s="32">
        <f>FSPC!$D$3</f>
        <v>0</v>
      </c>
      <c r="W166" s="32">
        <f>FSPC!$F$3</f>
        <v>0</v>
      </c>
      <c r="X166">
        <f>FSPC!$D$5</f>
        <v>0</v>
      </c>
      <c r="Y166">
        <f>FSPC!$F$5</f>
        <v>0</v>
      </c>
      <c r="Z166">
        <f>FSPC!$D$6</f>
        <v>0</v>
      </c>
      <c r="AA166">
        <f>FSPC!$F$6</f>
        <v>0</v>
      </c>
      <c r="AB166" t="str">
        <f>FSPC!$D$7</f>
        <v xml:space="preserve"> </v>
      </c>
      <c r="AC166">
        <f>FSPC!$F$7</f>
        <v>0</v>
      </c>
      <c r="AD166" t="str">
        <f>FSPC!$D$8</f>
        <v>Full Scope PCHF</v>
      </c>
      <c r="AE166" t="str">
        <f>FSPC!$F$8</f>
        <v>Select</v>
      </c>
      <c r="AF166">
        <f>FSPC!$D$9</f>
        <v>0</v>
      </c>
      <c r="AG166">
        <f>FSPC!$F$9</f>
        <v>0</v>
      </c>
      <c r="AH166" s="31" t="str">
        <f>FSPC!$D$10</f>
        <v>Auto-Populates</v>
      </c>
      <c r="AI166" t="str">
        <f>FSPC!$F$10</f>
        <v>Auto-Populates</v>
      </c>
      <c r="AJ166" t="str">
        <f>FSPC!$B$13</f>
        <v>I. General</v>
      </c>
      <c r="AK166">
        <f>FSPC!B17</f>
        <v>4</v>
      </c>
      <c r="AL166" t="str">
        <f>FSPC!C17</f>
        <v>Did the inspector verify correction of observations identified during the previous FDA and/or state inspection (if applicable)?</v>
      </c>
      <c r="AM166">
        <f>FSPC!D17</f>
        <v>0</v>
      </c>
      <c r="AN166" t="str">
        <f>FSPC!$E$17</f>
        <v>Select</v>
      </c>
      <c r="AO166">
        <f>FSPC!$F$17</f>
        <v>0</v>
      </c>
      <c r="AP166">
        <f>FSPC!$D$45</f>
        <v>0</v>
      </c>
      <c r="AQ166" s="32">
        <f>FSPC!$F$45</f>
        <v>0</v>
      </c>
      <c r="AR166">
        <f>FSPC!$D$46</f>
        <v>0</v>
      </c>
    </row>
    <row r="167" spans="1:175" x14ac:dyDescent="0.25">
      <c r="A167" t="e">
        <f>VLOOKUP(B167,Sheet1!$A$3:$F$129,2,FALSE)</f>
        <v>#N/A</v>
      </c>
      <c r="B167" t="str">
        <f>FSPC!$D$4</f>
        <v>Select</v>
      </c>
      <c r="C167" s="45">
        <f>Coversheet!$D$36</f>
        <v>0</v>
      </c>
      <c r="D167" s="46" t="str">
        <f>Sheet1!$A$1</f>
        <v>Human Food Field Inspection Audit v 07/2025</v>
      </c>
      <c r="E167" s="124">
        <f>Coversheet!$D$35</f>
        <v>0</v>
      </c>
      <c r="F167" s="124" t="str">
        <f>Coversheet!$D$17</f>
        <v>Select</v>
      </c>
      <c r="G167" s="124" t="str">
        <f>Coversheet!$D$19</f>
        <v>Select</v>
      </c>
      <c r="H167" s="124" t="str">
        <f>Coversheet!$D$16</f>
        <v>FOOD</v>
      </c>
      <c r="I167" s="124" t="str">
        <f>Coversheet!$D$24</f>
        <v>Select</v>
      </c>
      <c r="J167" s="124" t="str">
        <f>Coversheet!$D$25</f>
        <v>Select</v>
      </c>
      <c r="K167" s="45">
        <f>Coversheet!$D$26</f>
        <v>0</v>
      </c>
      <c r="L167" s="45">
        <f>Coversheet!$D$28</f>
        <v>0</v>
      </c>
      <c r="M167" s="124">
        <f>Coversheet!$D$29</f>
        <v>0</v>
      </c>
      <c r="N167" s="45">
        <f>Coversheet!$D$30</f>
        <v>0</v>
      </c>
      <c r="O167" t="e">
        <f>VLOOKUP(B167,Sheet1!$A$3:$F$129,3,FALSE)</f>
        <v>#N/A</v>
      </c>
      <c r="P167">
        <f>FSPC!$F$4</f>
        <v>0</v>
      </c>
      <c r="Q167" s="46"/>
      <c r="R167" s="46"/>
      <c r="S167" s="46" t="str">
        <f>Coversheet!$D$15</f>
        <v>Select</v>
      </c>
      <c r="T167" s="46">
        <f>Coversheet!$D$21</f>
        <v>0</v>
      </c>
      <c r="U167" t="s">
        <v>421</v>
      </c>
      <c r="V167" s="32">
        <f>FSPC!$D$3</f>
        <v>0</v>
      </c>
      <c r="W167" s="32">
        <f>FSPC!$F$3</f>
        <v>0</v>
      </c>
      <c r="X167">
        <f>FSPC!$D$5</f>
        <v>0</v>
      </c>
      <c r="Y167">
        <f>FSPC!$F$5</f>
        <v>0</v>
      </c>
      <c r="Z167">
        <f>FSPC!$D$6</f>
        <v>0</v>
      </c>
      <c r="AA167">
        <f>FSPC!$F$6</f>
        <v>0</v>
      </c>
      <c r="AB167" t="str">
        <f>FSPC!$D$7</f>
        <v xml:space="preserve"> </v>
      </c>
      <c r="AC167">
        <f>FSPC!$F$7</f>
        <v>0</v>
      </c>
      <c r="AD167" t="str">
        <f>FSPC!$D$8</f>
        <v>Full Scope PCHF</v>
      </c>
      <c r="AE167" t="str">
        <f>FSPC!$F$8</f>
        <v>Select</v>
      </c>
      <c r="AF167">
        <f>FSPC!$D$9</f>
        <v>0</v>
      </c>
      <c r="AG167">
        <f>FSPC!$F$9</f>
        <v>0</v>
      </c>
      <c r="AH167" s="31" t="str">
        <f>FSPC!$D$10</f>
        <v>Auto-Populates</v>
      </c>
      <c r="AI167" t="str">
        <f>FSPC!$F$10</f>
        <v>Auto-Populates</v>
      </c>
      <c r="AJ167" t="str">
        <f>FSPC!$B$13</f>
        <v>I. General</v>
      </c>
      <c r="AK167">
        <f>FSPC!B18</f>
        <v>5</v>
      </c>
      <c r="AL167" t="str">
        <f>FSPC!C18</f>
        <v>Did the inspector discuss observations with the firm during the inspection?</v>
      </c>
      <c r="AM167">
        <f>FSPC!D18</f>
        <v>0</v>
      </c>
      <c r="AN167" t="str">
        <f>FSPC!$E$18</f>
        <v>Select</v>
      </c>
      <c r="AO167">
        <f>FSPC!$F$18</f>
        <v>0</v>
      </c>
      <c r="AP167">
        <f>FSPC!$D$45</f>
        <v>0</v>
      </c>
      <c r="AQ167" s="32">
        <f>FSPC!$F$45</f>
        <v>0</v>
      </c>
      <c r="AR167">
        <f>FSPC!$D$46</f>
        <v>0</v>
      </c>
    </row>
    <row r="168" spans="1:175" x14ac:dyDescent="0.25">
      <c r="A168" t="e">
        <f>VLOOKUP(B168,Sheet1!$A$3:$F$129,2,FALSE)</f>
        <v>#N/A</v>
      </c>
      <c r="B168" t="str">
        <f>FSPC!$D$4</f>
        <v>Select</v>
      </c>
      <c r="C168" s="45">
        <f>Coversheet!$D$36</f>
        <v>0</v>
      </c>
      <c r="D168" s="46" t="str">
        <f>Sheet1!$A$1</f>
        <v>Human Food Field Inspection Audit v 07/2025</v>
      </c>
      <c r="E168" s="124">
        <f>Coversheet!$D$35</f>
        <v>0</v>
      </c>
      <c r="F168" s="124" t="str">
        <f>Coversheet!$D$17</f>
        <v>Select</v>
      </c>
      <c r="G168" s="124" t="str">
        <f>Coversheet!$D$19</f>
        <v>Select</v>
      </c>
      <c r="H168" s="124" t="str">
        <f>Coversheet!$D$16</f>
        <v>FOOD</v>
      </c>
      <c r="I168" s="124" t="str">
        <f>Coversheet!$D$24</f>
        <v>Select</v>
      </c>
      <c r="J168" s="124" t="str">
        <f>Coversheet!$D$25</f>
        <v>Select</v>
      </c>
      <c r="K168" s="45">
        <f>Coversheet!$D$26</f>
        <v>0</v>
      </c>
      <c r="L168" s="45">
        <f>Coversheet!$D$28</f>
        <v>0</v>
      </c>
      <c r="M168" s="124">
        <f>Coversheet!$D$29</f>
        <v>0</v>
      </c>
      <c r="N168" s="45">
        <f>Coversheet!$D$30</f>
        <v>0</v>
      </c>
      <c r="O168" t="e">
        <f>VLOOKUP(B168,Sheet1!$A$3:$F$129,3,FALSE)</f>
        <v>#N/A</v>
      </c>
      <c r="P168">
        <f>FSPC!$F$4</f>
        <v>0</v>
      </c>
      <c r="Q168" s="46"/>
      <c r="R168" s="46"/>
      <c r="S168" s="46" t="str">
        <f>Coversheet!$D$15</f>
        <v>Select</v>
      </c>
      <c r="T168" s="46">
        <f>Coversheet!$D$21</f>
        <v>0</v>
      </c>
      <c r="U168" t="s">
        <v>421</v>
      </c>
      <c r="V168" s="32">
        <f>FSPC!$D$3</f>
        <v>0</v>
      </c>
      <c r="W168" s="32">
        <f>FSPC!$F$3</f>
        <v>0</v>
      </c>
      <c r="X168">
        <f>FSPC!$D$5</f>
        <v>0</v>
      </c>
      <c r="Y168">
        <f>FSPC!$F$5</f>
        <v>0</v>
      </c>
      <c r="Z168">
        <f>FSPC!$D$6</f>
        <v>0</v>
      </c>
      <c r="AA168">
        <f>FSPC!$F$6</f>
        <v>0</v>
      </c>
      <c r="AB168" t="str">
        <f>FSPC!$D$7</f>
        <v xml:space="preserve"> </v>
      </c>
      <c r="AC168">
        <f>FSPC!$F$7</f>
        <v>0</v>
      </c>
      <c r="AD168" t="str">
        <f>FSPC!$D$8</f>
        <v>Full Scope PCHF</v>
      </c>
      <c r="AE168" t="str">
        <f>FSPC!$F$8</f>
        <v>Select</v>
      </c>
      <c r="AF168">
        <f>FSPC!$D$9</f>
        <v>0</v>
      </c>
      <c r="AG168">
        <f>FSPC!$F$9</f>
        <v>0</v>
      </c>
      <c r="AH168" s="31" t="str">
        <f>FSPC!$D$10</f>
        <v>Auto-Populates</v>
      </c>
      <c r="AI168" t="str">
        <f>FSPC!$F$10</f>
        <v>Auto-Populates</v>
      </c>
      <c r="AJ168" t="str">
        <f>FSPC!$B$13</f>
        <v>I. General</v>
      </c>
      <c r="AK168">
        <f>FSPC!B19</f>
        <v>6</v>
      </c>
      <c r="AL168" t="str">
        <f>FSPC!C19</f>
        <v>Did the inspector conduct the inspection in a professional manner?</v>
      </c>
      <c r="AM168">
        <f>FSPC!D19</f>
        <v>0</v>
      </c>
      <c r="AN168" t="str">
        <f>FSPC!$E$19</f>
        <v>Select</v>
      </c>
      <c r="AO168">
        <f>FSPC!$F$19</f>
        <v>0</v>
      </c>
      <c r="AP168">
        <f>FSPC!$D$45</f>
        <v>0</v>
      </c>
      <c r="AQ168" s="32">
        <f>FSPC!$F$45</f>
        <v>0</v>
      </c>
      <c r="AR168">
        <f>FSPC!$D$46</f>
        <v>0</v>
      </c>
    </row>
    <row r="169" spans="1:175" x14ac:dyDescent="0.25">
      <c r="A169" t="e">
        <f>VLOOKUP(B169,Sheet1!$A$3:$F$129,2,FALSE)</f>
        <v>#N/A</v>
      </c>
      <c r="B169" t="str">
        <f>FSPC!$D$4</f>
        <v>Select</v>
      </c>
      <c r="C169" s="45">
        <f>Coversheet!$D$36</f>
        <v>0</v>
      </c>
      <c r="D169" s="46" t="str">
        <f>Sheet1!$A$1</f>
        <v>Human Food Field Inspection Audit v 07/2025</v>
      </c>
      <c r="E169" s="124">
        <f>Coversheet!$D$35</f>
        <v>0</v>
      </c>
      <c r="F169" s="124" t="str">
        <f>Coversheet!$D$17</f>
        <v>Select</v>
      </c>
      <c r="G169" s="124" t="str">
        <f>Coversheet!$D$19</f>
        <v>Select</v>
      </c>
      <c r="H169" s="124" t="str">
        <f>Coversheet!$D$16</f>
        <v>FOOD</v>
      </c>
      <c r="I169" s="124" t="str">
        <f>Coversheet!$D$24</f>
        <v>Select</v>
      </c>
      <c r="J169" s="124" t="str">
        <f>Coversheet!$D$25</f>
        <v>Select</v>
      </c>
      <c r="K169" s="45">
        <f>Coversheet!$D$26</f>
        <v>0</v>
      </c>
      <c r="L169" s="45">
        <f>Coversheet!$D$28</f>
        <v>0</v>
      </c>
      <c r="M169" s="124">
        <f>Coversheet!$D$29</f>
        <v>0</v>
      </c>
      <c r="N169" s="45">
        <f>Coversheet!$D$30</f>
        <v>0</v>
      </c>
      <c r="O169" t="e">
        <f>VLOOKUP(B169,Sheet1!$A$3:$F$129,3,FALSE)</f>
        <v>#N/A</v>
      </c>
      <c r="P169">
        <f>FSPC!$F$4</f>
        <v>0</v>
      </c>
      <c r="Q169" s="46"/>
      <c r="R169" s="46"/>
      <c r="S169" s="46" t="str">
        <f>Coversheet!$D$15</f>
        <v>Select</v>
      </c>
      <c r="T169" s="46">
        <f>Coversheet!$D$21</f>
        <v>0</v>
      </c>
      <c r="U169" t="s">
        <v>421</v>
      </c>
      <c r="V169" s="32">
        <f>FSPC!$D$3</f>
        <v>0</v>
      </c>
      <c r="W169" s="32">
        <f>FSPC!$F$3</f>
        <v>0</v>
      </c>
      <c r="X169">
        <f>FSPC!$D$5</f>
        <v>0</v>
      </c>
      <c r="Y169">
        <f>FSPC!$F$5</f>
        <v>0</v>
      </c>
      <c r="Z169">
        <f>FSPC!$D$6</f>
        <v>0</v>
      </c>
      <c r="AA169">
        <f>FSPC!$F$6</f>
        <v>0</v>
      </c>
      <c r="AB169" t="str">
        <f>FSPC!$D$7</f>
        <v xml:space="preserve"> </v>
      </c>
      <c r="AC169">
        <f>FSPC!$F$7</f>
        <v>0</v>
      </c>
      <c r="AD169" t="str">
        <f>FSPC!$D$8</f>
        <v>Full Scope PCHF</v>
      </c>
      <c r="AE169" t="str">
        <f>FSPC!$F$8</f>
        <v>Select</v>
      </c>
      <c r="AF169">
        <f>FSPC!$D$9</f>
        <v>0</v>
      </c>
      <c r="AG169">
        <f>FSPC!$F$9</f>
        <v>0</v>
      </c>
      <c r="AH169" s="31" t="str">
        <f>FSPC!$D$10</f>
        <v>Auto-Populates</v>
      </c>
      <c r="AI169" t="str">
        <f>FSPC!$F$10</f>
        <v>Auto-Populates</v>
      </c>
      <c r="AJ169" t="str">
        <f>FSPC!$B$13</f>
        <v>I. General</v>
      </c>
      <c r="AK169">
        <f>FSPC!B20</f>
        <v>7</v>
      </c>
      <c r="AL169" t="str">
        <f>FSPC!C20</f>
        <v>Did the inspector assess whether employees are qualified to perform their assigned duties?</v>
      </c>
      <c r="AM169">
        <f>FSPC!D20</f>
        <v>0</v>
      </c>
      <c r="AN169" t="str">
        <f>FSPC!$E$20</f>
        <v>Select</v>
      </c>
      <c r="AO169">
        <f>FSPC!$F$20</f>
        <v>0</v>
      </c>
      <c r="AP169">
        <f>FSPC!$D$45</f>
        <v>0</v>
      </c>
      <c r="AQ169" s="32">
        <f>FSPC!$F$45</f>
        <v>0</v>
      </c>
      <c r="AR169">
        <f>FSPC!$D$46</f>
        <v>0</v>
      </c>
    </row>
    <row r="170" spans="1:175" x14ac:dyDescent="0.25">
      <c r="A170" t="e">
        <f>VLOOKUP(B170,Sheet1!$A$3:$F$129,2,FALSE)</f>
        <v>#N/A</v>
      </c>
      <c r="B170" t="str">
        <f>FSPC!$D$4</f>
        <v>Select</v>
      </c>
      <c r="C170" s="45">
        <f>Coversheet!$D$36</f>
        <v>0</v>
      </c>
      <c r="D170" s="46" t="str">
        <f>Sheet1!$A$1</f>
        <v>Human Food Field Inspection Audit v 07/2025</v>
      </c>
      <c r="E170" s="124">
        <f>Coversheet!$D$35</f>
        <v>0</v>
      </c>
      <c r="F170" s="124" t="str">
        <f>Coversheet!$D$17</f>
        <v>Select</v>
      </c>
      <c r="G170" s="124" t="str">
        <f>Coversheet!$D$19</f>
        <v>Select</v>
      </c>
      <c r="H170" s="124" t="str">
        <f>Coversheet!$D$16</f>
        <v>FOOD</v>
      </c>
      <c r="I170" s="124" t="str">
        <f>Coversheet!$D$24</f>
        <v>Select</v>
      </c>
      <c r="J170" s="124" t="str">
        <f>Coversheet!$D$25</f>
        <v>Select</v>
      </c>
      <c r="K170" s="45">
        <f>Coversheet!$D$26</f>
        <v>0</v>
      </c>
      <c r="L170" s="45">
        <f>Coversheet!$D$28</f>
        <v>0</v>
      </c>
      <c r="M170" s="124">
        <f>Coversheet!$D$29</f>
        <v>0</v>
      </c>
      <c r="N170" s="45">
        <f>Coversheet!$D$30</f>
        <v>0</v>
      </c>
      <c r="O170" t="e">
        <f>VLOOKUP(B170,Sheet1!$A$3:$F$129,3,FALSE)</f>
        <v>#N/A</v>
      </c>
      <c r="P170">
        <f>FSPC!$F$4</f>
        <v>0</v>
      </c>
      <c r="Q170" s="46"/>
      <c r="R170" s="46"/>
      <c r="S170" s="46" t="str">
        <f>Coversheet!$D$15</f>
        <v>Select</v>
      </c>
      <c r="T170" s="46">
        <f>Coversheet!$D$21</f>
        <v>0</v>
      </c>
      <c r="U170" t="s">
        <v>421</v>
      </c>
      <c r="V170" s="32">
        <f>FSPC!$D$3</f>
        <v>0</v>
      </c>
      <c r="W170" s="32">
        <f>FSPC!$F$3</f>
        <v>0</v>
      </c>
      <c r="X170">
        <f>FSPC!$D$5</f>
        <v>0</v>
      </c>
      <c r="Y170">
        <f>FSPC!$F$5</f>
        <v>0</v>
      </c>
      <c r="Z170">
        <f>FSPC!$D$6</f>
        <v>0</v>
      </c>
      <c r="AA170">
        <f>FSPC!$F$6</f>
        <v>0</v>
      </c>
      <c r="AB170" t="str">
        <f>FSPC!$D$7</f>
        <v xml:space="preserve"> </v>
      </c>
      <c r="AC170">
        <f>FSPC!$F$7</f>
        <v>0</v>
      </c>
      <c r="AD170" t="str">
        <f>FSPC!$D$8</f>
        <v>Full Scope PCHF</v>
      </c>
      <c r="AE170" t="str">
        <f>FSPC!$F$8</f>
        <v>Select</v>
      </c>
      <c r="AF170">
        <f>FSPC!$D$9</f>
        <v>0</v>
      </c>
      <c r="AG170">
        <f>FSPC!$F$9</f>
        <v>0</v>
      </c>
      <c r="AH170" s="31" t="str">
        <f>FSPC!$D$10</f>
        <v>Auto-Populates</v>
      </c>
      <c r="AI170" t="str">
        <f>FSPC!$F$10</f>
        <v>Auto-Populates</v>
      </c>
      <c r="AJ170" t="str">
        <f>FSPC!$B$13</f>
        <v>I. General</v>
      </c>
      <c r="AK170">
        <f>FSPC!B21</f>
        <v>8</v>
      </c>
      <c r="AL170" t="str">
        <f>FSPC!C21</f>
        <v>Did the inspector demonstrate the ability to identify significant hazards specific to the products or processes?</v>
      </c>
      <c r="AM170">
        <f>FSPC!D21</f>
        <v>0</v>
      </c>
      <c r="AN170" t="str">
        <f>FSPC!$E$21</f>
        <v>Select</v>
      </c>
      <c r="AO170">
        <f>FSPC!$F$21</f>
        <v>0</v>
      </c>
      <c r="AP170">
        <f>FSPC!$D$45</f>
        <v>0</v>
      </c>
      <c r="AQ170" s="32">
        <f>FSPC!$F$45</f>
        <v>0</v>
      </c>
      <c r="AR170">
        <f>FSPC!$D$46</f>
        <v>0</v>
      </c>
    </row>
    <row r="171" spans="1:175" x14ac:dyDescent="0.25">
      <c r="A171" t="e">
        <f>VLOOKUP(B171,Sheet1!$A$3:$F$129,2,FALSE)</f>
        <v>#N/A</v>
      </c>
      <c r="B171" t="str">
        <f>FSPC!$D$4</f>
        <v>Select</v>
      </c>
      <c r="C171" s="45">
        <f>Coversheet!$D$36</f>
        <v>0</v>
      </c>
      <c r="D171" s="46" t="str">
        <f>Sheet1!$A$1</f>
        <v>Human Food Field Inspection Audit v 07/2025</v>
      </c>
      <c r="E171" s="124">
        <f>Coversheet!$D$35</f>
        <v>0</v>
      </c>
      <c r="F171" s="124" t="str">
        <f>Coversheet!$D$17</f>
        <v>Select</v>
      </c>
      <c r="G171" s="124" t="str">
        <f>Coversheet!$D$19</f>
        <v>Select</v>
      </c>
      <c r="H171" s="124" t="str">
        <f>Coversheet!$D$16</f>
        <v>FOOD</v>
      </c>
      <c r="I171" s="124" t="str">
        <f>Coversheet!$D$24</f>
        <v>Select</v>
      </c>
      <c r="J171" s="124" t="str">
        <f>Coversheet!$D$25</f>
        <v>Select</v>
      </c>
      <c r="K171" s="45">
        <f>Coversheet!$D$26</f>
        <v>0</v>
      </c>
      <c r="L171" s="45">
        <f>Coversheet!$D$28</f>
        <v>0</v>
      </c>
      <c r="M171" s="124">
        <f>Coversheet!$D$29</f>
        <v>0</v>
      </c>
      <c r="N171" s="45">
        <f>Coversheet!$D$30</f>
        <v>0</v>
      </c>
      <c r="O171" t="e">
        <f>VLOOKUP(B171,Sheet1!$A$3:$F$129,3,FALSE)</f>
        <v>#N/A</v>
      </c>
      <c r="P171">
        <f>FSPC!$F$4</f>
        <v>0</v>
      </c>
      <c r="Q171" s="46"/>
      <c r="R171" s="46"/>
      <c r="S171" s="46" t="str">
        <f>Coversheet!$D$15</f>
        <v>Select</v>
      </c>
      <c r="T171" s="46">
        <f>Coversheet!$D$21</f>
        <v>0</v>
      </c>
      <c r="U171" t="s">
        <v>421</v>
      </c>
      <c r="V171" s="32">
        <f>FSPC!$D$3</f>
        <v>0</v>
      </c>
      <c r="W171" s="32">
        <f>FSPC!$F$3</f>
        <v>0</v>
      </c>
      <c r="X171">
        <f>FSPC!$D$5</f>
        <v>0</v>
      </c>
      <c r="Y171">
        <f>FSPC!$F$5</f>
        <v>0</v>
      </c>
      <c r="Z171">
        <f>FSPC!$D$6</f>
        <v>0</v>
      </c>
      <c r="AA171">
        <f>FSPC!$F$6</f>
        <v>0</v>
      </c>
      <c r="AB171" t="str">
        <f>FSPC!$D$7</f>
        <v xml:space="preserve"> </v>
      </c>
      <c r="AC171">
        <f>FSPC!$F$7</f>
        <v>0</v>
      </c>
      <c r="AD171" t="str">
        <f>FSPC!$D$8</f>
        <v>Full Scope PCHF</v>
      </c>
      <c r="AE171" t="str">
        <f>FSPC!$F$8</f>
        <v>Select</v>
      </c>
      <c r="AF171">
        <f>FSPC!$D$9</f>
        <v>0</v>
      </c>
      <c r="AG171">
        <f>FSPC!$F$9</f>
        <v>0</v>
      </c>
      <c r="AH171" s="31" t="str">
        <f>FSPC!$D$10</f>
        <v>Auto-Populates</v>
      </c>
      <c r="AI171" t="str">
        <f>FSPC!$F$10</f>
        <v>Auto-Populates</v>
      </c>
      <c r="AJ171" t="str">
        <f>FSPC!$B$13</f>
        <v>I. General</v>
      </c>
      <c r="AK171">
        <f>FSPC!B22</f>
        <v>9</v>
      </c>
      <c r="AL171" t="str">
        <f>FSPC!C22</f>
        <v>Did the inspector review and assess product labeling?</v>
      </c>
      <c r="AM171">
        <f>FSPC!D22</f>
        <v>0</v>
      </c>
      <c r="AN171" t="str">
        <f>FSPC!$E$22</f>
        <v>Select</v>
      </c>
      <c r="AO171">
        <f>FSPC!$F$22</f>
        <v>0</v>
      </c>
      <c r="AP171">
        <f>FSPC!$D$45</f>
        <v>0</v>
      </c>
      <c r="AQ171" s="32">
        <f>FSPC!$F$45</f>
        <v>0</v>
      </c>
      <c r="AR171">
        <f>FSPC!$D$46</f>
        <v>0</v>
      </c>
    </row>
    <row r="172" spans="1:175" x14ac:dyDescent="0.25">
      <c r="A172" t="e">
        <f>VLOOKUP(B172,Sheet1!$A$3:$F$129,2,FALSE)</f>
        <v>#N/A</v>
      </c>
      <c r="B172" t="str">
        <f>FSPC!$D$4</f>
        <v>Select</v>
      </c>
      <c r="C172" s="45">
        <f>Coversheet!$D$36</f>
        <v>0</v>
      </c>
      <c r="D172" s="46" t="str">
        <f>Sheet1!$A$1</f>
        <v>Human Food Field Inspection Audit v 07/2025</v>
      </c>
      <c r="E172" s="124">
        <f>Coversheet!$D$35</f>
        <v>0</v>
      </c>
      <c r="F172" s="124" t="str">
        <f>Coversheet!$D$17</f>
        <v>Select</v>
      </c>
      <c r="G172" s="124" t="str">
        <f>Coversheet!$D$19</f>
        <v>Select</v>
      </c>
      <c r="H172" s="124" t="str">
        <f>Coversheet!$D$16</f>
        <v>FOOD</v>
      </c>
      <c r="I172" s="124" t="str">
        <f>Coversheet!$D$24</f>
        <v>Select</v>
      </c>
      <c r="J172" s="124" t="str">
        <f>Coversheet!$D$25</f>
        <v>Select</v>
      </c>
      <c r="K172" s="45">
        <f>Coversheet!$D$26</f>
        <v>0</v>
      </c>
      <c r="L172" s="45">
        <f>Coversheet!$D$28</f>
        <v>0</v>
      </c>
      <c r="M172" s="124">
        <f>Coversheet!$D$29</f>
        <v>0</v>
      </c>
      <c r="N172" s="45">
        <f>Coversheet!$D$30</f>
        <v>0</v>
      </c>
      <c r="O172" t="e">
        <f>VLOOKUP(B172,Sheet1!$A$3:$F$129,3,FALSE)</f>
        <v>#N/A</v>
      </c>
      <c r="P172">
        <f>FSPC!$F$4</f>
        <v>0</v>
      </c>
      <c r="Q172" s="46"/>
      <c r="R172" s="46"/>
      <c r="S172" s="46" t="str">
        <f>Coversheet!$D$15</f>
        <v>Select</v>
      </c>
      <c r="T172" s="46">
        <f>Coversheet!$D$21</f>
        <v>0</v>
      </c>
      <c r="U172" t="s">
        <v>421</v>
      </c>
      <c r="V172" s="32">
        <f>FSPC!$D$3</f>
        <v>0</v>
      </c>
      <c r="W172" s="32">
        <f>FSPC!$F$3</f>
        <v>0</v>
      </c>
      <c r="X172">
        <f>FSPC!$D$5</f>
        <v>0</v>
      </c>
      <c r="Y172">
        <f>FSPC!$F$5</f>
        <v>0</v>
      </c>
      <c r="Z172">
        <f>FSPC!$D$6</f>
        <v>0</v>
      </c>
      <c r="AA172">
        <f>FSPC!$F$6</f>
        <v>0</v>
      </c>
      <c r="AB172" t="str">
        <f>FSPC!$D$7</f>
        <v xml:space="preserve"> </v>
      </c>
      <c r="AC172">
        <f>FSPC!$F$7</f>
        <v>0</v>
      </c>
      <c r="AD172" t="str">
        <f>FSPC!$D$8</f>
        <v>Full Scope PCHF</v>
      </c>
      <c r="AE172" t="str">
        <f>FSPC!$F$8</f>
        <v>Select</v>
      </c>
      <c r="AF172">
        <f>FSPC!$D$9</f>
        <v>0</v>
      </c>
      <c r="AG172">
        <f>FSPC!$F$9</f>
        <v>0</v>
      </c>
      <c r="AH172" s="31" t="str">
        <f>FSPC!$D$10</f>
        <v>Auto-Populates</v>
      </c>
      <c r="AI172" t="str">
        <f>FSPC!$F$10</f>
        <v>Auto-Populates</v>
      </c>
      <c r="AJ172" t="str">
        <f>FSPC!$B$23</f>
        <v>II. CGMP Provisions</v>
      </c>
      <c r="AK172" t="str">
        <f>FSPC!$B$23</f>
        <v>II. CGMP Provisions</v>
      </c>
      <c r="AP172">
        <f>FSPC!$D$45</f>
        <v>0</v>
      </c>
      <c r="AQ172" s="32">
        <f>FSPC!$F$45</f>
        <v>0</v>
      </c>
      <c r="AR172">
        <f>FSPC!$D$46</f>
        <v>0</v>
      </c>
    </row>
    <row r="173" spans="1:175" x14ac:dyDescent="0.25">
      <c r="A173" t="e">
        <f>VLOOKUP(B173,Sheet1!$A$3:$F$129,2,FALSE)</f>
        <v>#N/A</v>
      </c>
      <c r="B173" t="str">
        <f>FSPC!$D$4</f>
        <v>Select</v>
      </c>
      <c r="C173" s="45">
        <f>Coversheet!$D$36</f>
        <v>0</v>
      </c>
      <c r="D173" s="46" t="str">
        <f>Sheet1!$A$1</f>
        <v>Human Food Field Inspection Audit v 07/2025</v>
      </c>
      <c r="E173" s="124">
        <f>Coversheet!$D$35</f>
        <v>0</v>
      </c>
      <c r="F173" s="124" t="str">
        <f>Coversheet!$D$17</f>
        <v>Select</v>
      </c>
      <c r="G173" s="124" t="str">
        <f>Coversheet!$D$19</f>
        <v>Select</v>
      </c>
      <c r="H173" s="124" t="str">
        <f>Coversheet!$D$16</f>
        <v>FOOD</v>
      </c>
      <c r="I173" s="124" t="str">
        <f>Coversheet!$D$24</f>
        <v>Select</v>
      </c>
      <c r="J173" s="124" t="str">
        <f>Coversheet!$D$25</f>
        <v>Select</v>
      </c>
      <c r="K173" s="45">
        <f>Coversheet!$D$26</f>
        <v>0</v>
      </c>
      <c r="L173" s="45">
        <f>Coversheet!$D$28</f>
        <v>0</v>
      </c>
      <c r="M173" s="124">
        <f>Coversheet!$D$29</f>
        <v>0</v>
      </c>
      <c r="N173" s="45">
        <f>Coversheet!$D$30</f>
        <v>0</v>
      </c>
      <c r="O173" t="e">
        <f>VLOOKUP(B173,Sheet1!$A$3:$F$129,3,FALSE)</f>
        <v>#N/A</v>
      </c>
      <c r="P173">
        <f>FSPC!$F$4</f>
        <v>0</v>
      </c>
      <c r="Q173" s="46"/>
      <c r="R173" s="46"/>
      <c r="S173" s="46" t="str">
        <f>Coversheet!$D$15</f>
        <v>Select</v>
      </c>
      <c r="T173" s="46">
        <f>Coversheet!$D$21</f>
        <v>0</v>
      </c>
      <c r="U173" t="s">
        <v>421</v>
      </c>
      <c r="V173" s="32">
        <f>FSPC!$D$3</f>
        <v>0</v>
      </c>
      <c r="W173" s="32">
        <f>FSPC!$F$3</f>
        <v>0</v>
      </c>
      <c r="X173">
        <f>FSPC!$D$5</f>
        <v>0</v>
      </c>
      <c r="Y173">
        <f>FSPC!$F$5</f>
        <v>0</v>
      </c>
      <c r="Z173">
        <f>FSPC!$D$6</f>
        <v>0</v>
      </c>
      <c r="AA173">
        <f>FSPC!$F$6</f>
        <v>0</v>
      </c>
      <c r="AB173" t="str">
        <f>FSPC!$D$7</f>
        <v xml:space="preserve"> </v>
      </c>
      <c r="AC173">
        <f>FSPC!$F$7</f>
        <v>0</v>
      </c>
      <c r="AD173" t="str">
        <f>FSPC!$D$8</f>
        <v>Full Scope PCHF</v>
      </c>
      <c r="AE173" t="str">
        <f>FSPC!$F$8</f>
        <v>Select</v>
      </c>
      <c r="AF173">
        <f>FSPC!$D$9</f>
        <v>0</v>
      </c>
      <c r="AG173">
        <f>FSPC!$F$9</f>
        <v>0</v>
      </c>
      <c r="AH173" s="31" t="str">
        <f>FSPC!$D$10</f>
        <v>Auto-Populates</v>
      </c>
      <c r="AI173" t="str">
        <f>FSPC!$F$10</f>
        <v>Auto-Populates</v>
      </c>
      <c r="AJ173" t="str">
        <f>FSPC!$B$23</f>
        <v>II. CGMP Provisions</v>
      </c>
      <c r="AK173">
        <f>FSPC!B24</f>
        <v>1</v>
      </c>
      <c r="AL173" t="str">
        <f>FSPC!C24</f>
        <v>Did the inspector assess employee practices and evaluate whether they contribute to allergen cross-contact and/or to the contamination of food and food-contact surfaces?</v>
      </c>
      <c r="AM173">
        <f>FSPC!D24</f>
        <v>0</v>
      </c>
      <c r="AN173" t="str">
        <f>FSPC!$E$24</f>
        <v>Select</v>
      </c>
      <c r="AO173">
        <f>FSPC!$F$24</f>
        <v>0</v>
      </c>
      <c r="AP173">
        <f>FSPC!$D$45</f>
        <v>0</v>
      </c>
      <c r="AQ173" s="32">
        <f>FSPC!$F$45</f>
        <v>0</v>
      </c>
      <c r="AR173">
        <f>FSPC!$D$46</f>
        <v>0</v>
      </c>
    </row>
    <row r="174" spans="1:175" x14ac:dyDescent="0.25">
      <c r="A174" t="e">
        <f>VLOOKUP(B174,Sheet1!$A$3:$F$129,2,FALSE)</f>
        <v>#N/A</v>
      </c>
      <c r="B174" t="str">
        <f>FSPC!$D$4</f>
        <v>Select</v>
      </c>
      <c r="C174" s="45">
        <f>Coversheet!$D$36</f>
        <v>0</v>
      </c>
      <c r="D174" s="46" t="str">
        <f>Sheet1!$A$1</f>
        <v>Human Food Field Inspection Audit v 07/2025</v>
      </c>
      <c r="E174" s="124">
        <f>Coversheet!$D$35</f>
        <v>0</v>
      </c>
      <c r="F174" s="124" t="str">
        <f>Coversheet!$D$17</f>
        <v>Select</v>
      </c>
      <c r="G174" s="124" t="str">
        <f>Coversheet!$D$19</f>
        <v>Select</v>
      </c>
      <c r="H174" s="124" t="str">
        <f>Coversheet!$D$16</f>
        <v>FOOD</v>
      </c>
      <c r="I174" s="124" t="str">
        <f>Coversheet!$D$24</f>
        <v>Select</v>
      </c>
      <c r="J174" s="124" t="str">
        <f>Coversheet!$D$25</f>
        <v>Select</v>
      </c>
      <c r="K174" s="45">
        <f>Coversheet!$D$26</f>
        <v>0</v>
      </c>
      <c r="L174" s="45">
        <f>Coversheet!$D$28</f>
        <v>0</v>
      </c>
      <c r="M174" s="124">
        <f>Coversheet!$D$29</f>
        <v>0</v>
      </c>
      <c r="N174" s="45">
        <f>Coversheet!$D$30</f>
        <v>0</v>
      </c>
      <c r="O174" t="e">
        <f>VLOOKUP(B174,Sheet1!$A$3:$F$129,3,FALSE)</f>
        <v>#N/A</v>
      </c>
      <c r="P174">
        <f>FSPC!$F$4</f>
        <v>0</v>
      </c>
      <c r="Q174" s="46"/>
      <c r="R174" s="46"/>
      <c r="S174" s="46" t="str">
        <f>Coversheet!$D$15</f>
        <v>Select</v>
      </c>
      <c r="T174" s="46">
        <f>Coversheet!$D$21</f>
        <v>0</v>
      </c>
      <c r="U174" t="s">
        <v>421</v>
      </c>
      <c r="V174" s="32">
        <f>FSPC!$D$3</f>
        <v>0</v>
      </c>
      <c r="W174" s="32">
        <f>FSPC!$F$3</f>
        <v>0</v>
      </c>
      <c r="X174">
        <f>FSPC!$D$5</f>
        <v>0</v>
      </c>
      <c r="Y174">
        <f>FSPC!$F$5</f>
        <v>0</v>
      </c>
      <c r="Z174">
        <f>FSPC!$D$6</f>
        <v>0</v>
      </c>
      <c r="AA174">
        <f>FSPC!$F$6</f>
        <v>0</v>
      </c>
      <c r="AB174" t="str">
        <f>FSPC!$D$7</f>
        <v xml:space="preserve"> </v>
      </c>
      <c r="AC174">
        <f>FSPC!$F$7</f>
        <v>0</v>
      </c>
      <c r="AD174" t="str">
        <f>FSPC!$D$8</f>
        <v>Full Scope PCHF</v>
      </c>
      <c r="AE174" t="str">
        <f>FSPC!$F$8</f>
        <v>Select</v>
      </c>
      <c r="AF174">
        <f>FSPC!$D$9</f>
        <v>0</v>
      </c>
      <c r="AG174">
        <f>FSPC!$F$9</f>
        <v>0</v>
      </c>
      <c r="AH174" s="31" t="str">
        <f>FSPC!$D$10</f>
        <v>Auto-Populates</v>
      </c>
      <c r="AI174" t="str">
        <f>FSPC!$F$10</f>
        <v>Auto-Populates</v>
      </c>
      <c r="AJ174" t="str">
        <f>FSPC!$B$23</f>
        <v>II. CGMP Provisions</v>
      </c>
      <c r="AK174">
        <f>FSPC!B25</f>
        <v>2</v>
      </c>
      <c r="AL174" t="str">
        <f>FSPC!C25</f>
        <v xml:space="preserve">Did the inspector assess the plants and grounds around the firm to ensure that they do not constitute a source of contamination or harborage? </v>
      </c>
      <c r="AM174">
        <f>FSPC!D25</f>
        <v>0</v>
      </c>
      <c r="AN174" t="str">
        <f>FSPC!$E$25</f>
        <v>Select</v>
      </c>
      <c r="AO174">
        <f>FSPC!$F$25</f>
        <v>0</v>
      </c>
      <c r="AP174">
        <f>FSPC!$D$45</f>
        <v>0</v>
      </c>
      <c r="AQ174" s="32">
        <f>FSPC!$F$45</f>
        <v>0</v>
      </c>
      <c r="AR174">
        <f>FSPC!$D$46</f>
        <v>0</v>
      </c>
    </row>
    <row r="175" spans="1:175" x14ac:dyDescent="0.25">
      <c r="A175" t="e">
        <f>VLOOKUP(B175,Sheet1!$A$3:$F$129,2,FALSE)</f>
        <v>#N/A</v>
      </c>
      <c r="B175" t="str">
        <f>FSPC!$D$4</f>
        <v>Select</v>
      </c>
      <c r="C175" s="45">
        <f>Coversheet!$D$36</f>
        <v>0</v>
      </c>
      <c r="D175" s="46" t="str">
        <f>Sheet1!$A$1</f>
        <v>Human Food Field Inspection Audit v 07/2025</v>
      </c>
      <c r="E175" s="124">
        <f>Coversheet!$D$35</f>
        <v>0</v>
      </c>
      <c r="F175" s="124" t="str">
        <f>Coversheet!$D$17</f>
        <v>Select</v>
      </c>
      <c r="G175" s="124" t="str">
        <f>Coversheet!$D$19</f>
        <v>Select</v>
      </c>
      <c r="H175" s="124" t="str">
        <f>Coversheet!$D$16</f>
        <v>FOOD</v>
      </c>
      <c r="I175" s="124" t="str">
        <f>Coversheet!$D$24</f>
        <v>Select</v>
      </c>
      <c r="J175" s="124" t="str">
        <f>Coversheet!$D$25</f>
        <v>Select</v>
      </c>
      <c r="K175" s="45">
        <f>Coversheet!$D$26</f>
        <v>0</v>
      </c>
      <c r="L175" s="45">
        <f>Coversheet!$D$28</f>
        <v>0</v>
      </c>
      <c r="M175" s="124">
        <f>Coversheet!$D$29</f>
        <v>0</v>
      </c>
      <c r="N175" s="45">
        <f>Coversheet!$D$30</f>
        <v>0</v>
      </c>
      <c r="O175" t="e">
        <f>VLOOKUP(B175,Sheet1!$A$3:$F$129,3,FALSE)</f>
        <v>#N/A</v>
      </c>
      <c r="P175">
        <f>FSPC!$F$4</f>
        <v>0</v>
      </c>
      <c r="Q175" s="46"/>
      <c r="R175" s="46"/>
      <c r="S175" s="46" t="str">
        <f>Coversheet!$D$15</f>
        <v>Select</v>
      </c>
      <c r="T175" s="46">
        <f>Coversheet!$D$21</f>
        <v>0</v>
      </c>
      <c r="U175" t="s">
        <v>421</v>
      </c>
      <c r="V175" s="32">
        <f>FSPC!$D$3</f>
        <v>0</v>
      </c>
      <c r="W175" s="32">
        <f>FSPC!$F$3</f>
        <v>0</v>
      </c>
      <c r="X175">
        <f>FSPC!$D$5</f>
        <v>0</v>
      </c>
      <c r="Y175">
        <f>FSPC!$F$5</f>
        <v>0</v>
      </c>
      <c r="Z175">
        <f>FSPC!$D$6</f>
        <v>0</v>
      </c>
      <c r="AA175">
        <f>FSPC!$F$6</f>
        <v>0</v>
      </c>
      <c r="AB175" t="str">
        <f>FSPC!$D$7</f>
        <v xml:space="preserve"> </v>
      </c>
      <c r="AC175">
        <f>FSPC!$F$7</f>
        <v>0</v>
      </c>
      <c r="AD175" t="str">
        <f>FSPC!$D$8</f>
        <v>Full Scope PCHF</v>
      </c>
      <c r="AE175" t="str">
        <f>FSPC!$F$8</f>
        <v>Select</v>
      </c>
      <c r="AF175">
        <f>FSPC!$D$9</f>
        <v>0</v>
      </c>
      <c r="AG175">
        <f>FSPC!$F$9</f>
        <v>0</v>
      </c>
      <c r="AH175" s="31" t="str">
        <f>FSPC!$D$10</f>
        <v>Auto-Populates</v>
      </c>
      <c r="AI175" t="str">
        <f>FSPC!$F$10</f>
        <v>Auto-Populates</v>
      </c>
      <c r="AJ175" t="str">
        <f>FSPC!$B$23</f>
        <v>II. CGMP Provisions</v>
      </c>
      <c r="AK175">
        <f>FSPC!B26</f>
        <v>3</v>
      </c>
      <c r="AL175" t="str">
        <f>FSPC!C26</f>
        <v>Did the inspector assess the general maintenance of the firm?</v>
      </c>
      <c r="AM175">
        <f>FSPC!D26</f>
        <v>0</v>
      </c>
      <c r="AN175" t="str">
        <f>FSPC!$E$26</f>
        <v>Select</v>
      </c>
      <c r="AO175">
        <f>FSPC!$F$26</f>
        <v>0</v>
      </c>
      <c r="AP175">
        <f>FSPC!$D$45</f>
        <v>0</v>
      </c>
      <c r="AQ175" s="32">
        <f>FSPC!$F$45</f>
        <v>0</v>
      </c>
      <c r="AR175">
        <f>FSPC!$D$46</f>
        <v>0</v>
      </c>
    </row>
    <row r="176" spans="1:175" x14ac:dyDescent="0.25">
      <c r="A176" t="e">
        <f>VLOOKUP(B176,Sheet1!$A$3:$F$129,2,FALSE)</f>
        <v>#N/A</v>
      </c>
      <c r="B176" t="str">
        <f>FSPC!$D$4</f>
        <v>Select</v>
      </c>
      <c r="C176" s="45">
        <f>Coversheet!$D$36</f>
        <v>0</v>
      </c>
      <c r="D176" s="46" t="str">
        <f>Sheet1!$A$1</f>
        <v>Human Food Field Inspection Audit v 07/2025</v>
      </c>
      <c r="E176" s="124">
        <f>Coversheet!$D$35</f>
        <v>0</v>
      </c>
      <c r="F176" s="124" t="str">
        <f>Coversheet!$D$17</f>
        <v>Select</v>
      </c>
      <c r="G176" s="124" t="str">
        <f>Coversheet!$D$19</f>
        <v>Select</v>
      </c>
      <c r="H176" s="124" t="str">
        <f>Coversheet!$D$16</f>
        <v>FOOD</v>
      </c>
      <c r="I176" s="124" t="str">
        <f>Coversheet!$D$24</f>
        <v>Select</v>
      </c>
      <c r="J176" s="124" t="str">
        <f>Coversheet!$D$25</f>
        <v>Select</v>
      </c>
      <c r="K176" s="45">
        <f>Coversheet!$D$26</f>
        <v>0</v>
      </c>
      <c r="L176" s="45">
        <f>Coversheet!$D$28</f>
        <v>0</v>
      </c>
      <c r="M176" s="124">
        <f>Coversheet!$D$29</f>
        <v>0</v>
      </c>
      <c r="N176" s="45">
        <f>Coversheet!$D$30</f>
        <v>0</v>
      </c>
      <c r="O176" t="e">
        <f>VLOOKUP(B176,Sheet1!$A$3:$F$129,3,FALSE)</f>
        <v>#N/A</v>
      </c>
      <c r="P176">
        <f>FSPC!$F$4</f>
        <v>0</v>
      </c>
      <c r="Q176" s="46"/>
      <c r="R176" s="46"/>
      <c r="S176" s="46" t="str">
        <f>Coversheet!$D$15</f>
        <v>Select</v>
      </c>
      <c r="T176" s="46">
        <f>Coversheet!$D$21</f>
        <v>0</v>
      </c>
      <c r="U176" t="s">
        <v>421</v>
      </c>
      <c r="V176" s="32">
        <f>FSPC!$D$3</f>
        <v>0</v>
      </c>
      <c r="W176" s="32">
        <f>FSPC!$F$3</f>
        <v>0</v>
      </c>
      <c r="X176">
        <f>FSPC!$D$5</f>
        <v>0</v>
      </c>
      <c r="Y176">
        <f>FSPC!$F$5</f>
        <v>0</v>
      </c>
      <c r="Z176">
        <f>FSPC!$D$6</f>
        <v>0</v>
      </c>
      <c r="AA176">
        <f>FSPC!$F$6</f>
        <v>0</v>
      </c>
      <c r="AB176" t="str">
        <f>FSPC!$D$7</f>
        <v xml:space="preserve"> </v>
      </c>
      <c r="AC176">
        <f>FSPC!$F$7</f>
        <v>0</v>
      </c>
      <c r="AD176" t="str">
        <f>FSPC!$D$8</f>
        <v>Full Scope PCHF</v>
      </c>
      <c r="AE176" t="str">
        <f>FSPC!$F$8</f>
        <v>Select</v>
      </c>
      <c r="AF176">
        <f>FSPC!$D$9</f>
        <v>0</v>
      </c>
      <c r="AG176">
        <f>FSPC!$F$9</f>
        <v>0</v>
      </c>
      <c r="AH176" s="31" t="str">
        <f>FSPC!$D$10</f>
        <v>Auto-Populates</v>
      </c>
      <c r="AI176" t="str">
        <f>FSPC!$F$10</f>
        <v>Auto-Populates</v>
      </c>
      <c r="AJ176" t="str">
        <f>FSPC!$B$23</f>
        <v>II. CGMP Provisions</v>
      </c>
      <c r="AK176">
        <f>FSPC!B27</f>
        <v>4</v>
      </c>
      <c r="AL176" t="str">
        <f>FSPC!C27</f>
        <v>Did the inspector assess the firm's sanitary operations?</v>
      </c>
      <c r="AM176">
        <f>FSPC!D27</f>
        <v>0</v>
      </c>
      <c r="AN176" t="str">
        <f>FSPC!$E$27</f>
        <v>Select</v>
      </c>
      <c r="AO176">
        <f>FSPC!$F$27</f>
        <v>0</v>
      </c>
      <c r="AP176">
        <f>FSPC!$D$45</f>
        <v>0</v>
      </c>
      <c r="AQ176" s="32">
        <f>FSPC!$F$45</f>
        <v>0</v>
      </c>
      <c r="AR176">
        <f>FSPC!$D$46</f>
        <v>0</v>
      </c>
    </row>
    <row r="177" spans="1:175" x14ac:dyDescent="0.25">
      <c r="A177" t="e">
        <f>VLOOKUP(B177,Sheet1!$A$3:$F$129,2,FALSE)</f>
        <v>#N/A</v>
      </c>
      <c r="B177" t="str">
        <f>FSPC!$D$4</f>
        <v>Select</v>
      </c>
      <c r="C177" s="45">
        <f>Coversheet!$D$36</f>
        <v>0</v>
      </c>
      <c r="D177" s="46" t="str">
        <f>Sheet1!$A$1</f>
        <v>Human Food Field Inspection Audit v 07/2025</v>
      </c>
      <c r="E177" s="124">
        <f>Coversheet!$D$35</f>
        <v>0</v>
      </c>
      <c r="F177" s="124" t="str">
        <f>Coversheet!$D$17</f>
        <v>Select</v>
      </c>
      <c r="G177" s="124" t="str">
        <f>Coversheet!$D$19</f>
        <v>Select</v>
      </c>
      <c r="H177" s="124" t="str">
        <f>Coversheet!$D$16</f>
        <v>FOOD</v>
      </c>
      <c r="I177" s="124" t="str">
        <f>Coversheet!$D$24</f>
        <v>Select</v>
      </c>
      <c r="J177" s="124" t="str">
        <f>Coversheet!$D$25</f>
        <v>Select</v>
      </c>
      <c r="K177" s="45">
        <f>Coversheet!$D$26</f>
        <v>0</v>
      </c>
      <c r="L177" s="45">
        <f>Coversheet!$D$28</f>
        <v>0</v>
      </c>
      <c r="M177" s="124">
        <f>Coversheet!$D$29</f>
        <v>0</v>
      </c>
      <c r="N177" s="45">
        <f>Coversheet!$D$30</f>
        <v>0</v>
      </c>
      <c r="O177" t="e">
        <f>VLOOKUP(B177,Sheet1!$A$3:$F$129,3,FALSE)</f>
        <v>#N/A</v>
      </c>
      <c r="P177">
        <f>FSPC!$F$4</f>
        <v>0</v>
      </c>
      <c r="Q177" s="46"/>
      <c r="R177" s="46"/>
      <c r="S177" s="46" t="str">
        <f>Coversheet!$D$15</f>
        <v>Select</v>
      </c>
      <c r="T177" s="46">
        <f>Coversheet!$D$21</f>
        <v>0</v>
      </c>
      <c r="U177" t="s">
        <v>421</v>
      </c>
      <c r="V177" s="32">
        <f>FSPC!$D$3</f>
        <v>0</v>
      </c>
      <c r="W177" s="32">
        <f>FSPC!$F$3</f>
        <v>0</v>
      </c>
      <c r="X177">
        <f>FSPC!$D$5</f>
        <v>0</v>
      </c>
      <c r="Y177">
        <f>FSPC!$F$5</f>
        <v>0</v>
      </c>
      <c r="Z177">
        <f>FSPC!$D$6</f>
        <v>0</v>
      </c>
      <c r="AA177">
        <f>FSPC!$F$6</f>
        <v>0</v>
      </c>
      <c r="AB177" t="str">
        <f>FSPC!$D$7</f>
        <v xml:space="preserve"> </v>
      </c>
      <c r="AC177">
        <f>FSPC!$F$7</f>
        <v>0</v>
      </c>
      <c r="AD177" t="str">
        <f>FSPC!$D$8</f>
        <v>Full Scope PCHF</v>
      </c>
      <c r="AE177" t="str">
        <f>FSPC!$F$8</f>
        <v>Select</v>
      </c>
      <c r="AF177">
        <f>FSPC!$D$9</f>
        <v>0</v>
      </c>
      <c r="AG177">
        <f>FSPC!$F$9</f>
        <v>0</v>
      </c>
      <c r="AH177" s="31" t="str">
        <f>FSPC!$D$10</f>
        <v>Auto-Populates</v>
      </c>
      <c r="AI177" t="str">
        <f>FSPC!$F$10</f>
        <v>Auto-Populates</v>
      </c>
      <c r="AJ177" t="str">
        <f>FSPC!$B$23</f>
        <v>II. CGMP Provisions</v>
      </c>
      <c r="AK177">
        <f>FSPC!B28</f>
        <v>5</v>
      </c>
      <c r="AL177" t="str">
        <f>FSPC!C28</f>
        <v>Did the inspector assess the firm to ensure it is equipped with adequate sanitary facilities and accommodations?</v>
      </c>
      <c r="AM177">
        <f>FSPC!D28</f>
        <v>0</v>
      </c>
      <c r="AN177" t="str">
        <f>FSPC!$E$28</f>
        <v>Select</v>
      </c>
      <c r="AO177">
        <f>FSPC!$F$28</f>
        <v>0</v>
      </c>
      <c r="AP177">
        <f>FSPC!$D$45</f>
        <v>0</v>
      </c>
      <c r="AQ177" s="32">
        <f>FSPC!$F$45</f>
        <v>0</v>
      </c>
      <c r="AR177">
        <f>FSPC!$D$46</f>
        <v>0</v>
      </c>
    </row>
    <row r="178" spans="1:175" x14ac:dyDescent="0.25">
      <c r="A178" t="e">
        <f>VLOOKUP(B178,Sheet1!$A$3:$F$129,2,FALSE)</f>
        <v>#N/A</v>
      </c>
      <c r="B178" t="str">
        <f>FSPC!$D$4</f>
        <v>Select</v>
      </c>
      <c r="C178" s="45">
        <f>Coversheet!$D$36</f>
        <v>0</v>
      </c>
      <c r="D178" s="46" t="str">
        <f>Sheet1!$A$1</f>
        <v>Human Food Field Inspection Audit v 07/2025</v>
      </c>
      <c r="E178" s="124">
        <f>Coversheet!$D$35</f>
        <v>0</v>
      </c>
      <c r="F178" s="124" t="str">
        <f>Coversheet!$D$17</f>
        <v>Select</v>
      </c>
      <c r="G178" s="124" t="str">
        <f>Coversheet!$D$19</f>
        <v>Select</v>
      </c>
      <c r="H178" s="124" t="str">
        <f>Coversheet!$D$16</f>
        <v>FOOD</v>
      </c>
      <c r="I178" s="124" t="str">
        <f>Coversheet!$D$24</f>
        <v>Select</v>
      </c>
      <c r="J178" s="124" t="str">
        <f>Coversheet!$D$25</f>
        <v>Select</v>
      </c>
      <c r="K178" s="45">
        <f>Coversheet!$D$26</f>
        <v>0</v>
      </c>
      <c r="L178" s="45">
        <f>Coversheet!$D$28</f>
        <v>0</v>
      </c>
      <c r="M178" s="124">
        <f>Coversheet!$D$29</f>
        <v>0</v>
      </c>
      <c r="N178" s="45">
        <f>Coversheet!$D$30</f>
        <v>0</v>
      </c>
      <c r="O178" t="e">
        <f>VLOOKUP(B178,Sheet1!$A$3:$F$129,3,FALSE)</f>
        <v>#N/A</v>
      </c>
      <c r="P178">
        <f>FSPC!$F$4</f>
        <v>0</v>
      </c>
      <c r="Q178" s="46"/>
      <c r="R178" s="46"/>
      <c r="S178" s="46" t="str">
        <f>Coversheet!$D$15</f>
        <v>Select</v>
      </c>
      <c r="T178" s="46">
        <f>Coversheet!$D$21</f>
        <v>0</v>
      </c>
      <c r="U178" t="s">
        <v>421</v>
      </c>
      <c r="V178" s="32">
        <f>FSPC!$D$3</f>
        <v>0</v>
      </c>
      <c r="W178" s="32">
        <f>FSPC!$F$3</f>
        <v>0</v>
      </c>
      <c r="X178">
        <f>FSPC!$D$5</f>
        <v>0</v>
      </c>
      <c r="Y178">
        <f>FSPC!$F$5</f>
        <v>0</v>
      </c>
      <c r="Z178">
        <f>FSPC!$D$6</f>
        <v>0</v>
      </c>
      <c r="AA178">
        <f>FSPC!$F$6</f>
        <v>0</v>
      </c>
      <c r="AB178" t="str">
        <f>FSPC!$D$7</f>
        <v xml:space="preserve"> </v>
      </c>
      <c r="AC178">
        <f>FSPC!$F$7</f>
        <v>0</v>
      </c>
      <c r="AD178" t="str">
        <f>FSPC!$D$8</f>
        <v>Full Scope PCHF</v>
      </c>
      <c r="AE178" t="str">
        <f>FSPC!$F$8</f>
        <v>Select</v>
      </c>
      <c r="AF178">
        <f>FSPC!$D$9</f>
        <v>0</v>
      </c>
      <c r="AG178">
        <f>FSPC!$F$9</f>
        <v>0</v>
      </c>
      <c r="AH178" s="31" t="str">
        <f>FSPC!$D$10</f>
        <v>Auto-Populates</v>
      </c>
      <c r="AI178" t="str">
        <f>FSPC!$F$10</f>
        <v>Auto-Populates</v>
      </c>
      <c r="AJ178" t="str">
        <f>FSPC!$B$23</f>
        <v>II. CGMP Provisions</v>
      </c>
      <c r="AK178">
        <f>FSPC!B29</f>
        <v>6</v>
      </c>
      <c r="AL178" t="str">
        <f>FSPC!C29</f>
        <v xml:space="preserve">Did the inspector assess the firm to ensure equipment and utensils are designed to be cleanable and maintained to protect against allergen cross-contact and contamination? </v>
      </c>
      <c r="AM178">
        <f>FSPC!D29</f>
        <v>0</v>
      </c>
      <c r="AN178" t="str">
        <f>FSPC!$E$29</f>
        <v>Select</v>
      </c>
      <c r="AO178">
        <f>FSPC!$F$29</f>
        <v>0</v>
      </c>
      <c r="AP178">
        <f>FSPC!$D$45</f>
        <v>0</v>
      </c>
      <c r="AQ178" s="32">
        <f>FSPC!$F$45</f>
        <v>0</v>
      </c>
      <c r="AR178">
        <f>FSPC!$D$46</f>
        <v>0</v>
      </c>
    </row>
    <row r="179" spans="1:175" x14ac:dyDescent="0.25">
      <c r="A179" t="e">
        <f>VLOOKUP(B179,Sheet1!$A$3:$F$129,2,FALSE)</f>
        <v>#N/A</v>
      </c>
      <c r="B179" t="str">
        <f>FSPC!$D$4</f>
        <v>Select</v>
      </c>
      <c r="C179" s="45">
        <f>Coversheet!$D$36</f>
        <v>0</v>
      </c>
      <c r="D179" s="46" t="str">
        <f>Sheet1!$A$1</f>
        <v>Human Food Field Inspection Audit v 07/2025</v>
      </c>
      <c r="E179" s="124">
        <f>Coversheet!$D$35</f>
        <v>0</v>
      </c>
      <c r="F179" s="124" t="str">
        <f>Coversheet!$D$17</f>
        <v>Select</v>
      </c>
      <c r="G179" s="124" t="str">
        <f>Coversheet!$D$19</f>
        <v>Select</v>
      </c>
      <c r="H179" s="124" t="str">
        <f>Coversheet!$D$16</f>
        <v>FOOD</v>
      </c>
      <c r="I179" s="124" t="str">
        <f>Coversheet!$D$24</f>
        <v>Select</v>
      </c>
      <c r="J179" s="124" t="str">
        <f>Coversheet!$D$25</f>
        <v>Select</v>
      </c>
      <c r="K179" s="45">
        <f>Coversheet!$D$26</f>
        <v>0</v>
      </c>
      <c r="L179" s="45">
        <f>Coversheet!$D$28</f>
        <v>0</v>
      </c>
      <c r="M179" s="124">
        <f>Coversheet!$D$29</f>
        <v>0</v>
      </c>
      <c r="N179" s="45">
        <f>Coversheet!$D$30</f>
        <v>0</v>
      </c>
      <c r="O179" t="e">
        <f>VLOOKUP(B179,Sheet1!$A$3:$F$129,3,FALSE)</f>
        <v>#N/A</v>
      </c>
      <c r="P179">
        <f>FSPC!$F$4</f>
        <v>0</v>
      </c>
      <c r="Q179" s="46"/>
      <c r="R179" s="46"/>
      <c r="S179" s="46" t="str">
        <f>Coversheet!$D$15</f>
        <v>Select</v>
      </c>
      <c r="T179" s="46">
        <f>Coversheet!$D$21</f>
        <v>0</v>
      </c>
      <c r="U179" t="s">
        <v>421</v>
      </c>
      <c r="V179" s="32">
        <f>FSPC!$D$3</f>
        <v>0</v>
      </c>
      <c r="W179" s="32">
        <f>FSPC!$F$3</f>
        <v>0</v>
      </c>
      <c r="X179">
        <f>FSPC!$D$5</f>
        <v>0</v>
      </c>
      <c r="Y179">
        <f>FSPC!$F$5</f>
        <v>0</v>
      </c>
      <c r="Z179">
        <f>FSPC!$D$6</f>
        <v>0</v>
      </c>
      <c r="AA179">
        <f>FSPC!$F$6</f>
        <v>0</v>
      </c>
      <c r="AB179" t="str">
        <f>FSPC!$D$7</f>
        <v xml:space="preserve"> </v>
      </c>
      <c r="AC179">
        <f>FSPC!$F$7</f>
        <v>0</v>
      </c>
      <c r="AD179" t="str">
        <f>FSPC!$D$8</f>
        <v>Full Scope PCHF</v>
      </c>
      <c r="AE179" t="str">
        <f>FSPC!$F$8</f>
        <v>Select</v>
      </c>
      <c r="AF179">
        <f>FSPC!$D$9</f>
        <v>0</v>
      </c>
      <c r="AG179">
        <f>FSPC!$F$9</f>
        <v>0</v>
      </c>
      <c r="AH179" s="31" t="str">
        <f>FSPC!$D$10</f>
        <v>Auto-Populates</v>
      </c>
      <c r="AI179" t="str">
        <f>FSPC!$F$10</f>
        <v>Auto-Populates</v>
      </c>
      <c r="AJ179" t="str">
        <f>FSPC!$B$23</f>
        <v>II. CGMP Provisions</v>
      </c>
      <c r="AK179">
        <f>FSPC!B30</f>
        <v>7</v>
      </c>
      <c r="AL179" t="str">
        <f>FSPC!C30</f>
        <v xml:space="preserve">Did the inspector assess the firm's processes and controls? </v>
      </c>
      <c r="AM179">
        <f>FSPC!D30</f>
        <v>0</v>
      </c>
      <c r="AN179" t="str">
        <f>FSPC!$E$30</f>
        <v>Select</v>
      </c>
      <c r="AO179">
        <f>FSPC!$F$30</f>
        <v>0</v>
      </c>
      <c r="AP179">
        <f>FSPC!$D$45</f>
        <v>0</v>
      </c>
      <c r="AQ179" s="32">
        <f>FSPC!$F$45</f>
        <v>0</v>
      </c>
      <c r="AR179">
        <f>FSPC!$D$46</f>
        <v>0</v>
      </c>
    </row>
    <row r="180" spans="1:175" x14ac:dyDescent="0.25">
      <c r="A180" t="e">
        <f>VLOOKUP(B180,Sheet1!$A$3:$F$129,2,FALSE)</f>
        <v>#N/A</v>
      </c>
      <c r="B180" t="str">
        <f>FSPC!$D$4</f>
        <v>Select</v>
      </c>
      <c r="C180" s="45">
        <f>Coversheet!$D$36</f>
        <v>0</v>
      </c>
      <c r="D180" s="46" t="str">
        <f>Sheet1!$A$1</f>
        <v>Human Food Field Inspection Audit v 07/2025</v>
      </c>
      <c r="E180" s="124">
        <f>Coversheet!$D$35</f>
        <v>0</v>
      </c>
      <c r="F180" s="124" t="str">
        <f>Coversheet!$D$17</f>
        <v>Select</v>
      </c>
      <c r="G180" s="124" t="str">
        <f>Coversheet!$D$19</f>
        <v>Select</v>
      </c>
      <c r="H180" s="124" t="str">
        <f>Coversheet!$D$16</f>
        <v>FOOD</v>
      </c>
      <c r="I180" s="124" t="str">
        <f>Coversheet!$D$24</f>
        <v>Select</v>
      </c>
      <c r="J180" s="124" t="str">
        <f>Coversheet!$D$25</f>
        <v>Select</v>
      </c>
      <c r="K180" s="45">
        <f>Coversheet!$D$26</f>
        <v>0</v>
      </c>
      <c r="L180" s="45">
        <f>Coversheet!$D$28</f>
        <v>0</v>
      </c>
      <c r="M180" s="124">
        <f>Coversheet!$D$29</f>
        <v>0</v>
      </c>
      <c r="N180" s="45">
        <f>Coversheet!$D$30</f>
        <v>0</v>
      </c>
      <c r="O180" t="e">
        <f>VLOOKUP(B180,Sheet1!$A$3:$F$129,3,FALSE)</f>
        <v>#N/A</v>
      </c>
      <c r="P180">
        <f>FSPC!$F$4</f>
        <v>0</v>
      </c>
      <c r="Q180" s="46"/>
      <c r="R180" s="46"/>
      <c r="S180" s="46" t="str">
        <f>Coversheet!$D$15</f>
        <v>Select</v>
      </c>
      <c r="T180" s="46">
        <f>Coversheet!$D$21</f>
        <v>0</v>
      </c>
      <c r="U180" t="s">
        <v>421</v>
      </c>
      <c r="V180" s="32">
        <f>FSPC!$D$3</f>
        <v>0</v>
      </c>
      <c r="W180" s="32">
        <f>FSPC!$F$3</f>
        <v>0</v>
      </c>
      <c r="X180">
        <f>FSPC!$D$5</f>
        <v>0</v>
      </c>
      <c r="Y180">
        <f>FSPC!$F$5</f>
        <v>0</v>
      </c>
      <c r="Z180">
        <f>FSPC!$D$6</f>
        <v>0</v>
      </c>
      <c r="AA180">
        <f>FSPC!$F$6</f>
        <v>0</v>
      </c>
      <c r="AB180" t="str">
        <f>FSPC!$D$7</f>
        <v xml:space="preserve"> </v>
      </c>
      <c r="AC180">
        <f>FSPC!$F$7</f>
        <v>0</v>
      </c>
      <c r="AD180" t="str">
        <f>FSPC!$D$8</f>
        <v>Full Scope PCHF</v>
      </c>
      <c r="AE180" t="str">
        <f>FSPC!$F$8</f>
        <v>Select</v>
      </c>
      <c r="AF180">
        <f>FSPC!$D$9</f>
        <v>0</v>
      </c>
      <c r="AG180">
        <f>FSPC!$F$9</f>
        <v>0</v>
      </c>
      <c r="AH180" s="31" t="str">
        <f>FSPC!$D$10</f>
        <v>Auto-Populates</v>
      </c>
      <c r="AI180" t="str">
        <f>FSPC!$F$10</f>
        <v>Auto-Populates</v>
      </c>
      <c r="AJ180" t="str">
        <f>FSPC!$B$23</f>
        <v>II. CGMP Provisions</v>
      </c>
      <c r="AK180">
        <f>FSPC!B31</f>
        <v>8</v>
      </c>
      <c r="AL180" t="str">
        <f>FSPC!C31</f>
        <v>Did the inspector evaluate the firm's storage and transportation of food?</v>
      </c>
      <c r="AM180">
        <f>FSPC!D31</f>
        <v>0</v>
      </c>
      <c r="AN180" t="str">
        <f>FSPC!$E$31</f>
        <v>Select</v>
      </c>
      <c r="AO180">
        <f>FSPC!$F$31</f>
        <v>0</v>
      </c>
      <c r="AP180">
        <f>FSPC!$D$45</f>
        <v>0</v>
      </c>
      <c r="AQ180" s="32">
        <f>FSPC!$F$45</f>
        <v>0</v>
      </c>
      <c r="AR180">
        <f>FSPC!$D$46</f>
        <v>0</v>
      </c>
    </row>
    <row r="181" spans="1:175" x14ac:dyDescent="0.25">
      <c r="A181" t="e">
        <f>VLOOKUP(B181,Sheet1!$A$3:$F$129,2,FALSE)</f>
        <v>#N/A</v>
      </c>
      <c r="B181" t="str">
        <f>FSPC!$D$4</f>
        <v>Select</v>
      </c>
      <c r="C181" s="45">
        <f>Coversheet!$D$36</f>
        <v>0</v>
      </c>
      <c r="D181" s="46" t="str">
        <f>Sheet1!$A$1</f>
        <v>Human Food Field Inspection Audit v 07/2025</v>
      </c>
      <c r="E181" s="124">
        <f>Coversheet!$D$35</f>
        <v>0</v>
      </c>
      <c r="F181" s="124" t="str">
        <f>Coversheet!$D$17</f>
        <v>Select</v>
      </c>
      <c r="G181" s="124" t="str">
        <f>Coversheet!$D$19</f>
        <v>Select</v>
      </c>
      <c r="H181" s="124" t="str">
        <f>Coversheet!$D$16</f>
        <v>FOOD</v>
      </c>
      <c r="I181" s="124" t="str">
        <f>Coversheet!$D$24</f>
        <v>Select</v>
      </c>
      <c r="J181" s="124" t="str">
        <f>Coversheet!$D$25</f>
        <v>Select</v>
      </c>
      <c r="K181" s="45">
        <f>Coversheet!$D$26</f>
        <v>0</v>
      </c>
      <c r="L181" s="45">
        <f>Coversheet!$D$28</f>
        <v>0</v>
      </c>
      <c r="M181" s="124">
        <f>Coversheet!$D$29</f>
        <v>0</v>
      </c>
      <c r="N181" s="45">
        <f>Coversheet!$D$30</f>
        <v>0</v>
      </c>
      <c r="O181" t="e">
        <f>VLOOKUP(B181,Sheet1!$A$3:$F$129,3,FALSE)</f>
        <v>#N/A</v>
      </c>
      <c r="P181">
        <f>FSPC!$F$4</f>
        <v>0</v>
      </c>
      <c r="Q181" s="46"/>
      <c r="R181" s="46"/>
      <c r="S181" s="46" t="str">
        <f>Coversheet!$D$15</f>
        <v>Select</v>
      </c>
      <c r="T181" s="46">
        <f>Coversheet!$D$21</f>
        <v>0</v>
      </c>
      <c r="U181" t="s">
        <v>421</v>
      </c>
      <c r="V181" s="32">
        <f>FSPC!$D$3</f>
        <v>0</v>
      </c>
      <c r="W181" s="32">
        <f>FSPC!$F$3</f>
        <v>0</v>
      </c>
      <c r="X181">
        <f>FSPC!$D$5</f>
        <v>0</v>
      </c>
      <c r="Y181">
        <f>FSPC!$F$5</f>
        <v>0</v>
      </c>
      <c r="Z181">
        <f>FSPC!$D$6</f>
        <v>0</v>
      </c>
      <c r="AA181">
        <f>FSPC!$F$6</f>
        <v>0</v>
      </c>
      <c r="AB181" t="str">
        <f>FSPC!$D$7</f>
        <v xml:space="preserve"> </v>
      </c>
      <c r="AC181">
        <f>FSPC!$F$7</f>
        <v>0</v>
      </c>
      <c r="AD181" t="str">
        <f>FSPC!$D$8</f>
        <v>Full Scope PCHF</v>
      </c>
      <c r="AE181" t="str">
        <f>FSPC!$F$8</f>
        <v>Select</v>
      </c>
      <c r="AF181">
        <f>FSPC!$D$9</f>
        <v>0</v>
      </c>
      <c r="AG181">
        <f>FSPC!$F$9</f>
        <v>0</v>
      </c>
      <c r="AH181" s="31" t="str">
        <f>FSPC!$D$10</f>
        <v>Auto-Populates</v>
      </c>
      <c r="AI181" t="str">
        <f>FSPC!$F$10</f>
        <v>Auto-Populates</v>
      </c>
      <c r="AJ181" t="str">
        <f>FSPC!$B$23</f>
        <v>II. CGMP Provisions</v>
      </c>
      <c r="AK181">
        <f>FSPC!B32</f>
        <v>9</v>
      </c>
      <c r="AL181" t="str">
        <f>FSPC!C32</f>
        <v>Did the inspector assess the holding and distribution of human food by-products for use as animal food (if necessary)?</v>
      </c>
      <c r="AM181">
        <f>FSPC!D32</f>
        <v>0</v>
      </c>
      <c r="AN181" t="str">
        <f>FSPC!$E$32</f>
        <v>Select</v>
      </c>
      <c r="AO181">
        <f>FSPC!$F$32</f>
        <v>0</v>
      </c>
      <c r="AP181">
        <f>FSPC!$D$45</f>
        <v>0</v>
      </c>
      <c r="AQ181" s="32">
        <f>FSPC!$F$45</f>
        <v>0</v>
      </c>
      <c r="AR181">
        <f>FSPC!$D$46</f>
        <v>0</v>
      </c>
    </row>
    <row r="182" spans="1:175" x14ac:dyDescent="0.25">
      <c r="A182" t="e">
        <f>VLOOKUP(B182,Sheet1!$A$3:$F$129,2,FALSE)</f>
        <v>#N/A</v>
      </c>
      <c r="B182" t="str">
        <f>FSPC!$D$4</f>
        <v>Select</v>
      </c>
      <c r="C182" s="45">
        <f>Coversheet!$D$36</f>
        <v>0</v>
      </c>
      <c r="D182" s="46" t="str">
        <f>Sheet1!$A$1</f>
        <v>Human Food Field Inspection Audit v 07/2025</v>
      </c>
      <c r="E182" s="124">
        <f>Coversheet!$D$35</f>
        <v>0</v>
      </c>
      <c r="F182" s="124" t="str">
        <f>Coversheet!$D$17</f>
        <v>Select</v>
      </c>
      <c r="G182" s="124" t="str">
        <f>Coversheet!$D$19</f>
        <v>Select</v>
      </c>
      <c r="H182" s="124" t="str">
        <f>Coversheet!$D$16</f>
        <v>FOOD</v>
      </c>
      <c r="I182" s="124" t="str">
        <f>Coversheet!$D$24</f>
        <v>Select</v>
      </c>
      <c r="J182" s="124" t="str">
        <f>Coversheet!$D$25</f>
        <v>Select</v>
      </c>
      <c r="K182" s="45">
        <f>Coversheet!$D$26</f>
        <v>0</v>
      </c>
      <c r="L182" s="45">
        <f>Coversheet!$D$28</f>
        <v>0</v>
      </c>
      <c r="M182" s="124">
        <f>Coversheet!$D$29</f>
        <v>0</v>
      </c>
      <c r="N182" s="45">
        <f>Coversheet!$D$30</f>
        <v>0</v>
      </c>
      <c r="O182" t="e">
        <f>VLOOKUP(B182,Sheet1!$A$3:$F$129,3,FALSE)</f>
        <v>#N/A</v>
      </c>
      <c r="P182">
        <f>FSPC!$F$4</f>
        <v>0</v>
      </c>
      <c r="Q182" s="46"/>
      <c r="R182" s="46"/>
      <c r="S182" s="46" t="str">
        <f>Coversheet!$D$15</f>
        <v>Select</v>
      </c>
      <c r="T182" s="46">
        <f>Coversheet!$D$21</f>
        <v>0</v>
      </c>
      <c r="U182" t="s">
        <v>421</v>
      </c>
      <c r="V182" s="32">
        <f>FSPC!$D$3</f>
        <v>0</v>
      </c>
      <c r="W182" s="32">
        <f>FSPC!$F$3</f>
        <v>0</v>
      </c>
      <c r="X182">
        <f>FSPC!$D$5</f>
        <v>0</v>
      </c>
      <c r="Y182">
        <f>FSPC!$F$5</f>
        <v>0</v>
      </c>
      <c r="Z182">
        <f>FSPC!$D$6</f>
        <v>0</v>
      </c>
      <c r="AA182">
        <f>FSPC!$F$6</f>
        <v>0</v>
      </c>
      <c r="AB182" t="str">
        <f>FSPC!$D$7</f>
        <v xml:space="preserve"> </v>
      </c>
      <c r="AC182">
        <f>FSPC!$F$7</f>
        <v>0</v>
      </c>
      <c r="AD182" t="str">
        <f>FSPC!$D$8</f>
        <v>Full Scope PCHF</v>
      </c>
      <c r="AE182" t="str">
        <f>FSPC!$F$8</f>
        <v>Select</v>
      </c>
      <c r="AF182">
        <f>FSPC!$D$9</f>
        <v>0</v>
      </c>
      <c r="AG182">
        <f>FSPC!$F$9</f>
        <v>0</v>
      </c>
      <c r="AH182" s="31" t="str">
        <f>FSPC!$D$10</f>
        <v>Auto-Populates</v>
      </c>
      <c r="AI182" t="str">
        <f>FSPC!$F$10</f>
        <v>Auto-Populates</v>
      </c>
      <c r="AJ182" t="str">
        <f>FSPC!$B$33</f>
        <v>VI. Full Scope PCHF Provisions</v>
      </c>
      <c r="AK182" t="str">
        <f>FSPC!$B$33</f>
        <v>VI. Full Scope PCHF Provisions</v>
      </c>
      <c r="AP182">
        <f>FSPC!$D$45</f>
        <v>0</v>
      </c>
      <c r="AQ182" s="32">
        <f>FSPC!$F$45</f>
        <v>0</v>
      </c>
      <c r="AR182">
        <f>FSPC!$D$46</f>
        <v>0</v>
      </c>
    </row>
    <row r="183" spans="1:175" x14ac:dyDescent="0.25">
      <c r="A183" t="e">
        <f>VLOOKUP(B183,Sheet1!$A$3:$F$129,2,FALSE)</f>
        <v>#N/A</v>
      </c>
      <c r="B183" t="str">
        <f>FSPC!$D$4</f>
        <v>Select</v>
      </c>
      <c r="C183" s="45">
        <f>Coversheet!$D$36</f>
        <v>0</v>
      </c>
      <c r="D183" s="46" t="str">
        <f>Sheet1!$A$1</f>
        <v>Human Food Field Inspection Audit v 07/2025</v>
      </c>
      <c r="E183" s="124">
        <f>Coversheet!$D$35</f>
        <v>0</v>
      </c>
      <c r="F183" s="124" t="str">
        <f>Coversheet!$D$17</f>
        <v>Select</v>
      </c>
      <c r="G183" s="124" t="str">
        <f>Coversheet!$D$19</f>
        <v>Select</v>
      </c>
      <c r="H183" s="124" t="str">
        <f>Coversheet!$D$16</f>
        <v>FOOD</v>
      </c>
      <c r="I183" s="124" t="str">
        <f>Coversheet!$D$24</f>
        <v>Select</v>
      </c>
      <c r="J183" s="124" t="str">
        <f>Coversheet!$D$25</f>
        <v>Select</v>
      </c>
      <c r="K183" s="45">
        <f>Coversheet!$D$26</f>
        <v>0</v>
      </c>
      <c r="L183" s="45">
        <f>Coversheet!$D$28</f>
        <v>0</v>
      </c>
      <c r="M183" s="124">
        <f>Coversheet!$D$29</f>
        <v>0</v>
      </c>
      <c r="N183" s="45">
        <f>Coversheet!$D$30</f>
        <v>0</v>
      </c>
      <c r="O183" t="e">
        <f>VLOOKUP(B183,Sheet1!$A$3:$F$129,3,FALSE)</f>
        <v>#N/A</v>
      </c>
      <c r="P183">
        <f>FSPC!$F$4</f>
        <v>0</v>
      </c>
      <c r="Q183" s="46"/>
      <c r="R183" s="46"/>
      <c r="S183" s="46" t="str">
        <f>Coversheet!$D$15</f>
        <v>Select</v>
      </c>
      <c r="T183" s="46">
        <f>Coversheet!$D$21</f>
        <v>0</v>
      </c>
      <c r="U183" t="s">
        <v>421</v>
      </c>
      <c r="V183" s="32">
        <f>FSPC!$D$3</f>
        <v>0</v>
      </c>
      <c r="W183" s="32">
        <f>FSPC!$F$3</f>
        <v>0</v>
      </c>
      <c r="X183">
        <f>FSPC!$D$5</f>
        <v>0</v>
      </c>
      <c r="Y183">
        <f>FSPC!$F$5</f>
        <v>0</v>
      </c>
      <c r="Z183">
        <f>FSPC!$D$6</f>
        <v>0</v>
      </c>
      <c r="AA183">
        <f>FSPC!$F$6</f>
        <v>0</v>
      </c>
      <c r="AB183" t="str">
        <f>FSPC!$D$7</f>
        <v xml:space="preserve"> </v>
      </c>
      <c r="AC183">
        <f>FSPC!$F$7</f>
        <v>0</v>
      </c>
      <c r="AD183" t="str">
        <f>FSPC!$D$8</f>
        <v>Full Scope PCHF</v>
      </c>
      <c r="AE183" t="str">
        <f>FSPC!$F$8</f>
        <v>Select</v>
      </c>
      <c r="AF183">
        <f>FSPC!$D$9</f>
        <v>0</v>
      </c>
      <c r="AG183">
        <f>FSPC!$F$9</f>
        <v>0</v>
      </c>
      <c r="AH183" s="31" t="str">
        <f>FSPC!$D$10</f>
        <v>Auto-Populates</v>
      </c>
      <c r="AI183" t="str">
        <f>FSPC!$F$10</f>
        <v>Auto-Populates</v>
      </c>
      <c r="AJ183" t="str">
        <f>FSPC!$B$33</f>
        <v>VI. Full Scope PCHF Provisions</v>
      </c>
      <c r="AK183">
        <f>FSPC!B34</f>
        <v>1</v>
      </c>
      <c r="AL183" t="str">
        <f>FSPC!C34</f>
        <v>Did the inspector gather information on products and processes during the initial interview and walk-through to conduct their Hazard Analysis?</v>
      </c>
      <c r="AM183">
        <f>FSPC!D34</f>
        <v>0</v>
      </c>
      <c r="AN183" t="str">
        <f>FSPC!$E$34</f>
        <v>Select</v>
      </c>
      <c r="AO183">
        <f>FSPC!$F$34</f>
        <v>0</v>
      </c>
      <c r="AP183">
        <f>FSPC!$D$45</f>
        <v>0</v>
      </c>
      <c r="AQ183" s="32">
        <f>FSPC!$F$45</f>
        <v>0</v>
      </c>
      <c r="AR183">
        <f>FSPC!$D$46</f>
        <v>0</v>
      </c>
    </row>
    <row r="184" spans="1:175" x14ac:dyDescent="0.25">
      <c r="A184" t="e">
        <f>VLOOKUP(B184,Sheet1!$A$3:$F$129,2,FALSE)</f>
        <v>#N/A</v>
      </c>
      <c r="B184" t="str">
        <f>FSPC!$D$4</f>
        <v>Select</v>
      </c>
      <c r="C184" s="45">
        <f>Coversheet!$D$36</f>
        <v>0</v>
      </c>
      <c r="D184" s="46" t="str">
        <f>Sheet1!$A$1</f>
        <v>Human Food Field Inspection Audit v 07/2025</v>
      </c>
      <c r="E184" s="124">
        <f>Coversheet!$D$35</f>
        <v>0</v>
      </c>
      <c r="F184" s="124" t="str">
        <f>Coversheet!$D$17</f>
        <v>Select</v>
      </c>
      <c r="G184" s="124" t="str">
        <f>Coversheet!$D$19</f>
        <v>Select</v>
      </c>
      <c r="H184" s="124" t="str">
        <f>Coversheet!$D$16</f>
        <v>FOOD</v>
      </c>
      <c r="I184" s="124" t="str">
        <f>Coversheet!$D$24</f>
        <v>Select</v>
      </c>
      <c r="J184" s="124" t="str">
        <f>Coversheet!$D$25</f>
        <v>Select</v>
      </c>
      <c r="K184" s="45">
        <f>Coversheet!$D$26</f>
        <v>0</v>
      </c>
      <c r="L184" s="45">
        <f>Coversheet!$D$28</f>
        <v>0</v>
      </c>
      <c r="M184" s="124">
        <f>Coversheet!$D$29</f>
        <v>0</v>
      </c>
      <c r="N184" s="45">
        <f>Coversheet!$D$30</f>
        <v>0</v>
      </c>
      <c r="O184" t="e">
        <f>VLOOKUP(B184,Sheet1!$A$3:$F$129,3,FALSE)</f>
        <v>#N/A</v>
      </c>
      <c r="P184">
        <f>FSPC!$F$4</f>
        <v>0</v>
      </c>
      <c r="Q184" s="46"/>
      <c r="R184" s="46"/>
      <c r="S184" s="46" t="str">
        <f>Coversheet!$D$15</f>
        <v>Select</v>
      </c>
      <c r="T184" s="46">
        <f>Coversheet!$D$21</f>
        <v>0</v>
      </c>
      <c r="U184" t="s">
        <v>421</v>
      </c>
      <c r="V184" s="32">
        <f>FSPC!$D$3</f>
        <v>0</v>
      </c>
      <c r="W184" s="32">
        <f>FSPC!$F$3</f>
        <v>0</v>
      </c>
      <c r="X184">
        <f>FSPC!$D$5</f>
        <v>0</v>
      </c>
      <c r="Y184">
        <f>FSPC!$F$5</f>
        <v>0</v>
      </c>
      <c r="Z184">
        <f>FSPC!$D$6</f>
        <v>0</v>
      </c>
      <c r="AA184">
        <f>FSPC!$F$6</f>
        <v>0</v>
      </c>
      <c r="AB184" t="str">
        <f>FSPC!$D$7</f>
        <v xml:space="preserve"> </v>
      </c>
      <c r="AC184">
        <f>FSPC!$F$7</f>
        <v>0</v>
      </c>
      <c r="AD184" t="str">
        <f>FSPC!$D$8</f>
        <v>Full Scope PCHF</v>
      </c>
      <c r="AE184" t="str">
        <f>FSPC!$F$8</f>
        <v>Select</v>
      </c>
      <c r="AF184">
        <f>FSPC!$D$9</f>
        <v>0</v>
      </c>
      <c r="AG184">
        <f>FSPC!$F$9</f>
        <v>0</v>
      </c>
      <c r="AH184" s="31" t="str">
        <f>FSPC!$D$10</f>
        <v>Auto-Populates</v>
      </c>
      <c r="AI184" t="str">
        <f>FSPC!$F$10</f>
        <v>Auto-Populates</v>
      </c>
      <c r="AJ184" t="str">
        <f>FSPC!$B$33</f>
        <v>VI. Full Scope PCHF Provisions</v>
      </c>
      <c r="AK184">
        <f>FSPC!B35</f>
        <v>2</v>
      </c>
      <c r="AL184" t="str">
        <f>FSPC!C35</f>
        <v>Did the inspector conduct their own Hazard Analysis to determine what hazards require a preventive control?</v>
      </c>
      <c r="AM184">
        <f>FSPC!D35</f>
        <v>0</v>
      </c>
      <c r="AN184" t="str">
        <f>FSPC!$E$35</f>
        <v>Select</v>
      </c>
      <c r="AO184">
        <f>FSPC!$F$35</f>
        <v>0</v>
      </c>
      <c r="AP184">
        <f>FSPC!$D$45</f>
        <v>0</v>
      </c>
      <c r="AQ184" s="32">
        <f>FSPC!$F$45</f>
        <v>0</v>
      </c>
      <c r="AR184">
        <f>FSPC!$D$46</f>
        <v>0</v>
      </c>
    </row>
    <row r="185" spans="1:175" x14ac:dyDescent="0.25">
      <c r="A185" t="e">
        <f>VLOOKUP(B185,Sheet1!$A$3:$F$129,2,FALSE)</f>
        <v>#N/A</v>
      </c>
      <c r="B185" t="str">
        <f>FSPC!$D$4</f>
        <v>Select</v>
      </c>
      <c r="C185" s="45">
        <f>Coversheet!$D$36</f>
        <v>0</v>
      </c>
      <c r="D185" s="46" t="str">
        <f>Sheet1!$A$1</f>
        <v>Human Food Field Inspection Audit v 07/2025</v>
      </c>
      <c r="E185" s="124">
        <f>Coversheet!$D$35</f>
        <v>0</v>
      </c>
      <c r="F185" s="124" t="str">
        <f>Coversheet!$D$17</f>
        <v>Select</v>
      </c>
      <c r="G185" s="124" t="str">
        <f>Coversheet!$D$19</f>
        <v>Select</v>
      </c>
      <c r="H185" s="124" t="str">
        <f>Coversheet!$D$16</f>
        <v>FOOD</v>
      </c>
      <c r="I185" s="124" t="str">
        <f>Coversheet!$D$24</f>
        <v>Select</v>
      </c>
      <c r="J185" s="124" t="str">
        <f>Coversheet!$D$25</f>
        <v>Select</v>
      </c>
      <c r="K185" s="45">
        <f>Coversheet!$D$26</f>
        <v>0</v>
      </c>
      <c r="L185" s="45">
        <f>Coversheet!$D$28</f>
        <v>0</v>
      </c>
      <c r="M185" s="124">
        <f>Coversheet!$D$29</f>
        <v>0</v>
      </c>
      <c r="N185" s="45">
        <f>Coversheet!$D$30</f>
        <v>0</v>
      </c>
      <c r="O185" t="e">
        <f>VLOOKUP(B185,Sheet1!$A$3:$F$129,3,FALSE)</f>
        <v>#N/A</v>
      </c>
      <c r="P185">
        <f>FSPC!$F$4</f>
        <v>0</v>
      </c>
      <c r="Q185" s="46"/>
      <c r="R185" s="46"/>
      <c r="S185" s="46" t="str">
        <f>Coversheet!$D$15</f>
        <v>Select</v>
      </c>
      <c r="T185" s="46">
        <f>Coversheet!$D$21</f>
        <v>0</v>
      </c>
      <c r="U185" t="s">
        <v>421</v>
      </c>
      <c r="V185" s="32">
        <f>FSPC!$D$3</f>
        <v>0</v>
      </c>
      <c r="W185" s="32">
        <f>FSPC!$F$3</f>
        <v>0</v>
      </c>
      <c r="X185">
        <f>FSPC!$D$5</f>
        <v>0</v>
      </c>
      <c r="Y185">
        <f>FSPC!$F$5</f>
        <v>0</v>
      </c>
      <c r="Z185">
        <f>FSPC!$D$6</f>
        <v>0</v>
      </c>
      <c r="AA185">
        <f>FSPC!$F$6</f>
        <v>0</v>
      </c>
      <c r="AB185" t="str">
        <f>FSPC!$D$7</f>
        <v xml:space="preserve"> </v>
      </c>
      <c r="AC185">
        <f>FSPC!$F$7</f>
        <v>0</v>
      </c>
      <c r="AD185" t="str">
        <f>FSPC!$D$8</f>
        <v>Full Scope PCHF</v>
      </c>
      <c r="AE185" t="str">
        <f>FSPC!$F$8</f>
        <v>Select</v>
      </c>
      <c r="AF185">
        <f>FSPC!$D$9</f>
        <v>0</v>
      </c>
      <c r="AG185">
        <f>FSPC!$F$9</f>
        <v>0</v>
      </c>
      <c r="AH185" s="31" t="str">
        <f>FSPC!$D$10</f>
        <v>Auto-Populates</v>
      </c>
      <c r="AI185" t="str">
        <f>FSPC!$F$10</f>
        <v>Auto-Populates</v>
      </c>
      <c r="AJ185" t="str">
        <f>FSPC!$B$33</f>
        <v>VI. Full Scope PCHF Provisions</v>
      </c>
      <c r="AK185">
        <f>FSPC!B36</f>
        <v>3</v>
      </c>
      <c r="AL185" t="str">
        <f>FSPC!C36</f>
        <v>Did the inspector compare their Hazard Analsyis to the firms and resolve differences (if necessary)?</v>
      </c>
      <c r="AM185">
        <f>FSPC!D36</f>
        <v>0</v>
      </c>
      <c r="AN185" t="str">
        <f>FSPC!$E$36</f>
        <v>Select</v>
      </c>
      <c r="AO185">
        <f>FSPC!$F$36</f>
        <v>0</v>
      </c>
      <c r="AP185">
        <f>FSPC!$D$45</f>
        <v>0</v>
      </c>
      <c r="AQ185" s="32">
        <f>FSPC!$F$45</f>
        <v>0</v>
      </c>
      <c r="AR185">
        <f>FSPC!$D$46</f>
        <v>0</v>
      </c>
    </row>
    <row r="186" spans="1:175" x14ac:dyDescent="0.25">
      <c r="A186" t="e">
        <f>VLOOKUP(B186,Sheet1!$A$3:$F$129,2,FALSE)</f>
        <v>#N/A</v>
      </c>
      <c r="B186" t="str">
        <f>FSPC!$D$4</f>
        <v>Select</v>
      </c>
      <c r="C186" s="45">
        <f>Coversheet!$D$36</f>
        <v>0</v>
      </c>
      <c r="D186" s="46" t="str">
        <f>Sheet1!$A$1</f>
        <v>Human Food Field Inspection Audit v 07/2025</v>
      </c>
      <c r="E186" s="124">
        <f>Coversheet!$D$35</f>
        <v>0</v>
      </c>
      <c r="F186" s="124" t="str">
        <f>Coversheet!$D$17</f>
        <v>Select</v>
      </c>
      <c r="G186" s="124" t="str">
        <f>Coversheet!$D$19</f>
        <v>Select</v>
      </c>
      <c r="H186" s="124" t="str">
        <f>Coversheet!$D$16</f>
        <v>FOOD</v>
      </c>
      <c r="I186" s="124" t="str">
        <f>Coversheet!$D$24</f>
        <v>Select</v>
      </c>
      <c r="J186" s="124" t="str">
        <f>Coversheet!$D$25</f>
        <v>Select</v>
      </c>
      <c r="K186" s="45">
        <f>Coversheet!$D$26</f>
        <v>0</v>
      </c>
      <c r="L186" s="45">
        <f>Coversheet!$D$28</f>
        <v>0</v>
      </c>
      <c r="M186" s="124">
        <f>Coversheet!$D$29</f>
        <v>0</v>
      </c>
      <c r="N186" s="45">
        <f>Coversheet!$D$30</f>
        <v>0</v>
      </c>
      <c r="O186" t="e">
        <f>VLOOKUP(B186,Sheet1!$A$3:$F$129,3,FALSE)</f>
        <v>#N/A</v>
      </c>
      <c r="P186">
        <f>FSPC!$F$4</f>
        <v>0</v>
      </c>
      <c r="Q186" s="46"/>
      <c r="R186" s="46"/>
      <c r="S186" s="46" t="str">
        <f>Coversheet!$D$15</f>
        <v>Select</v>
      </c>
      <c r="T186" s="46">
        <f>Coversheet!$D$21</f>
        <v>0</v>
      </c>
      <c r="U186" t="s">
        <v>421</v>
      </c>
      <c r="V186" s="32">
        <f>FSPC!$D$3</f>
        <v>0</v>
      </c>
      <c r="W186" s="32">
        <f>FSPC!$F$3</f>
        <v>0</v>
      </c>
      <c r="X186">
        <f>FSPC!$D$5</f>
        <v>0</v>
      </c>
      <c r="Y186">
        <f>FSPC!$F$5</f>
        <v>0</v>
      </c>
      <c r="Z186">
        <f>FSPC!$D$6</f>
        <v>0</v>
      </c>
      <c r="AA186">
        <f>FSPC!$F$6</f>
        <v>0</v>
      </c>
      <c r="AB186" t="str">
        <f>FSPC!$D$7</f>
        <v xml:space="preserve"> </v>
      </c>
      <c r="AC186">
        <f>FSPC!$F$7</f>
        <v>0</v>
      </c>
      <c r="AD186" t="str">
        <f>FSPC!$D$8</f>
        <v>Full Scope PCHF</v>
      </c>
      <c r="AE186" t="str">
        <f>FSPC!$F$8</f>
        <v>Select</v>
      </c>
      <c r="AF186">
        <f>FSPC!$D$9</f>
        <v>0</v>
      </c>
      <c r="AG186">
        <f>FSPC!$F$9</f>
        <v>0</v>
      </c>
      <c r="AH186" s="31" t="str">
        <f>FSPC!$D$10</f>
        <v>Auto-Populates</v>
      </c>
      <c r="AI186" t="str">
        <f>FSPC!$F$10</f>
        <v>Auto-Populates</v>
      </c>
      <c r="AJ186" t="str">
        <f>FSPC!$B$33</f>
        <v>VI. Full Scope PCHF Provisions</v>
      </c>
      <c r="AK186">
        <f>FSPC!B37</f>
        <v>4</v>
      </c>
      <c r="AL186" t="str">
        <f>FSPC!C37</f>
        <v>Did the inspector determine if the firm has written procedures and assess for adequacy (as necessary)?</v>
      </c>
      <c r="AM186">
        <f>FSPC!D37</f>
        <v>0</v>
      </c>
      <c r="AN186" t="str">
        <f>FSPC!$E$37</f>
        <v>Select</v>
      </c>
      <c r="AO186">
        <f>FSPC!$F$37</f>
        <v>0</v>
      </c>
      <c r="AP186">
        <f>FSPC!$D$45</f>
        <v>0</v>
      </c>
      <c r="AQ186" s="32">
        <f>FSPC!$F$45</f>
        <v>0</v>
      </c>
      <c r="AR186">
        <f>FSPC!$D$46</f>
        <v>0</v>
      </c>
    </row>
    <row r="187" spans="1:175" x14ac:dyDescent="0.25">
      <c r="A187" t="e">
        <f>VLOOKUP(B187,Sheet1!$A$3:$F$129,2,FALSE)</f>
        <v>#N/A</v>
      </c>
      <c r="B187" t="str">
        <f>FSPC!$D$4</f>
        <v>Select</v>
      </c>
      <c r="C187" s="45">
        <f>Coversheet!$D$36</f>
        <v>0</v>
      </c>
      <c r="D187" s="46" t="str">
        <f>Sheet1!$A$1</f>
        <v>Human Food Field Inspection Audit v 07/2025</v>
      </c>
      <c r="E187" s="124">
        <f>Coversheet!$D$35</f>
        <v>0</v>
      </c>
      <c r="F187" s="124" t="str">
        <f>Coversheet!$D$17</f>
        <v>Select</v>
      </c>
      <c r="G187" s="124" t="str">
        <f>Coversheet!$D$19</f>
        <v>Select</v>
      </c>
      <c r="H187" s="124" t="str">
        <f>Coversheet!$D$16</f>
        <v>FOOD</v>
      </c>
      <c r="I187" s="124" t="str">
        <f>Coversheet!$D$24</f>
        <v>Select</v>
      </c>
      <c r="J187" s="124" t="str">
        <f>Coversheet!$D$25</f>
        <v>Select</v>
      </c>
      <c r="K187" s="45">
        <f>Coversheet!$D$26</f>
        <v>0</v>
      </c>
      <c r="L187" s="45">
        <f>Coversheet!$D$28</f>
        <v>0</v>
      </c>
      <c r="M187" s="124">
        <f>Coversheet!$D$29</f>
        <v>0</v>
      </c>
      <c r="N187" s="45">
        <f>Coversheet!$D$30</f>
        <v>0</v>
      </c>
      <c r="O187" t="e">
        <f>VLOOKUP(B187,Sheet1!$A$3:$F$129,3,FALSE)</f>
        <v>#N/A</v>
      </c>
      <c r="P187">
        <f>FSPC!$F$4</f>
        <v>0</v>
      </c>
      <c r="Q187" s="46"/>
      <c r="R187" s="46"/>
      <c r="S187" s="46" t="str">
        <f>Coversheet!$D$15</f>
        <v>Select</v>
      </c>
      <c r="T187" s="46">
        <f>Coversheet!$D$21</f>
        <v>0</v>
      </c>
      <c r="U187" t="s">
        <v>421</v>
      </c>
      <c r="V187" s="32">
        <f>FSPC!$D$3</f>
        <v>0</v>
      </c>
      <c r="W187" s="32">
        <f>FSPC!$F$3</f>
        <v>0</v>
      </c>
      <c r="X187">
        <f>FSPC!$D$5</f>
        <v>0</v>
      </c>
      <c r="Y187">
        <f>FSPC!$F$5</f>
        <v>0</v>
      </c>
      <c r="Z187">
        <f>FSPC!$D$6</f>
        <v>0</v>
      </c>
      <c r="AA187">
        <f>FSPC!$F$6</f>
        <v>0</v>
      </c>
      <c r="AB187" t="str">
        <f>FSPC!$D$7</f>
        <v xml:space="preserve"> </v>
      </c>
      <c r="AC187">
        <f>FSPC!$F$7</f>
        <v>0</v>
      </c>
      <c r="AD187" t="str">
        <f>FSPC!$D$8</f>
        <v>Full Scope PCHF</v>
      </c>
      <c r="AE187" t="str">
        <f>FSPC!$F$8</f>
        <v>Select</v>
      </c>
      <c r="AF187">
        <f>FSPC!$D$9</f>
        <v>0</v>
      </c>
      <c r="AG187">
        <f>FSPC!$F$9</f>
        <v>0</v>
      </c>
      <c r="AH187" s="31" t="str">
        <f>FSPC!$D$10</f>
        <v>Auto-Populates</v>
      </c>
      <c r="AI187" t="str">
        <f>FSPC!$F$10</f>
        <v>Auto-Populates</v>
      </c>
      <c r="AJ187" t="str">
        <f>FSPC!$B$33</f>
        <v>VI. Full Scope PCHF Provisions</v>
      </c>
      <c r="AK187">
        <f>FSPC!B38</f>
        <v>5</v>
      </c>
      <c r="AL187" t="str">
        <f>FSPC!C38</f>
        <v>Did the inspector determine if the written procedures were being implemented?</v>
      </c>
      <c r="AM187">
        <f>FSPC!D38</f>
        <v>0</v>
      </c>
      <c r="AN187" t="str">
        <f>FSPC!$E$38</f>
        <v>Select</v>
      </c>
      <c r="AO187">
        <f>FSPC!$F$38</f>
        <v>0</v>
      </c>
      <c r="AP187">
        <f>FSPC!$D$45</f>
        <v>0</v>
      </c>
      <c r="AQ187" s="32">
        <f>FSPC!$F$45</f>
        <v>0</v>
      </c>
      <c r="AR187">
        <f>FSPC!$D$46</f>
        <v>0</v>
      </c>
    </row>
    <row r="188" spans="1:175" x14ac:dyDescent="0.25">
      <c r="A188" t="e">
        <f>VLOOKUP(B188,Sheet1!$A$3:$F$129,2,FALSE)</f>
        <v>#N/A</v>
      </c>
      <c r="B188" t="str">
        <f>FSPC!$D$4</f>
        <v>Select</v>
      </c>
      <c r="C188" s="45">
        <f>Coversheet!$D$36</f>
        <v>0</v>
      </c>
      <c r="D188" s="46" t="str">
        <f>Sheet1!$A$1</f>
        <v>Human Food Field Inspection Audit v 07/2025</v>
      </c>
      <c r="E188" s="124">
        <f>Coversheet!$D$35</f>
        <v>0</v>
      </c>
      <c r="F188" s="124" t="str">
        <f>Coversheet!$D$17</f>
        <v>Select</v>
      </c>
      <c r="G188" s="124" t="str">
        <f>Coversheet!$D$19</f>
        <v>Select</v>
      </c>
      <c r="H188" s="124" t="str">
        <f>Coversheet!$D$16</f>
        <v>FOOD</v>
      </c>
      <c r="I188" s="124" t="str">
        <f>Coversheet!$D$24</f>
        <v>Select</v>
      </c>
      <c r="J188" s="124" t="str">
        <f>Coversheet!$D$25</f>
        <v>Select</v>
      </c>
      <c r="K188" s="45">
        <f>Coversheet!$D$26</f>
        <v>0</v>
      </c>
      <c r="L188" s="45">
        <f>Coversheet!$D$28</f>
        <v>0</v>
      </c>
      <c r="M188" s="124">
        <f>Coversheet!$D$29</f>
        <v>0</v>
      </c>
      <c r="N188" s="45">
        <f>Coversheet!$D$30</f>
        <v>0</v>
      </c>
      <c r="O188" t="e">
        <f>VLOOKUP(B188,Sheet1!$A$3:$F$129,3,FALSE)</f>
        <v>#N/A</v>
      </c>
      <c r="P188">
        <f>FSPC!$F$4</f>
        <v>0</v>
      </c>
      <c r="Q188" s="46"/>
      <c r="R188" s="46"/>
      <c r="S188" s="46" t="str">
        <f>Coversheet!$D$15</f>
        <v>Select</v>
      </c>
      <c r="T188" s="46">
        <f>Coversheet!$D$21</f>
        <v>0</v>
      </c>
      <c r="U188" t="s">
        <v>421</v>
      </c>
      <c r="V188" s="32">
        <f>FSPC!$D$3</f>
        <v>0</v>
      </c>
      <c r="W188" s="32">
        <f>FSPC!$F$3</f>
        <v>0</v>
      </c>
      <c r="X188">
        <f>FSPC!$D$5</f>
        <v>0</v>
      </c>
      <c r="Y188">
        <f>FSPC!$F$5</f>
        <v>0</v>
      </c>
      <c r="Z188">
        <f>FSPC!$D$6</f>
        <v>0</v>
      </c>
      <c r="AA188">
        <f>FSPC!$F$6</f>
        <v>0</v>
      </c>
      <c r="AB188" t="str">
        <f>FSPC!$D$7</f>
        <v xml:space="preserve"> </v>
      </c>
      <c r="AC188">
        <f>FSPC!$F$7</f>
        <v>0</v>
      </c>
      <c r="AD188" t="str">
        <f>FSPC!$D$8</f>
        <v>Full Scope PCHF</v>
      </c>
      <c r="AE188" t="str">
        <f>FSPC!$F$8</f>
        <v>Select</v>
      </c>
      <c r="AF188">
        <f>FSPC!$D$9</f>
        <v>0</v>
      </c>
      <c r="AG188">
        <f>FSPC!$F$9</f>
        <v>0</v>
      </c>
      <c r="AH188" s="31" t="str">
        <f>FSPC!$D$10</f>
        <v>Auto-Populates</v>
      </c>
      <c r="AI188" t="str">
        <f>FSPC!$F$10</f>
        <v>Auto-Populates</v>
      </c>
      <c r="AJ188" t="str">
        <f>FSPC!$B$39</f>
        <v>XI. Observation Documentation</v>
      </c>
      <c r="AK188" t="str">
        <f>FSPC!$B$39</f>
        <v>XI. Observation Documentation</v>
      </c>
      <c r="AP188">
        <f>FSPC!$D$45</f>
        <v>0</v>
      </c>
      <c r="AQ188" s="32">
        <f>FSPC!$F$45</f>
        <v>0</v>
      </c>
      <c r="AR188">
        <f>FSPC!$D$46</f>
        <v>0</v>
      </c>
    </row>
    <row r="189" spans="1:175" x14ac:dyDescent="0.25">
      <c r="A189" t="e">
        <f>VLOOKUP(B189,Sheet1!$A$3:$F$129,2,FALSE)</f>
        <v>#N/A</v>
      </c>
      <c r="B189" t="str">
        <f>FSPC!$D$4</f>
        <v>Select</v>
      </c>
      <c r="C189" s="45">
        <f>Coversheet!$D$36</f>
        <v>0</v>
      </c>
      <c r="D189" s="46" t="str">
        <f>Sheet1!$A$1</f>
        <v>Human Food Field Inspection Audit v 07/2025</v>
      </c>
      <c r="E189" s="124">
        <f>Coversheet!$D$35</f>
        <v>0</v>
      </c>
      <c r="F189" s="124" t="str">
        <f>Coversheet!$D$17</f>
        <v>Select</v>
      </c>
      <c r="G189" s="124" t="str">
        <f>Coversheet!$D$19</f>
        <v>Select</v>
      </c>
      <c r="H189" s="124" t="str">
        <f>Coversheet!$D$16</f>
        <v>FOOD</v>
      </c>
      <c r="I189" s="124" t="str">
        <f>Coversheet!$D$24</f>
        <v>Select</v>
      </c>
      <c r="J189" s="124" t="str">
        <f>Coversheet!$D$25</f>
        <v>Select</v>
      </c>
      <c r="K189" s="45">
        <f>Coversheet!$D$26</f>
        <v>0</v>
      </c>
      <c r="L189" s="45">
        <f>Coversheet!$D$28</f>
        <v>0</v>
      </c>
      <c r="M189" s="124">
        <f>Coversheet!$D$29</f>
        <v>0</v>
      </c>
      <c r="N189" s="45">
        <f>Coversheet!$D$30</f>
        <v>0</v>
      </c>
      <c r="O189" t="e">
        <f>VLOOKUP(B189,Sheet1!$A$3:$F$129,3,FALSE)</f>
        <v>#N/A</v>
      </c>
      <c r="P189">
        <f>FSPC!$F$4</f>
        <v>0</v>
      </c>
      <c r="Q189" s="46"/>
      <c r="R189" s="46"/>
      <c r="S189" s="46" t="str">
        <f>Coversheet!$D$15</f>
        <v>Select</v>
      </c>
      <c r="T189" s="46">
        <f>Coversheet!$D$21</f>
        <v>0</v>
      </c>
      <c r="U189" t="s">
        <v>421</v>
      </c>
      <c r="V189" s="32">
        <f>FSPC!$D$3</f>
        <v>0</v>
      </c>
      <c r="W189" s="32">
        <f>FSPC!$F$3</f>
        <v>0</v>
      </c>
      <c r="X189">
        <f>FSPC!$D$5</f>
        <v>0</v>
      </c>
      <c r="Y189">
        <f>FSPC!$F$5</f>
        <v>0</v>
      </c>
      <c r="Z189">
        <f>FSPC!$D$6</f>
        <v>0</v>
      </c>
      <c r="AA189">
        <f>FSPC!$F$6</f>
        <v>0</v>
      </c>
      <c r="AB189" t="str">
        <f>FSPC!$D$7</f>
        <v xml:space="preserve"> </v>
      </c>
      <c r="AC189">
        <f>FSPC!$F$7</f>
        <v>0</v>
      </c>
      <c r="AD189" t="str">
        <f>FSPC!$D$8</f>
        <v>Full Scope PCHF</v>
      </c>
      <c r="AE189" t="str">
        <f>FSPC!$F$8</f>
        <v>Select</v>
      </c>
      <c r="AF189">
        <f>FSPC!$D$9</f>
        <v>0</v>
      </c>
      <c r="AG189">
        <f>FSPC!$F$9</f>
        <v>0</v>
      </c>
      <c r="AH189" s="31" t="str">
        <f>FSPC!$D$10</f>
        <v>Auto-Populates</v>
      </c>
      <c r="AI189" t="str">
        <f>FSPC!$F$10</f>
        <v>Auto-Populates</v>
      </c>
      <c r="AJ189" t="str">
        <f>FSPC!$B$39</f>
        <v>XI. Observation Documentation</v>
      </c>
      <c r="AK189">
        <f>FSPC!B40</f>
        <v>1</v>
      </c>
      <c r="AL189" t="str">
        <f>FSPC!C40</f>
        <v xml:space="preserve">Did the inspector determine the significance of the observation (written or discussed) and document them appropriately? </v>
      </c>
      <c r="AM189">
        <f>FSPC!D40</f>
        <v>0</v>
      </c>
      <c r="AN189" t="str">
        <f>FSPC!$E$40</f>
        <v>Select</v>
      </c>
      <c r="AO189">
        <f>FSPC!$F$40</f>
        <v>0</v>
      </c>
      <c r="AP189">
        <f>FSPC!$D$45</f>
        <v>0</v>
      </c>
      <c r="AQ189" s="32">
        <f>FSPC!$F$45</f>
        <v>0</v>
      </c>
      <c r="AR189">
        <f>FSPC!$D$46</f>
        <v>0</v>
      </c>
    </row>
    <row r="190" spans="1:175" x14ac:dyDescent="0.25">
      <c r="A190" t="e">
        <f>VLOOKUP(B190,Sheet1!$A$3:$F$129,2,FALSE)</f>
        <v>#N/A</v>
      </c>
      <c r="B190" t="str">
        <f>FSPC!$D$4</f>
        <v>Select</v>
      </c>
      <c r="C190" s="45">
        <f>Coversheet!$D$36</f>
        <v>0</v>
      </c>
      <c r="D190" s="46" t="str">
        <f>Sheet1!$A$1</f>
        <v>Human Food Field Inspection Audit v 07/2025</v>
      </c>
      <c r="E190" s="124">
        <f>Coversheet!$D$35</f>
        <v>0</v>
      </c>
      <c r="F190" s="124" t="str">
        <f>Coversheet!$D$17</f>
        <v>Select</v>
      </c>
      <c r="G190" s="124" t="str">
        <f>Coversheet!$D$19</f>
        <v>Select</v>
      </c>
      <c r="H190" s="124" t="str">
        <f>Coversheet!$D$16</f>
        <v>FOOD</v>
      </c>
      <c r="I190" s="124" t="str">
        <f>Coversheet!$D$24</f>
        <v>Select</v>
      </c>
      <c r="J190" s="124" t="str">
        <f>Coversheet!$D$25</f>
        <v>Select</v>
      </c>
      <c r="K190" s="45">
        <f>Coversheet!$D$26</f>
        <v>0</v>
      </c>
      <c r="L190" s="45">
        <f>Coversheet!$D$28</f>
        <v>0</v>
      </c>
      <c r="M190" s="124">
        <f>Coversheet!$D$29</f>
        <v>0</v>
      </c>
      <c r="N190" s="45">
        <f>Coversheet!$D$30</f>
        <v>0</v>
      </c>
      <c r="O190" t="e">
        <f>VLOOKUP(B190,Sheet1!$A$3:$F$129,3,FALSE)</f>
        <v>#N/A</v>
      </c>
      <c r="P190">
        <f>FSPC!$F$4</f>
        <v>0</v>
      </c>
      <c r="Q190" s="46"/>
      <c r="R190" s="46"/>
      <c r="S190" s="46" t="str">
        <f>Coversheet!$D$15</f>
        <v>Select</v>
      </c>
      <c r="T190" s="46">
        <f>Coversheet!$D$21</f>
        <v>0</v>
      </c>
      <c r="U190" t="s">
        <v>421</v>
      </c>
      <c r="V190" s="32">
        <f>FSPC!$D$3</f>
        <v>0</v>
      </c>
      <c r="W190" s="32">
        <f>FSPC!$F$3</f>
        <v>0</v>
      </c>
      <c r="X190">
        <f>FSPC!$D$5</f>
        <v>0</v>
      </c>
      <c r="Y190">
        <f>FSPC!$F$5</f>
        <v>0</v>
      </c>
      <c r="Z190">
        <f>FSPC!$D$6</f>
        <v>0</v>
      </c>
      <c r="AA190">
        <f>FSPC!$F$6</f>
        <v>0</v>
      </c>
      <c r="AB190" t="str">
        <f>FSPC!$D$7</f>
        <v xml:space="preserve"> </v>
      </c>
      <c r="AC190">
        <f>FSPC!$F$7</f>
        <v>0</v>
      </c>
      <c r="AD190" t="str">
        <f>FSPC!$D$8</f>
        <v>Full Scope PCHF</v>
      </c>
      <c r="AE190" t="str">
        <f>FSPC!$F$8</f>
        <v>Select</v>
      </c>
      <c r="AF190">
        <f>FSPC!$D$9</f>
        <v>0</v>
      </c>
      <c r="AG190">
        <f>FSPC!$F$9</f>
        <v>0</v>
      </c>
      <c r="AH190" s="31" t="str">
        <f>FSPC!$D$10</f>
        <v>Auto-Populates</v>
      </c>
      <c r="AI190" t="str">
        <f>FSPC!$F$10</f>
        <v>Auto-Populates</v>
      </c>
      <c r="AJ190" t="str">
        <f>FSPC!$B$41</f>
        <v>XII. Overall Feedback</v>
      </c>
      <c r="AK190" t="str">
        <f>FSPC!$B$41</f>
        <v>XII. Overall Feedback</v>
      </c>
      <c r="AP190">
        <f>FSPC!$D$45</f>
        <v>0</v>
      </c>
      <c r="AQ190" s="32">
        <f>FSPC!$F$45</f>
        <v>0</v>
      </c>
      <c r="AR190">
        <f>FSPC!$D$46</f>
        <v>0</v>
      </c>
    </row>
    <row r="191" spans="1:175" x14ac:dyDescent="0.25">
      <c r="A191" t="e">
        <f>VLOOKUP(B191,Sheet1!$A$3:$F$129,2,FALSE)</f>
        <v>#N/A</v>
      </c>
      <c r="B191" t="str">
        <f>FSPC!$D$4</f>
        <v>Select</v>
      </c>
      <c r="C191" s="45">
        <f>Coversheet!$D$36</f>
        <v>0</v>
      </c>
      <c r="D191" s="46" t="str">
        <f>Sheet1!$A$1</f>
        <v>Human Food Field Inspection Audit v 07/2025</v>
      </c>
      <c r="E191" s="124">
        <f>Coversheet!$D$35</f>
        <v>0</v>
      </c>
      <c r="F191" s="124" t="str">
        <f>Coversheet!$D$17</f>
        <v>Select</v>
      </c>
      <c r="G191" s="124" t="str">
        <f>Coversheet!$D$19</f>
        <v>Select</v>
      </c>
      <c r="H191" s="124" t="str">
        <f>Coversheet!$D$16</f>
        <v>FOOD</v>
      </c>
      <c r="I191" s="124" t="str">
        <f>Coversheet!$D$24</f>
        <v>Select</v>
      </c>
      <c r="J191" s="124" t="str">
        <f>Coversheet!$D$25</f>
        <v>Select</v>
      </c>
      <c r="K191" s="45">
        <f>Coversheet!$D$26</f>
        <v>0</v>
      </c>
      <c r="L191" s="45">
        <f>Coversheet!$D$28</f>
        <v>0</v>
      </c>
      <c r="M191" s="124">
        <f>Coversheet!$D$29</f>
        <v>0</v>
      </c>
      <c r="N191" s="45">
        <f>Coversheet!$D$30</f>
        <v>0</v>
      </c>
      <c r="O191" t="e">
        <f>VLOOKUP(B191,Sheet1!$A$3:$F$129,3,FALSE)</f>
        <v>#N/A</v>
      </c>
      <c r="P191">
        <f>FSPC!$F$4</f>
        <v>0</v>
      </c>
      <c r="Q191" s="46"/>
      <c r="R191" s="46"/>
      <c r="S191" s="46" t="str">
        <f>Coversheet!$D$15</f>
        <v>Select</v>
      </c>
      <c r="T191" s="46">
        <f>Coversheet!$D$21</f>
        <v>0</v>
      </c>
      <c r="U191" t="s">
        <v>421</v>
      </c>
      <c r="V191" s="32">
        <f>FSPC!$D$3</f>
        <v>0</v>
      </c>
      <c r="W191" s="32">
        <f>FSPC!$F$3</f>
        <v>0</v>
      </c>
      <c r="X191">
        <f>FSPC!$D$5</f>
        <v>0</v>
      </c>
      <c r="Y191">
        <f>FSPC!$F$5</f>
        <v>0</v>
      </c>
      <c r="Z191">
        <f>FSPC!$D$6</f>
        <v>0</v>
      </c>
      <c r="AA191">
        <f>FSPC!$F$6</f>
        <v>0</v>
      </c>
      <c r="AB191" t="str">
        <f>FSPC!$D$7</f>
        <v xml:space="preserve"> </v>
      </c>
      <c r="AC191">
        <f>FSPC!$F$7</f>
        <v>0</v>
      </c>
      <c r="AD191" t="str">
        <f>FSPC!$D$8</f>
        <v>Full Scope PCHF</v>
      </c>
      <c r="AE191" t="str">
        <f>FSPC!$F$8</f>
        <v>Select</v>
      </c>
      <c r="AF191">
        <f>FSPC!$D$9</f>
        <v>0</v>
      </c>
      <c r="AG191">
        <f>FSPC!$F$9</f>
        <v>0</v>
      </c>
      <c r="AH191" s="31" t="str">
        <f>FSPC!$D$10</f>
        <v>Auto-Populates</v>
      </c>
      <c r="AI191" t="str">
        <f>FSPC!$F$10</f>
        <v>Auto-Populates</v>
      </c>
      <c r="AJ191" t="str">
        <f>FSPC!$B$41</f>
        <v>XII. Overall Feedback</v>
      </c>
      <c r="AO191">
        <f>FSPC!$B$42</f>
        <v>0</v>
      </c>
      <c r="AP191">
        <f>FSPC!$D$45</f>
        <v>0</v>
      </c>
      <c r="AQ191" s="32">
        <f>FSPC!$F$45</f>
        <v>0</v>
      </c>
      <c r="AR191">
        <f>FSPC!$D$46</f>
        <v>0</v>
      </c>
    </row>
    <row r="192" spans="1:175" x14ac:dyDescent="0.25">
      <c r="A192" t="e">
        <f>VLOOKUP(B192,Sheet1!$A$3:$F$129,2,FALSE)</f>
        <v>#N/A</v>
      </c>
      <c r="B192" t="str">
        <f>FSPC.A!$D$4</f>
        <v>Select</v>
      </c>
      <c r="C192" s="45">
        <f>Coversheet!$D$36</f>
        <v>0</v>
      </c>
      <c r="D192" s="46" t="str">
        <f>Sheet1!$A$1</f>
        <v>Human Food Field Inspection Audit v 07/2025</v>
      </c>
      <c r="E192" s="124">
        <f>Coversheet!$D$35</f>
        <v>0</v>
      </c>
      <c r="F192" s="124" t="str">
        <f>Coversheet!$D$17</f>
        <v>Select</v>
      </c>
      <c r="G192" s="124" t="str">
        <f>Coversheet!$D$19</f>
        <v>Select</v>
      </c>
      <c r="H192" s="124" t="str">
        <f>Coversheet!$D$16</f>
        <v>FOOD</v>
      </c>
      <c r="I192" s="124" t="str">
        <f>Coversheet!$D$24</f>
        <v>Select</v>
      </c>
      <c r="J192" s="124" t="str">
        <f>Coversheet!$D$25</f>
        <v>Select</v>
      </c>
      <c r="K192" s="45">
        <f>Coversheet!$D$26</f>
        <v>0</v>
      </c>
      <c r="L192" s="45">
        <f>Coversheet!$D$28</f>
        <v>0</v>
      </c>
      <c r="M192" s="124">
        <f>Coversheet!$D$29</f>
        <v>0</v>
      </c>
      <c r="N192" s="45">
        <f>Coversheet!$D$30</f>
        <v>0</v>
      </c>
      <c r="O192" t="e">
        <f>VLOOKUP(B192,Sheet1!$A$3:$F$129,3,FALSE)</f>
        <v>#N/A</v>
      </c>
      <c r="P192">
        <f>FSPC.A!$F$4</f>
        <v>0</v>
      </c>
      <c r="Q192" s="46"/>
      <c r="R192" s="46"/>
      <c r="S192" s="46" t="str">
        <f>Coversheet!$D$15</f>
        <v>Select</v>
      </c>
      <c r="T192" s="46">
        <f>Coversheet!$D$21</f>
        <v>0</v>
      </c>
      <c r="U192" t="s">
        <v>422</v>
      </c>
      <c r="V192" s="32">
        <f>FSPC.A!$D$3</f>
        <v>0</v>
      </c>
      <c r="W192" s="32">
        <f>FSPC.A!$F$3</f>
        <v>0</v>
      </c>
      <c r="X192">
        <f>FSPC.A!$D$5</f>
        <v>0</v>
      </c>
      <c r="Y192">
        <f>FSPC.A!$F$5</f>
        <v>0</v>
      </c>
      <c r="Z192">
        <f>FSPC.A!$D$6</f>
        <v>0</v>
      </c>
      <c r="AA192">
        <f>FSPC.A!$F$6</f>
        <v>0</v>
      </c>
      <c r="AB192" t="str">
        <f>FSPC.A!$D$7</f>
        <v xml:space="preserve"> </v>
      </c>
      <c r="AC192">
        <f>FSPC.A!$F$7</f>
        <v>0</v>
      </c>
      <c r="AD192" t="str">
        <f>FSPC.A!$D$8</f>
        <v>Select</v>
      </c>
      <c r="AE192" t="str">
        <f>FSPC.A!$F$8</f>
        <v>Select</v>
      </c>
      <c r="AF192">
        <f>FSPC.A!$D$9</f>
        <v>0</v>
      </c>
      <c r="AG192">
        <f>FSPC.A!$F$9</f>
        <v>0</v>
      </c>
      <c r="AH192" s="31" t="str">
        <f>FSPC.A!$D$10</f>
        <v>Auto-Populates</v>
      </c>
      <c r="AI192" t="str">
        <f>FSPC.A!$F$10</f>
        <v>Auto-Populates</v>
      </c>
      <c r="AJ192" s="45" t="s">
        <v>200</v>
      </c>
      <c r="AK192" s="45" t="s">
        <v>200</v>
      </c>
      <c r="AL192" s="45" t="s">
        <v>200</v>
      </c>
      <c r="AM192" s="46"/>
      <c r="AN192" s="45" t="s">
        <v>200</v>
      </c>
      <c r="AO192" s="45" t="s">
        <v>200</v>
      </c>
      <c r="AP192">
        <f>FSPC.A!$D$54</f>
        <v>0</v>
      </c>
      <c r="AQ192" s="32">
        <f>FSPC.A!$F$54</f>
        <v>0</v>
      </c>
      <c r="AR192">
        <f>FSPC.A!$D$55</f>
        <v>0</v>
      </c>
      <c r="AS192" t="str">
        <f>AN194</f>
        <v>Select</v>
      </c>
      <c r="AT192">
        <f>AO194</f>
        <v>0</v>
      </c>
      <c r="AU192" t="str">
        <f>AN195</f>
        <v>Select</v>
      </c>
      <c r="AV192">
        <f>AO195</f>
        <v>0</v>
      </c>
      <c r="AW192" t="str">
        <f>AN196</f>
        <v>Select</v>
      </c>
      <c r="AX192">
        <f>AO196</f>
        <v>0</v>
      </c>
      <c r="AY192" t="str">
        <f>AN197</f>
        <v>Select</v>
      </c>
      <c r="AZ192">
        <f>AO197</f>
        <v>0</v>
      </c>
      <c r="BA192" t="str">
        <f>AN198</f>
        <v>Select</v>
      </c>
      <c r="BB192">
        <f>AO198</f>
        <v>0</v>
      </c>
      <c r="BC192" t="str">
        <f>AN199</f>
        <v>Select</v>
      </c>
      <c r="BD192">
        <f>AO199</f>
        <v>0</v>
      </c>
      <c r="BE192" t="str">
        <f>AN200</f>
        <v>Select</v>
      </c>
      <c r="BF192">
        <f>AO200</f>
        <v>0</v>
      </c>
      <c r="BG192" t="str">
        <f>AN201</f>
        <v>Select</v>
      </c>
      <c r="BH192">
        <f>AO201</f>
        <v>0</v>
      </c>
      <c r="BI192" t="str">
        <f>AN202</f>
        <v>Select</v>
      </c>
      <c r="BJ192">
        <f>AO202</f>
        <v>0</v>
      </c>
      <c r="BK192" t="str">
        <f>AN204</f>
        <v>Select</v>
      </c>
      <c r="BL192">
        <f>AO204</f>
        <v>0</v>
      </c>
      <c r="BM192" t="str">
        <f>AN205</f>
        <v>Select</v>
      </c>
      <c r="BN192">
        <f>AO205</f>
        <v>0</v>
      </c>
      <c r="BO192" t="str">
        <f>AN206</f>
        <v>Select</v>
      </c>
      <c r="BP192">
        <f>AO206</f>
        <v>0</v>
      </c>
      <c r="BQ192" t="str">
        <f>AN207</f>
        <v>Select</v>
      </c>
      <c r="BR192">
        <f>AO207</f>
        <v>0</v>
      </c>
      <c r="BS192" t="str">
        <f>AN208</f>
        <v>Select</v>
      </c>
      <c r="BT192">
        <f>AO208</f>
        <v>0</v>
      </c>
      <c r="BU192" t="str">
        <f>AN209</f>
        <v>Select</v>
      </c>
      <c r="BV192">
        <f>AO209</f>
        <v>0</v>
      </c>
      <c r="BW192" t="str">
        <f>AN210</f>
        <v>Select</v>
      </c>
      <c r="BX192">
        <f>AO210</f>
        <v>0</v>
      </c>
      <c r="BY192" t="str">
        <f>AN211</f>
        <v>Select</v>
      </c>
      <c r="BZ192">
        <f>AO211</f>
        <v>0</v>
      </c>
      <c r="CA192" t="str">
        <f>AN212</f>
        <v>Select</v>
      </c>
      <c r="CB192">
        <f>AO212</f>
        <v>0</v>
      </c>
      <c r="CO192" t="str">
        <f>AN214</f>
        <v>Select</v>
      </c>
      <c r="CP192">
        <f>AO214</f>
        <v>0</v>
      </c>
      <c r="CQ192" t="str">
        <f>AN215</f>
        <v>Select</v>
      </c>
      <c r="CR192">
        <f>AO215</f>
        <v>0</v>
      </c>
      <c r="CS192" t="str">
        <f>AN216</f>
        <v>Select</v>
      </c>
      <c r="CT192">
        <f>AO216</f>
        <v>0</v>
      </c>
      <c r="CU192" t="str">
        <f>AN217</f>
        <v>Select</v>
      </c>
      <c r="CV192">
        <f>AO217</f>
        <v>0</v>
      </c>
      <c r="CW192" t="str">
        <f>AN218</f>
        <v>Select</v>
      </c>
      <c r="CX192">
        <f>AO218</f>
        <v>0</v>
      </c>
      <c r="CY192" t="str">
        <f>AN220</f>
        <v>Select</v>
      </c>
      <c r="CZ192">
        <f>AO220</f>
        <v>0</v>
      </c>
      <c r="DA192" t="str">
        <f>AN221</f>
        <v>Select</v>
      </c>
      <c r="DB192">
        <f>AO221</f>
        <v>0</v>
      </c>
      <c r="DC192" t="str">
        <f>AN222</f>
        <v>Select</v>
      </c>
      <c r="DD192">
        <f>AO222</f>
        <v>0</v>
      </c>
      <c r="DE192" t="str">
        <f>AN223</f>
        <v>Select</v>
      </c>
      <c r="DF192">
        <f>AO223</f>
        <v>0</v>
      </c>
      <c r="DG192" t="str">
        <f>AN224</f>
        <v>Select</v>
      </c>
      <c r="DH192">
        <f>AO224</f>
        <v>0</v>
      </c>
      <c r="DI192" t="str">
        <f>AN225</f>
        <v>Select</v>
      </c>
      <c r="DJ192">
        <f>AO225</f>
        <v>0</v>
      </c>
      <c r="DK192" t="str">
        <f>AN226</f>
        <v>Select</v>
      </c>
      <c r="DL192">
        <f>AO226</f>
        <v>0</v>
      </c>
      <c r="DM192" t="str">
        <f>AN227</f>
        <v>Select</v>
      </c>
      <c r="DN192">
        <f>AO227</f>
        <v>0</v>
      </c>
      <c r="FQ192" t="str">
        <f>AN229</f>
        <v>Select</v>
      </c>
      <c r="FR192">
        <f>AO229</f>
        <v>0</v>
      </c>
      <c r="FS192">
        <f>AO231</f>
        <v>0</v>
      </c>
    </row>
    <row r="193" spans="1:44" x14ac:dyDescent="0.25">
      <c r="A193" t="e">
        <f>VLOOKUP(B193,Sheet1!$A$3:$F$129,2,FALSE)</f>
        <v>#N/A</v>
      </c>
      <c r="B193" t="str">
        <f>FSPC.A!$D$4</f>
        <v>Select</v>
      </c>
      <c r="C193" s="45">
        <f>Coversheet!$D$36</f>
        <v>0</v>
      </c>
      <c r="D193" s="46" t="str">
        <f>Sheet1!$A$1</f>
        <v>Human Food Field Inspection Audit v 07/2025</v>
      </c>
      <c r="E193" s="124">
        <f>Coversheet!$D$35</f>
        <v>0</v>
      </c>
      <c r="F193" s="124" t="str">
        <f>Coversheet!$D$17</f>
        <v>Select</v>
      </c>
      <c r="G193" s="124" t="str">
        <f>Coversheet!$D$19</f>
        <v>Select</v>
      </c>
      <c r="H193" s="124" t="str">
        <f>Coversheet!$D$16</f>
        <v>FOOD</v>
      </c>
      <c r="I193" s="124" t="str">
        <f>Coversheet!$D$24</f>
        <v>Select</v>
      </c>
      <c r="J193" s="124" t="str">
        <f>Coversheet!$D$25</f>
        <v>Select</v>
      </c>
      <c r="K193" s="45">
        <f>Coversheet!$D$26</f>
        <v>0</v>
      </c>
      <c r="L193" s="45">
        <f>Coversheet!$D$28</f>
        <v>0</v>
      </c>
      <c r="M193" s="124">
        <f>Coversheet!$D$29</f>
        <v>0</v>
      </c>
      <c r="N193" s="45">
        <f>Coversheet!$D$30</f>
        <v>0</v>
      </c>
      <c r="O193" t="e">
        <f>VLOOKUP(B193,Sheet1!$A$3:$F$129,3,FALSE)</f>
        <v>#N/A</v>
      </c>
      <c r="P193">
        <f>FSPC.A!$F$4</f>
        <v>0</v>
      </c>
      <c r="Q193" s="46"/>
      <c r="R193" s="46"/>
      <c r="S193" s="46" t="str">
        <f>Coversheet!$D$15</f>
        <v>Select</v>
      </c>
      <c r="T193" s="46">
        <f>Coversheet!$D$21</f>
        <v>0</v>
      </c>
      <c r="U193" t="s">
        <v>422</v>
      </c>
      <c r="V193" s="32">
        <f>FSPC.A!$D$3</f>
        <v>0</v>
      </c>
      <c r="W193" s="32">
        <f>FSPC.A!$F$3</f>
        <v>0</v>
      </c>
      <c r="X193">
        <f>FSPC.A!$D$5</f>
        <v>0</v>
      </c>
      <c r="Y193">
        <f>FSPC.A!$F$5</f>
        <v>0</v>
      </c>
      <c r="Z193">
        <f>FSPC.A!$D$6</f>
        <v>0</v>
      </c>
      <c r="AA193">
        <f>FSPC.A!$F$6</f>
        <v>0</v>
      </c>
      <c r="AB193" t="str">
        <f>FSPC.A!$D$7</f>
        <v xml:space="preserve"> </v>
      </c>
      <c r="AC193">
        <f>FSPC.A!$F$7</f>
        <v>0</v>
      </c>
      <c r="AD193" t="str">
        <f>FSPC.A!$D$8</f>
        <v>Select</v>
      </c>
      <c r="AE193" t="str">
        <f>FSPC.A!$F$8</f>
        <v>Select</v>
      </c>
      <c r="AF193">
        <f>FSPC.A!$D$9</f>
        <v>0</v>
      </c>
      <c r="AG193">
        <f>FSPC.A!$F$9</f>
        <v>0</v>
      </c>
      <c r="AH193" s="31" t="str">
        <f>FSPC.A!$D$10</f>
        <v>Auto-Populates</v>
      </c>
      <c r="AI193" t="str">
        <f>FSPC.A!$F$10</f>
        <v>Auto-Populates</v>
      </c>
      <c r="AJ193" t="str">
        <f>FSPC.A!$B$13</f>
        <v>I. General</v>
      </c>
      <c r="AK193" t="str">
        <f>FSPC.A!$B$13</f>
        <v>I. General</v>
      </c>
      <c r="AP193">
        <f>FSPC.A!$D$54</f>
        <v>0</v>
      </c>
      <c r="AQ193" s="32">
        <f>FSPC.A!$F$54</f>
        <v>0</v>
      </c>
      <c r="AR193">
        <f>FSPC.A!$D$55</f>
        <v>0</v>
      </c>
    </row>
    <row r="194" spans="1:44" x14ac:dyDescent="0.25">
      <c r="A194" t="e">
        <f>VLOOKUP(B194,Sheet1!$A$3:$F$129,2,FALSE)</f>
        <v>#N/A</v>
      </c>
      <c r="B194" t="str">
        <f>FSPC.A!$D$4</f>
        <v>Select</v>
      </c>
      <c r="C194" s="45">
        <f>Coversheet!$D$36</f>
        <v>0</v>
      </c>
      <c r="D194" s="46" t="str">
        <f>Sheet1!$A$1</f>
        <v>Human Food Field Inspection Audit v 07/2025</v>
      </c>
      <c r="E194" s="124">
        <f>Coversheet!$D$35</f>
        <v>0</v>
      </c>
      <c r="F194" s="124" t="str">
        <f>Coversheet!$D$17</f>
        <v>Select</v>
      </c>
      <c r="G194" s="124" t="str">
        <f>Coversheet!$D$19</f>
        <v>Select</v>
      </c>
      <c r="H194" s="124" t="str">
        <f>Coversheet!$D$16</f>
        <v>FOOD</v>
      </c>
      <c r="I194" s="124" t="str">
        <f>Coversheet!$D$24</f>
        <v>Select</v>
      </c>
      <c r="J194" s="124" t="str">
        <f>Coversheet!$D$25</f>
        <v>Select</v>
      </c>
      <c r="K194" s="45">
        <f>Coversheet!$D$26</f>
        <v>0</v>
      </c>
      <c r="L194" s="45">
        <f>Coversheet!$D$28</f>
        <v>0</v>
      </c>
      <c r="M194" s="124">
        <f>Coversheet!$D$29</f>
        <v>0</v>
      </c>
      <c r="N194" s="45">
        <f>Coversheet!$D$30</f>
        <v>0</v>
      </c>
      <c r="O194" t="e">
        <f>VLOOKUP(B194,Sheet1!$A$3:$F$129,3,FALSE)</f>
        <v>#N/A</v>
      </c>
      <c r="P194">
        <f>FSPC.A!$F$4</f>
        <v>0</v>
      </c>
      <c r="Q194" s="46"/>
      <c r="R194" s="46"/>
      <c r="S194" s="46" t="str">
        <f>Coversheet!$D$15</f>
        <v>Select</v>
      </c>
      <c r="T194" s="46">
        <f>Coversheet!$D$21</f>
        <v>0</v>
      </c>
      <c r="U194" t="s">
        <v>422</v>
      </c>
      <c r="V194" s="32">
        <f>FSPC.A!$D$3</f>
        <v>0</v>
      </c>
      <c r="W194" s="32">
        <f>FSPC.A!$F$3</f>
        <v>0</v>
      </c>
      <c r="X194">
        <f>FSPC.A!$D$5</f>
        <v>0</v>
      </c>
      <c r="Y194">
        <f>FSPC.A!$F$5</f>
        <v>0</v>
      </c>
      <c r="Z194">
        <f>FSPC.A!$D$6</f>
        <v>0</v>
      </c>
      <c r="AA194">
        <f>FSPC.A!$F$6</f>
        <v>0</v>
      </c>
      <c r="AB194" t="str">
        <f>FSPC.A!$D$7</f>
        <v xml:space="preserve"> </v>
      </c>
      <c r="AC194">
        <f>FSPC.A!$F$7</f>
        <v>0</v>
      </c>
      <c r="AD194" t="str">
        <f>FSPC.A!$D$8</f>
        <v>Select</v>
      </c>
      <c r="AE194" t="str">
        <f>FSPC.A!$F$8</f>
        <v>Select</v>
      </c>
      <c r="AF194">
        <f>FSPC.A!$D$9</f>
        <v>0</v>
      </c>
      <c r="AG194">
        <f>FSPC.A!$F$9</f>
        <v>0</v>
      </c>
      <c r="AH194" s="31" t="str">
        <f>FSPC.A!$D$10</f>
        <v>Auto-Populates</v>
      </c>
      <c r="AI194" t="str">
        <f>FSPC.A!$F$10</f>
        <v>Auto-Populates</v>
      </c>
      <c r="AJ194" t="str">
        <f>FSPC.A!$B$13</f>
        <v>I. General</v>
      </c>
      <c r="AK194">
        <f>FSPC.A!B14</f>
        <v>1</v>
      </c>
      <c r="AL194" t="str">
        <f>FSPC.A!C14</f>
        <v>Did the inspector initiate the inspection appropriately?</v>
      </c>
      <c r="AM194">
        <f>FSPC.A!D14</f>
        <v>0</v>
      </c>
      <c r="AN194" t="str">
        <f>FSPC.A!$E$14</f>
        <v>Select</v>
      </c>
      <c r="AO194">
        <f>FSPC.A!$F$14</f>
        <v>0</v>
      </c>
      <c r="AP194">
        <f>FSPC.A!$D$54</f>
        <v>0</v>
      </c>
      <c r="AQ194" s="32">
        <f>FSPC.A!$F$54</f>
        <v>0</v>
      </c>
      <c r="AR194">
        <f>FSPC.A!$D$55</f>
        <v>0</v>
      </c>
    </row>
    <row r="195" spans="1:44" x14ac:dyDescent="0.25">
      <c r="A195" t="e">
        <f>VLOOKUP(B195,Sheet1!$A$3:$F$129,2,FALSE)</f>
        <v>#N/A</v>
      </c>
      <c r="B195" t="str">
        <f>FSPC.A!$D$4</f>
        <v>Select</v>
      </c>
      <c r="C195" s="45">
        <f>Coversheet!$D$36</f>
        <v>0</v>
      </c>
      <c r="D195" s="46" t="str">
        <f>Sheet1!$A$1</f>
        <v>Human Food Field Inspection Audit v 07/2025</v>
      </c>
      <c r="E195" s="124">
        <f>Coversheet!$D$35</f>
        <v>0</v>
      </c>
      <c r="F195" s="124" t="str">
        <f>Coversheet!$D$17</f>
        <v>Select</v>
      </c>
      <c r="G195" s="124" t="str">
        <f>Coversheet!$D$19</f>
        <v>Select</v>
      </c>
      <c r="H195" s="124" t="str">
        <f>Coversheet!$D$16</f>
        <v>FOOD</v>
      </c>
      <c r="I195" s="124" t="str">
        <f>Coversheet!$D$24</f>
        <v>Select</v>
      </c>
      <c r="J195" s="124" t="str">
        <f>Coversheet!$D$25</f>
        <v>Select</v>
      </c>
      <c r="K195" s="45">
        <f>Coversheet!$D$26</f>
        <v>0</v>
      </c>
      <c r="L195" s="45">
        <f>Coversheet!$D$28</f>
        <v>0</v>
      </c>
      <c r="M195" s="124">
        <f>Coversheet!$D$29</f>
        <v>0</v>
      </c>
      <c r="N195" s="45">
        <f>Coversheet!$D$30</f>
        <v>0</v>
      </c>
      <c r="O195" t="e">
        <f>VLOOKUP(B195,Sheet1!$A$3:$F$129,3,FALSE)</f>
        <v>#N/A</v>
      </c>
      <c r="P195">
        <f>FSPC.A!$F$4</f>
        <v>0</v>
      </c>
      <c r="Q195" s="46"/>
      <c r="R195" s="46"/>
      <c r="S195" s="46" t="str">
        <f>Coversheet!$D$15</f>
        <v>Select</v>
      </c>
      <c r="T195" s="46">
        <f>Coversheet!$D$21</f>
        <v>0</v>
      </c>
      <c r="U195" t="s">
        <v>422</v>
      </c>
      <c r="V195" s="32">
        <f>FSPC.A!$D$3</f>
        <v>0</v>
      </c>
      <c r="W195" s="32">
        <f>FSPC.A!$F$3</f>
        <v>0</v>
      </c>
      <c r="X195">
        <f>FSPC.A!$D$5</f>
        <v>0</v>
      </c>
      <c r="Y195">
        <f>FSPC.A!$F$5</f>
        <v>0</v>
      </c>
      <c r="Z195">
        <f>FSPC.A!$D$6</f>
        <v>0</v>
      </c>
      <c r="AA195">
        <f>FSPC.A!$F$6</f>
        <v>0</v>
      </c>
      <c r="AB195" t="str">
        <f>FSPC.A!$D$7</f>
        <v xml:space="preserve"> </v>
      </c>
      <c r="AC195">
        <f>FSPC.A!$F$7</f>
        <v>0</v>
      </c>
      <c r="AD195" t="str">
        <f>FSPC.A!$D$8</f>
        <v>Select</v>
      </c>
      <c r="AE195" t="str">
        <f>FSPC.A!$F$8</f>
        <v>Select</v>
      </c>
      <c r="AF195">
        <f>FSPC.A!$D$9</f>
        <v>0</v>
      </c>
      <c r="AG195">
        <f>FSPC.A!$F$9</f>
        <v>0</v>
      </c>
      <c r="AH195" s="31" t="str">
        <f>FSPC.A!$D$10</f>
        <v>Auto-Populates</v>
      </c>
      <c r="AI195" t="str">
        <f>FSPC.A!$F$10</f>
        <v>Auto-Populates</v>
      </c>
      <c r="AJ195" t="str">
        <f>FSPC.A!$B$13</f>
        <v>I. General</v>
      </c>
      <c r="AK195">
        <f>FSPC.A!B15</f>
        <v>2</v>
      </c>
      <c r="AL195" t="str">
        <f>FSPC.A!C15</f>
        <v>Did the inspector determine the scope of the inspection and obtain necessary information to conduct the inspection?</v>
      </c>
      <c r="AM195">
        <f>FSPC.A!D15</f>
        <v>0</v>
      </c>
      <c r="AN195" t="str">
        <f>FSPC.A!$E$15</f>
        <v>Select</v>
      </c>
      <c r="AO195">
        <f>FSPC.A!$F$15</f>
        <v>0</v>
      </c>
      <c r="AP195">
        <f>FSPC.A!$D$54</f>
        <v>0</v>
      </c>
      <c r="AQ195" s="32">
        <f>FSPC.A!$F$54</f>
        <v>0</v>
      </c>
      <c r="AR195">
        <f>FSPC.A!$D$55</f>
        <v>0</v>
      </c>
    </row>
    <row r="196" spans="1:44" x14ac:dyDescent="0.25">
      <c r="A196" t="e">
        <f>VLOOKUP(B196,Sheet1!$A$3:$F$129,2,FALSE)</f>
        <v>#N/A</v>
      </c>
      <c r="B196" t="str">
        <f>FSPC.A!$D$4</f>
        <v>Select</v>
      </c>
      <c r="C196" s="45">
        <f>Coversheet!$D$36</f>
        <v>0</v>
      </c>
      <c r="D196" s="46" t="str">
        <f>Sheet1!$A$1</f>
        <v>Human Food Field Inspection Audit v 07/2025</v>
      </c>
      <c r="E196" s="124">
        <f>Coversheet!$D$35</f>
        <v>0</v>
      </c>
      <c r="F196" s="124" t="str">
        <f>Coversheet!$D$17</f>
        <v>Select</v>
      </c>
      <c r="G196" s="124" t="str">
        <f>Coversheet!$D$19</f>
        <v>Select</v>
      </c>
      <c r="H196" s="124" t="str">
        <f>Coversheet!$D$16</f>
        <v>FOOD</v>
      </c>
      <c r="I196" s="124" t="str">
        <f>Coversheet!$D$24</f>
        <v>Select</v>
      </c>
      <c r="J196" s="124" t="str">
        <f>Coversheet!$D$25</f>
        <v>Select</v>
      </c>
      <c r="K196" s="45">
        <f>Coversheet!$D$26</f>
        <v>0</v>
      </c>
      <c r="L196" s="45">
        <f>Coversheet!$D$28</f>
        <v>0</v>
      </c>
      <c r="M196" s="124">
        <f>Coversheet!$D$29</f>
        <v>0</v>
      </c>
      <c r="N196" s="45">
        <f>Coversheet!$D$30</f>
        <v>0</v>
      </c>
      <c r="O196" t="e">
        <f>VLOOKUP(B196,Sheet1!$A$3:$F$129,3,FALSE)</f>
        <v>#N/A</v>
      </c>
      <c r="P196">
        <f>FSPC.A!$F$4</f>
        <v>0</v>
      </c>
      <c r="Q196" s="46"/>
      <c r="R196" s="46"/>
      <c r="S196" s="46" t="str">
        <f>Coversheet!$D$15</f>
        <v>Select</v>
      </c>
      <c r="T196" s="46">
        <f>Coversheet!$D$21</f>
        <v>0</v>
      </c>
      <c r="U196" t="s">
        <v>422</v>
      </c>
      <c r="V196" s="32">
        <f>FSPC.A!$D$3</f>
        <v>0</v>
      </c>
      <c r="W196" s="32">
        <f>FSPC.A!$F$3</f>
        <v>0</v>
      </c>
      <c r="X196">
        <f>FSPC.A!$D$5</f>
        <v>0</v>
      </c>
      <c r="Y196">
        <f>FSPC.A!$F$5</f>
        <v>0</v>
      </c>
      <c r="Z196">
        <f>FSPC.A!$D$6</f>
        <v>0</v>
      </c>
      <c r="AA196">
        <f>FSPC.A!$F$6</f>
        <v>0</v>
      </c>
      <c r="AB196" t="str">
        <f>FSPC.A!$D$7</f>
        <v xml:space="preserve"> </v>
      </c>
      <c r="AC196">
        <f>FSPC.A!$F$7</f>
        <v>0</v>
      </c>
      <c r="AD196" t="str">
        <f>FSPC.A!$D$8</f>
        <v>Select</v>
      </c>
      <c r="AE196" t="str">
        <f>FSPC.A!$F$8</f>
        <v>Select</v>
      </c>
      <c r="AF196">
        <f>FSPC.A!$D$9</f>
        <v>0</v>
      </c>
      <c r="AG196">
        <f>FSPC.A!$F$9</f>
        <v>0</v>
      </c>
      <c r="AH196" s="31" t="str">
        <f>FSPC.A!$D$10</f>
        <v>Auto-Populates</v>
      </c>
      <c r="AI196" t="str">
        <f>FSPC.A!$F$10</f>
        <v>Auto-Populates</v>
      </c>
      <c r="AJ196" t="str">
        <f>FSPC.A!$B$13</f>
        <v>I. General</v>
      </c>
      <c r="AK196">
        <f>FSPC.A!B16</f>
        <v>3</v>
      </c>
      <c r="AL196" t="str">
        <f>FSPC.A!C16</f>
        <v>Did the inspector review and follow-up on FDA/State reported consumer complaint(s) and product recalls (if applicable)?</v>
      </c>
      <c r="AM196">
        <f>FSPC.A!D16</f>
        <v>0</v>
      </c>
      <c r="AN196" t="str">
        <f>FSPC.A!$E$16</f>
        <v>Select</v>
      </c>
      <c r="AO196">
        <f>FSPC.A!$F$16</f>
        <v>0</v>
      </c>
      <c r="AP196">
        <f>FSPC.A!$D$54</f>
        <v>0</v>
      </c>
      <c r="AQ196" s="32">
        <f>FSPC.A!$F$54</f>
        <v>0</v>
      </c>
      <c r="AR196">
        <f>FSPC.A!$D$55</f>
        <v>0</v>
      </c>
    </row>
    <row r="197" spans="1:44" x14ac:dyDescent="0.25">
      <c r="A197" t="e">
        <f>VLOOKUP(B197,Sheet1!$A$3:$F$129,2,FALSE)</f>
        <v>#N/A</v>
      </c>
      <c r="B197" t="str">
        <f>FSPC.A!$D$4</f>
        <v>Select</v>
      </c>
      <c r="C197" s="45">
        <f>Coversheet!$D$36</f>
        <v>0</v>
      </c>
      <c r="D197" s="46" t="str">
        <f>Sheet1!$A$1</f>
        <v>Human Food Field Inspection Audit v 07/2025</v>
      </c>
      <c r="E197" s="124">
        <f>Coversheet!$D$35</f>
        <v>0</v>
      </c>
      <c r="F197" s="124" t="str">
        <f>Coversheet!$D$17</f>
        <v>Select</v>
      </c>
      <c r="G197" s="124" t="str">
        <f>Coversheet!$D$19</f>
        <v>Select</v>
      </c>
      <c r="H197" s="124" t="str">
        <f>Coversheet!$D$16</f>
        <v>FOOD</v>
      </c>
      <c r="I197" s="124" t="str">
        <f>Coversheet!$D$24</f>
        <v>Select</v>
      </c>
      <c r="J197" s="124" t="str">
        <f>Coversheet!$D$25</f>
        <v>Select</v>
      </c>
      <c r="K197" s="45">
        <f>Coversheet!$D$26</f>
        <v>0</v>
      </c>
      <c r="L197" s="45">
        <f>Coversheet!$D$28</f>
        <v>0</v>
      </c>
      <c r="M197" s="124">
        <f>Coversheet!$D$29</f>
        <v>0</v>
      </c>
      <c r="N197" s="45">
        <f>Coversheet!$D$30</f>
        <v>0</v>
      </c>
      <c r="O197" t="e">
        <f>VLOOKUP(B197,Sheet1!$A$3:$F$129,3,FALSE)</f>
        <v>#N/A</v>
      </c>
      <c r="P197">
        <f>FSPC.A!$F$4</f>
        <v>0</v>
      </c>
      <c r="Q197" s="46"/>
      <c r="R197" s="46"/>
      <c r="S197" s="46" t="str">
        <f>Coversheet!$D$15</f>
        <v>Select</v>
      </c>
      <c r="T197" s="46">
        <f>Coversheet!$D$21</f>
        <v>0</v>
      </c>
      <c r="U197" t="s">
        <v>422</v>
      </c>
      <c r="V197" s="32">
        <f>FSPC.A!$D$3</f>
        <v>0</v>
      </c>
      <c r="W197" s="32">
        <f>FSPC.A!$F$3</f>
        <v>0</v>
      </c>
      <c r="X197">
        <f>FSPC.A!$D$5</f>
        <v>0</v>
      </c>
      <c r="Y197">
        <f>FSPC.A!$F$5</f>
        <v>0</v>
      </c>
      <c r="Z197">
        <f>FSPC.A!$D$6</f>
        <v>0</v>
      </c>
      <c r="AA197">
        <f>FSPC.A!$F$6</f>
        <v>0</v>
      </c>
      <c r="AB197" t="str">
        <f>FSPC.A!$D$7</f>
        <v xml:space="preserve"> </v>
      </c>
      <c r="AC197">
        <f>FSPC.A!$F$7</f>
        <v>0</v>
      </c>
      <c r="AD197" t="str">
        <f>FSPC.A!$D$8</f>
        <v>Select</v>
      </c>
      <c r="AE197" t="str">
        <f>FSPC.A!$F$8</f>
        <v>Select</v>
      </c>
      <c r="AF197">
        <f>FSPC.A!$D$9</f>
        <v>0</v>
      </c>
      <c r="AG197">
        <f>FSPC.A!$F$9</f>
        <v>0</v>
      </c>
      <c r="AH197" s="31" t="str">
        <f>FSPC.A!$D$10</f>
        <v>Auto-Populates</v>
      </c>
      <c r="AI197" t="str">
        <f>FSPC.A!$F$10</f>
        <v>Auto-Populates</v>
      </c>
      <c r="AJ197" t="str">
        <f>FSPC.A!$B$13</f>
        <v>I. General</v>
      </c>
      <c r="AK197">
        <f>FSPC.A!B17</f>
        <v>4</v>
      </c>
      <c r="AL197" t="str">
        <f>FSPC.A!C17</f>
        <v>Did the inspector verify correction of observations identified during the previous FDA and/or state inspection (if applicable)?</v>
      </c>
      <c r="AM197">
        <f>FSPC.A!D17</f>
        <v>0</v>
      </c>
      <c r="AN197" t="str">
        <f>FSPC.A!$E$17</f>
        <v>Select</v>
      </c>
      <c r="AO197">
        <f>FSPC.A!$F$17</f>
        <v>0</v>
      </c>
      <c r="AP197">
        <f>FSPC.A!$D$54</f>
        <v>0</v>
      </c>
      <c r="AQ197" s="32">
        <f>FSPC.A!$F$54</f>
        <v>0</v>
      </c>
      <c r="AR197">
        <f>FSPC.A!$D$55</f>
        <v>0</v>
      </c>
    </row>
    <row r="198" spans="1:44" x14ac:dyDescent="0.25">
      <c r="A198" t="e">
        <f>VLOOKUP(B198,Sheet1!$A$3:$F$129,2,FALSE)</f>
        <v>#N/A</v>
      </c>
      <c r="B198" t="str">
        <f>FSPC.A!$D$4</f>
        <v>Select</v>
      </c>
      <c r="C198" s="45">
        <f>Coversheet!$D$36</f>
        <v>0</v>
      </c>
      <c r="D198" s="46" t="str">
        <f>Sheet1!$A$1</f>
        <v>Human Food Field Inspection Audit v 07/2025</v>
      </c>
      <c r="E198" s="124">
        <f>Coversheet!$D$35</f>
        <v>0</v>
      </c>
      <c r="F198" s="124" t="str">
        <f>Coversheet!$D$17</f>
        <v>Select</v>
      </c>
      <c r="G198" s="124" t="str">
        <f>Coversheet!$D$19</f>
        <v>Select</v>
      </c>
      <c r="H198" s="124" t="str">
        <f>Coversheet!$D$16</f>
        <v>FOOD</v>
      </c>
      <c r="I198" s="124" t="str">
        <f>Coversheet!$D$24</f>
        <v>Select</v>
      </c>
      <c r="J198" s="124" t="str">
        <f>Coversheet!$D$25</f>
        <v>Select</v>
      </c>
      <c r="K198" s="45">
        <f>Coversheet!$D$26</f>
        <v>0</v>
      </c>
      <c r="L198" s="45">
        <f>Coversheet!$D$28</f>
        <v>0</v>
      </c>
      <c r="M198" s="124">
        <f>Coversheet!$D$29</f>
        <v>0</v>
      </c>
      <c r="N198" s="45">
        <f>Coversheet!$D$30</f>
        <v>0</v>
      </c>
      <c r="O198" t="e">
        <f>VLOOKUP(B198,Sheet1!$A$3:$F$129,3,FALSE)</f>
        <v>#N/A</v>
      </c>
      <c r="P198">
        <f>FSPC.A!$F$4</f>
        <v>0</v>
      </c>
      <c r="Q198" s="46"/>
      <c r="R198" s="46"/>
      <c r="S198" s="46" t="str">
        <f>Coversheet!$D$15</f>
        <v>Select</v>
      </c>
      <c r="T198" s="46">
        <f>Coversheet!$D$21</f>
        <v>0</v>
      </c>
      <c r="U198" t="s">
        <v>422</v>
      </c>
      <c r="V198" s="32">
        <f>FSPC.A!$D$3</f>
        <v>0</v>
      </c>
      <c r="W198" s="32">
        <f>FSPC.A!$F$3</f>
        <v>0</v>
      </c>
      <c r="X198">
        <f>FSPC.A!$D$5</f>
        <v>0</v>
      </c>
      <c r="Y198">
        <f>FSPC.A!$F$5</f>
        <v>0</v>
      </c>
      <c r="Z198">
        <f>FSPC.A!$D$6</f>
        <v>0</v>
      </c>
      <c r="AA198">
        <f>FSPC.A!$F$6</f>
        <v>0</v>
      </c>
      <c r="AB198" t="str">
        <f>FSPC.A!$D$7</f>
        <v xml:space="preserve"> </v>
      </c>
      <c r="AC198">
        <f>FSPC.A!$F$7</f>
        <v>0</v>
      </c>
      <c r="AD198" t="str">
        <f>FSPC.A!$D$8</f>
        <v>Select</v>
      </c>
      <c r="AE198" t="str">
        <f>FSPC.A!$F$8</f>
        <v>Select</v>
      </c>
      <c r="AF198">
        <f>FSPC.A!$D$9</f>
        <v>0</v>
      </c>
      <c r="AG198">
        <f>FSPC.A!$F$9</f>
        <v>0</v>
      </c>
      <c r="AH198" s="31" t="str">
        <f>FSPC.A!$D$10</f>
        <v>Auto-Populates</v>
      </c>
      <c r="AI198" t="str">
        <f>FSPC.A!$F$10</f>
        <v>Auto-Populates</v>
      </c>
      <c r="AJ198" t="str">
        <f>FSPC.A!$B$13</f>
        <v>I. General</v>
      </c>
      <c r="AK198">
        <f>FSPC.A!B18</f>
        <v>5</v>
      </c>
      <c r="AL198" t="str">
        <f>FSPC.A!C18</f>
        <v>Did the inspector discuss observations with the firm during the inspection?</v>
      </c>
      <c r="AM198">
        <f>FSPC.A!D18</f>
        <v>0</v>
      </c>
      <c r="AN198" t="str">
        <f>FSPC.A!$E$18</f>
        <v>Select</v>
      </c>
      <c r="AO198">
        <f>FSPC.A!$F$18</f>
        <v>0</v>
      </c>
      <c r="AP198">
        <f>FSPC.A!$D$54</f>
        <v>0</v>
      </c>
      <c r="AQ198" s="32">
        <f>FSPC.A!$F$54</f>
        <v>0</v>
      </c>
      <c r="AR198">
        <f>FSPC.A!$D$55</f>
        <v>0</v>
      </c>
    </row>
    <row r="199" spans="1:44" x14ac:dyDescent="0.25">
      <c r="A199" t="e">
        <f>VLOOKUP(B199,Sheet1!$A$3:$F$129,2,FALSE)</f>
        <v>#N/A</v>
      </c>
      <c r="B199" t="str">
        <f>FSPC.A!$D$4</f>
        <v>Select</v>
      </c>
      <c r="C199" s="45">
        <f>Coversheet!$D$36</f>
        <v>0</v>
      </c>
      <c r="D199" s="46" t="str">
        <f>Sheet1!$A$1</f>
        <v>Human Food Field Inspection Audit v 07/2025</v>
      </c>
      <c r="E199" s="124">
        <f>Coversheet!$D$35</f>
        <v>0</v>
      </c>
      <c r="F199" s="124" t="str">
        <f>Coversheet!$D$17</f>
        <v>Select</v>
      </c>
      <c r="G199" s="124" t="str">
        <f>Coversheet!$D$19</f>
        <v>Select</v>
      </c>
      <c r="H199" s="124" t="str">
        <f>Coversheet!$D$16</f>
        <v>FOOD</v>
      </c>
      <c r="I199" s="124" t="str">
        <f>Coversheet!$D$24</f>
        <v>Select</v>
      </c>
      <c r="J199" s="124" t="str">
        <f>Coversheet!$D$25</f>
        <v>Select</v>
      </c>
      <c r="K199" s="45">
        <f>Coversheet!$D$26</f>
        <v>0</v>
      </c>
      <c r="L199" s="45">
        <f>Coversheet!$D$28</f>
        <v>0</v>
      </c>
      <c r="M199" s="124">
        <f>Coversheet!$D$29</f>
        <v>0</v>
      </c>
      <c r="N199" s="45">
        <f>Coversheet!$D$30</f>
        <v>0</v>
      </c>
      <c r="O199" t="e">
        <f>VLOOKUP(B199,Sheet1!$A$3:$F$129,3,FALSE)</f>
        <v>#N/A</v>
      </c>
      <c r="P199">
        <f>FSPC.A!$F$4</f>
        <v>0</v>
      </c>
      <c r="Q199" s="46"/>
      <c r="R199" s="46"/>
      <c r="S199" s="46" t="str">
        <f>Coversheet!$D$15</f>
        <v>Select</v>
      </c>
      <c r="T199" s="46">
        <f>Coversheet!$D$21</f>
        <v>0</v>
      </c>
      <c r="U199" t="s">
        <v>422</v>
      </c>
      <c r="V199" s="32">
        <f>FSPC.A!$D$3</f>
        <v>0</v>
      </c>
      <c r="W199" s="32">
        <f>FSPC.A!$F$3</f>
        <v>0</v>
      </c>
      <c r="X199">
        <f>FSPC.A!$D$5</f>
        <v>0</v>
      </c>
      <c r="Y199">
        <f>FSPC.A!$F$5</f>
        <v>0</v>
      </c>
      <c r="Z199">
        <f>FSPC.A!$D$6</f>
        <v>0</v>
      </c>
      <c r="AA199">
        <f>FSPC.A!$F$6</f>
        <v>0</v>
      </c>
      <c r="AB199" t="str">
        <f>FSPC.A!$D$7</f>
        <v xml:space="preserve"> </v>
      </c>
      <c r="AC199">
        <f>FSPC.A!$F$7</f>
        <v>0</v>
      </c>
      <c r="AD199" t="str">
        <f>FSPC.A!$D$8</f>
        <v>Select</v>
      </c>
      <c r="AE199" t="str">
        <f>FSPC.A!$F$8</f>
        <v>Select</v>
      </c>
      <c r="AF199">
        <f>FSPC.A!$D$9</f>
        <v>0</v>
      </c>
      <c r="AG199">
        <f>FSPC.A!$F$9</f>
        <v>0</v>
      </c>
      <c r="AH199" s="31" t="str">
        <f>FSPC.A!$D$10</f>
        <v>Auto-Populates</v>
      </c>
      <c r="AI199" t="str">
        <f>FSPC.A!$F$10</f>
        <v>Auto-Populates</v>
      </c>
      <c r="AJ199" t="str">
        <f>FSPC.A!$B$13</f>
        <v>I. General</v>
      </c>
      <c r="AK199">
        <f>FSPC.A!B19</f>
        <v>6</v>
      </c>
      <c r="AL199" t="str">
        <f>FSPC.A!C19</f>
        <v>Did the inspector conduct the inspection in a professional manner?</v>
      </c>
      <c r="AM199">
        <f>FSPC.A!D19</f>
        <v>0</v>
      </c>
      <c r="AN199" t="str">
        <f>FSPC.A!$E$19</f>
        <v>Select</v>
      </c>
      <c r="AO199">
        <f>FSPC.A!$F$19</f>
        <v>0</v>
      </c>
      <c r="AP199">
        <f>FSPC.A!$D$54</f>
        <v>0</v>
      </c>
      <c r="AQ199" s="32">
        <f>FSPC.A!$F$54</f>
        <v>0</v>
      </c>
      <c r="AR199">
        <f>FSPC.A!$D$55</f>
        <v>0</v>
      </c>
    </row>
    <row r="200" spans="1:44" x14ac:dyDescent="0.25">
      <c r="A200" t="e">
        <f>VLOOKUP(B200,Sheet1!$A$3:$F$129,2,FALSE)</f>
        <v>#N/A</v>
      </c>
      <c r="B200" t="str">
        <f>FSPC.A!$D$4</f>
        <v>Select</v>
      </c>
      <c r="C200" s="45">
        <f>Coversheet!$D$36</f>
        <v>0</v>
      </c>
      <c r="D200" s="46" t="str">
        <f>Sheet1!$A$1</f>
        <v>Human Food Field Inspection Audit v 07/2025</v>
      </c>
      <c r="E200" s="124">
        <f>Coversheet!$D$35</f>
        <v>0</v>
      </c>
      <c r="F200" s="124" t="str">
        <f>Coversheet!$D$17</f>
        <v>Select</v>
      </c>
      <c r="G200" s="124" t="str">
        <f>Coversheet!$D$19</f>
        <v>Select</v>
      </c>
      <c r="H200" s="124" t="str">
        <f>Coversheet!$D$16</f>
        <v>FOOD</v>
      </c>
      <c r="I200" s="124" t="str">
        <f>Coversheet!$D$24</f>
        <v>Select</v>
      </c>
      <c r="J200" s="124" t="str">
        <f>Coversheet!$D$25</f>
        <v>Select</v>
      </c>
      <c r="K200" s="45">
        <f>Coversheet!$D$26</f>
        <v>0</v>
      </c>
      <c r="L200" s="45">
        <f>Coversheet!$D$28</f>
        <v>0</v>
      </c>
      <c r="M200" s="124">
        <f>Coversheet!$D$29</f>
        <v>0</v>
      </c>
      <c r="N200" s="45">
        <f>Coversheet!$D$30</f>
        <v>0</v>
      </c>
      <c r="O200" t="e">
        <f>VLOOKUP(B200,Sheet1!$A$3:$F$129,3,FALSE)</f>
        <v>#N/A</v>
      </c>
      <c r="P200">
        <f>FSPC.A!$F$4</f>
        <v>0</v>
      </c>
      <c r="Q200" s="46"/>
      <c r="R200" s="46"/>
      <c r="S200" s="46" t="str">
        <f>Coversheet!$D$15</f>
        <v>Select</v>
      </c>
      <c r="T200" s="46">
        <f>Coversheet!$D$21</f>
        <v>0</v>
      </c>
      <c r="U200" t="s">
        <v>422</v>
      </c>
      <c r="V200" s="32">
        <f>FSPC.A!$D$3</f>
        <v>0</v>
      </c>
      <c r="W200" s="32">
        <f>FSPC.A!$F$3</f>
        <v>0</v>
      </c>
      <c r="X200">
        <f>FSPC.A!$D$5</f>
        <v>0</v>
      </c>
      <c r="Y200">
        <f>FSPC.A!$F$5</f>
        <v>0</v>
      </c>
      <c r="Z200">
        <f>FSPC.A!$D$6</f>
        <v>0</v>
      </c>
      <c r="AA200">
        <f>FSPC.A!$F$6</f>
        <v>0</v>
      </c>
      <c r="AB200" t="str">
        <f>FSPC.A!$D$7</f>
        <v xml:space="preserve"> </v>
      </c>
      <c r="AC200">
        <f>FSPC.A!$F$7</f>
        <v>0</v>
      </c>
      <c r="AD200" t="str">
        <f>FSPC.A!$D$8</f>
        <v>Select</v>
      </c>
      <c r="AE200" t="str">
        <f>FSPC.A!$F$8</f>
        <v>Select</v>
      </c>
      <c r="AF200">
        <f>FSPC.A!$D$9</f>
        <v>0</v>
      </c>
      <c r="AG200">
        <f>FSPC.A!$F$9</f>
        <v>0</v>
      </c>
      <c r="AH200" s="31" t="str">
        <f>FSPC.A!$D$10</f>
        <v>Auto-Populates</v>
      </c>
      <c r="AI200" t="str">
        <f>FSPC.A!$F$10</f>
        <v>Auto-Populates</v>
      </c>
      <c r="AJ200" t="str">
        <f>FSPC.A!$B$13</f>
        <v>I. General</v>
      </c>
      <c r="AK200">
        <f>FSPC.A!B20</f>
        <v>7</v>
      </c>
      <c r="AL200" t="str">
        <f>FSPC.A!C20</f>
        <v>Did the inspector assess whether employees are qualified to perform their assigned duties?</v>
      </c>
      <c r="AM200">
        <f>FSPC.A!D20</f>
        <v>0</v>
      </c>
      <c r="AN200" t="str">
        <f>FSPC.A!$E$20</f>
        <v>Select</v>
      </c>
      <c r="AO200">
        <f>FSPC.A!$F$20</f>
        <v>0</v>
      </c>
      <c r="AP200">
        <f>FSPC.A!$D$54</f>
        <v>0</v>
      </c>
      <c r="AQ200" s="32">
        <f>FSPC.A!$F$54</f>
        <v>0</v>
      </c>
      <c r="AR200">
        <f>FSPC.A!$D$55</f>
        <v>0</v>
      </c>
    </row>
    <row r="201" spans="1:44" x14ac:dyDescent="0.25">
      <c r="A201" t="e">
        <f>VLOOKUP(B201,Sheet1!$A$3:$F$129,2,FALSE)</f>
        <v>#N/A</v>
      </c>
      <c r="B201" t="str">
        <f>FSPC.A!$D$4</f>
        <v>Select</v>
      </c>
      <c r="C201" s="45">
        <f>Coversheet!$D$36</f>
        <v>0</v>
      </c>
      <c r="D201" s="46" t="str">
        <f>Sheet1!$A$1</f>
        <v>Human Food Field Inspection Audit v 07/2025</v>
      </c>
      <c r="E201" s="124">
        <f>Coversheet!$D$35</f>
        <v>0</v>
      </c>
      <c r="F201" s="124" t="str">
        <f>Coversheet!$D$17</f>
        <v>Select</v>
      </c>
      <c r="G201" s="124" t="str">
        <f>Coversheet!$D$19</f>
        <v>Select</v>
      </c>
      <c r="H201" s="124" t="str">
        <f>Coversheet!$D$16</f>
        <v>FOOD</v>
      </c>
      <c r="I201" s="124" t="str">
        <f>Coversheet!$D$24</f>
        <v>Select</v>
      </c>
      <c r="J201" s="124" t="str">
        <f>Coversheet!$D$25</f>
        <v>Select</v>
      </c>
      <c r="K201" s="45">
        <f>Coversheet!$D$26</f>
        <v>0</v>
      </c>
      <c r="L201" s="45">
        <f>Coversheet!$D$28</f>
        <v>0</v>
      </c>
      <c r="M201" s="124">
        <f>Coversheet!$D$29</f>
        <v>0</v>
      </c>
      <c r="N201" s="45">
        <f>Coversheet!$D$30</f>
        <v>0</v>
      </c>
      <c r="O201" t="e">
        <f>VLOOKUP(B201,Sheet1!$A$3:$F$129,3,FALSE)</f>
        <v>#N/A</v>
      </c>
      <c r="P201">
        <f>FSPC.A!$F$4</f>
        <v>0</v>
      </c>
      <c r="Q201" s="46"/>
      <c r="R201" s="46"/>
      <c r="S201" s="46" t="str">
        <f>Coversheet!$D$15</f>
        <v>Select</v>
      </c>
      <c r="T201" s="46">
        <f>Coversheet!$D$21</f>
        <v>0</v>
      </c>
      <c r="U201" t="s">
        <v>422</v>
      </c>
      <c r="V201" s="32">
        <f>FSPC.A!$D$3</f>
        <v>0</v>
      </c>
      <c r="W201" s="32">
        <f>FSPC.A!$F$3</f>
        <v>0</v>
      </c>
      <c r="X201">
        <f>FSPC.A!$D$5</f>
        <v>0</v>
      </c>
      <c r="Y201">
        <f>FSPC.A!$F$5</f>
        <v>0</v>
      </c>
      <c r="Z201">
        <f>FSPC.A!$D$6</f>
        <v>0</v>
      </c>
      <c r="AA201">
        <f>FSPC.A!$F$6</f>
        <v>0</v>
      </c>
      <c r="AB201" t="str">
        <f>FSPC.A!$D$7</f>
        <v xml:space="preserve"> </v>
      </c>
      <c r="AC201">
        <f>FSPC.A!$F$7</f>
        <v>0</v>
      </c>
      <c r="AD201" t="str">
        <f>FSPC.A!$D$8</f>
        <v>Select</v>
      </c>
      <c r="AE201" t="str">
        <f>FSPC.A!$F$8</f>
        <v>Select</v>
      </c>
      <c r="AF201">
        <f>FSPC.A!$D$9</f>
        <v>0</v>
      </c>
      <c r="AG201">
        <f>FSPC.A!$F$9</f>
        <v>0</v>
      </c>
      <c r="AH201" s="31" t="str">
        <f>FSPC.A!$D$10</f>
        <v>Auto-Populates</v>
      </c>
      <c r="AI201" t="str">
        <f>FSPC.A!$F$10</f>
        <v>Auto-Populates</v>
      </c>
      <c r="AJ201" t="str">
        <f>FSPC.A!$B$13</f>
        <v>I. General</v>
      </c>
      <c r="AK201">
        <f>FSPC.A!B21</f>
        <v>8</v>
      </c>
      <c r="AL201" t="str">
        <f>FSPC.A!C21</f>
        <v>Did the inspector demonstrate the ability to identify significant hazards specific to the products or processes?</v>
      </c>
      <c r="AM201">
        <f>FSPC.A!D21</f>
        <v>0</v>
      </c>
      <c r="AN201" t="str">
        <f>FSPC.A!$E$21</f>
        <v>Select</v>
      </c>
      <c r="AO201">
        <f>FSPC.A!$F$21</f>
        <v>0</v>
      </c>
      <c r="AP201">
        <f>FSPC.A!$D$54</f>
        <v>0</v>
      </c>
      <c r="AQ201" s="32">
        <f>FSPC.A!$F$54</f>
        <v>0</v>
      </c>
      <c r="AR201">
        <f>FSPC.A!$D$55</f>
        <v>0</v>
      </c>
    </row>
    <row r="202" spans="1:44" x14ac:dyDescent="0.25">
      <c r="A202" t="e">
        <f>VLOOKUP(B202,Sheet1!$A$3:$F$129,2,FALSE)</f>
        <v>#N/A</v>
      </c>
      <c r="B202" t="str">
        <f>FSPC.A!$D$4</f>
        <v>Select</v>
      </c>
      <c r="C202" s="45">
        <f>Coversheet!$D$36</f>
        <v>0</v>
      </c>
      <c r="D202" s="46" t="str">
        <f>Sheet1!$A$1</f>
        <v>Human Food Field Inspection Audit v 07/2025</v>
      </c>
      <c r="E202" s="124">
        <f>Coversheet!$D$35</f>
        <v>0</v>
      </c>
      <c r="F202" s="124" t="str">
        <f>Coversheet!$D$17</f>
        <v>Select</v>
      </c>
      <c r="G202" s="124" t="str">
        <f>Coversheet!$D$19</f>
        <v>Select</v>
      </c>
      <c r="H202" s="124" t="str">
        <f>Coversheet!$D$16</f>
        <v>FOOD</v>
      </c>
      <c r="I202" s="124" t="str">
        <f>Coversheet!$D$24</f>
        <v>Select</v>
      </c>
      <c r="J202" s="124" t="str">
        <f>Coversheet!$D$25</f>
        <v>Select</v>
      </c>
      <c r="K202" s="45">
        <f>Coversheet!$D$26</f>
        <v>0</v>
      </c>
      <c r="L202" s="45">
        <f>Coversheet!$D$28</f>
        <v>0</v>
      </c>
      <c r="M202" s="124">
        <f>Coversheet!$D$29</f>
        <v>0</v>
      </c>
      <c r="N202" s="45">
        <f>Coversheet!$D$30</f>
        <v>0</v>
      </c>
      <c r="O202" t="e">
        <f>VLOOKUP(B202,Sheet1!$A$3:$F$129,3,FALSE)</f>
        <v>#N/A</v>
      </c>
      <c r="P202">
        <f>FSPC.A!$F$4</f>
        <v>0</v>
      </c>
      <c r="Q202" s="46"/>
      <c r="R202" s="46"/>
      <c r="S202" s="46" t="str">
        <f>Coversheet!$D$15</f>
        <v>Select</v>
      </c>
      <c r="T202" s="46">
        <f>Coversheet!$D$21</f>
        <v>0</v>
      </c>
      <c r="U202" t="s">
        <v>422</v>
      </c>
      <c r="V202" s="32">
        <f>FSPC.A!$D$3</f>
        <v>0</v>
      </c>
      <c r="W202" s="32">
        <f>FSPC.A!$F$3</f>
        <v>0</v>
      </c>
      <c r="X202">
        <f>FSPC.A!$D$5</f>
        <v>0</v>
      </c>
      <c r="Y202">
        <f>FSPC.A!$F$5</f>
        <v>0</v>
      </c>
      <c r="Z202">
        <f>FSPC.A!$D$6</f>
        <v>0</v>
      </c>
      <c r="AA202">
        <f>FSPC.A!$F$6</f>
        <v>0</v>
      </c>
      <c r="AB202" t="str">
        <f>FSPC.A!$D$7</f>
        <v xml:space="preserve"> </v>
      </c>
      <c r="AC202">
        <f>FSPC.A!$F$7</f>
        <v>0</v>
      </c>
      <c r="AD202" t="str">
        <f>FSPC.A!$D$8</f>
        <v>Select</v>
      </c>
      <c r="AE202" t="str">
        <f>FSPC.A!$F$8</f>
        <v>Select</v>
      </c>
      <c r="AF202">
        <f>FSPC.A!$D$9</f>
        <v>0</v>
      </c>
      <c r="AG202">
        <f>FSPC.A!$F$9</f>
        <v>0</v>
      </c>
      <c r="AH202" s="31" t="str">
        <f>FSPC.A!$D$10</f>
        <v>Auto-Populates</v>
      </c>
      <c r="AI202" t="str">
        <f>FSPC.A!$F$10</f>
        <v>Auto-Populates</v>
      </c>
      <c r="AJ202" t="str">
        <f>FSPC.A!$B$13</f>
        <v>I. General</v>
      </c>
      <c r="AK202">
        <f>FSPC.A!B22</f>
        <v>9</v>
      </c>
      <c r="AL202" t="str">
        <f>FSPC.A!C22</f>
        <v>Did the inspector review and assess product labeling?</v>
      </c>
      <c r="AM202">
        <f>FSPC.A!D22</f>
        <v>0</v>
      </c>
      <c r="AN202" t="str">
        <f>FSPC.A!$E$22</f>
        <v>Select</v>
      </c>
      <c r="AO202">
        <f>FSPC.A!$F$22</f>
        <v>0</v>
      </c>
      <c r="AP202">
        <f>FSPC.A!$D$54</f>
        <v>0</v>
      </c>
      <c r="AQ202" s="32">
        <f>FSPC.A!$F$54</f>
        <v>0</v>
      </c>
      <c r="AR202">
        <f>FSPC.A!$D$55</f>
        <v>0</v>
      </c>
    </row>
    <row r="203" spans="1:44" x14ac:dyDescent="0.25">
      <c r="A203" t="e">
        <f>VLOOKUP(B203,Sheet1!$A$3:$F$129,2,FALSE)</f>
        <v>#N/A</v>
      </c>
      <c r="B203" t="str">
        <f>FSPC.A!$D$4</f>
        <v>Select</v>
      </c>
      <c r="C203" s="45">
        <f>Coversheet!$D$36</f>
        <v>0</v>
      </c>
      <c r="D203" s="46" t="str">
        <f>Sheet1!$A$1</f>
        <v>Human Food Field Inspection Audit v 07/2025</v>
      </c>
      <c r="E203" s="124">
        <f>Coversheet!$D$35</f>
        <v>0</v>
      </c>
      <c r="F203" s="124" t="str">
        <f>Coversheet!$D$17</f>
        <v>Select</v>
      </c>
      <c r="G203" s="124" t="str">
        <f>Coversheet!$D$19</f>
        <v>Select</v>
      </c>
      <c r="H203" s="124" t="str">
        <f>Coversheet!$D$16</f>
        <v>FOOD</v>
      </c>
      <c r="I203" s="124" t="str">
        <f>Coversheet!$D$24</f>
        <v>Select</v>
      </c>
      <c r="J203" s="124" t="str">
        <f>Coversheet!$D$25</f>
        <v>Select</v>
      </c>
      <c r="K203" s="45">
        <f>Coversheet!$D$26</f>
        <v>0</v>
      </c>
      <c r="L203" s="45">
        <f>Coversheet!$D$28</f>
        <v>0</v>
      </c>
      <c r="M203" s="124">
        <f>Coversheet!$D$29</f>
        <v>0</v>
      </c>
      <c r="N203" s="45">
        <f>Coversheet!$D$30</f>
        <v>0</v>
      </c>
      <c r="O203" t="e">
        <f>VLOOKUP(B203,Sheet1!$A$3:$F$129,3,FALSE)</f>
        <v>#N/A</v>
      </c>
      <c r="P203">
        <f>FSPC.A!$F$4</f>
        <v>0</v>
      </c>
      <c r="Q203" s="46"/>
      <c r="R203" s="46"/>
      <c r="S203" s="46" t="str">
        <f>Coversheet!$D$15</f>
        <v>Select</v>
      </c>
      <c r="T203" s="46">
        <f>Coversheet!$D$21</f>
        <v>0</v>
      </c>
      <c r="U203" t="s">
        <v>422</v>
      </c>
      <c r="V203" s="32">
        <f>FSPC.A!$D$3</f>
        <v>0</v>
      </c>
      <c r="W203" s="32">
        <f>FSPC.A!$F$3</f>
        <v>0</v>
      </c>
      <c r="X203">
        <f>FSPC.A!$D$5</f>
        <v>0</v>
      </c>
      <c r="Y203">
        <f>FSPC.A!$F$5</f>
        <v>0</v>
      </c>
      <c r="Z203">
        <f>FSPC.A!$D$6</f>
        <v>0</v>
      </c>
      <c r="AA203">
        <f>FSPC.A!$F$6</f>
        <v>0</v>
      </c>
      <c r="AB203" t="str">
        <f>FSPC.A!$D$7</f>
        <v xml:space="preserve"> </v>
      </c>
      <c r="AC203">
        <f>FSPC.A!$F$7</f>
        <v>0</v>
      </c>
      <c r="AD203" t="str">
        <f>FSPC.A!$D$8</f>
        <v>Select</v>
      </c>
      <c r="AE203" t="str">
        <f>FSPC.A!$F$8</f>
        <v>Select</v>
      </c>
      <c r="AF203">
        <f>FSPC.A!$D$9</f>
        <v>0</v>
      </c>
      <c r="AG203">
        <f>FSPC.A!$F$9</f>
        <v>0</v>
      </c>
      <c r="AH203" s="31" t="str">
        <f>FSPC.A!$D$10</f>
        <v>Auto-Populates</v>
      </c>
      <c r="AI203" t="str">
        <f>FSPC.A!$F$10</f>
        <v>Auto-Populates</v>
      </c>
      <c r="AJ203" t="str">
        <f>FSPC.A!$B$23</f>
        <v>II. CGMP Provisions</v>
      </c>
      <c r="AK203" t="str">
        <f>FSPC.A!$B$23</f>
        <v>II. CGMP Provisions</v>
      </c>
      <c r="AP203">
        <f>FSPC.A!$D$54</f>
        <v>0</v>
      </c>
      <c r="AQ203" s="32">
        <f>FSPC.A!$F$54</f>
        <v>0</v>
      </c>
      <c r="AR203">
        <f>FSPC.A!$D$55</f>
        <v>0</v>
      </c>
    </row>
    <row r="204" spans="1:44" x14ac:dyDescent="0.25">
      <c r="A204" t="e">
        <f>VLOOKUP(B204,Sheet1!$A$3:$F$129,2,FALSE)</f>
        <v>#N/A</v>
      </c>
      <c r="B204" t="str">
        <f>FSPC.A!$D$4</f>
        <v>Select</v>
      </c>
      <c r="C204" s="45">
        <f>Coversheet!$D$36</f>
        <v>0</v>
      </c>
      <c r="D204" s="46" t="str">
        <f>Sheet1!$A$1</f>
        <v>Human Food Field Inspection Audit v 07/2025</v>
      </c>
      <c r="E204" s="124">
        <f>Coversheet!$D$35</f>
        <v>0</v>
      </c>
      <c r="F204" s="124" t="str">
        <f>Coversheet!$D$17</f>
        <v>Select</v>
      </c>
      <c r="G204" s="124" t="str">
        <f>Coversheet!$D$19</f>
        <v>Select</v>
      </c>
      <c r="H204" s="124" t="str">
        <f>Coversheet!$D$16</f>
        <v>FOOD</v>
      </c>
      <c r="I204" s="124" t="str">
        <f>Coversheet!$D$24</f>
        <v>Select</v>
      </c>
      <c r="J204" s="124" t="str">
        <f>Coversheet!$D$25</f>
        <v>Select</v>
      </c>
      <c r="K204" s="45">
        <f>Coversheet!$D$26</f>
        <v>0</v>
      </c>
      <c r="L204" s="45">
        <f>Coversheet!$D$28</f>
        <v>0</v>
      </c>
      <c r="M204" s="124">
        <f>Coversheet!$D$29</f>
        <v>0</v>
      </c>
      <c r="N204" s="45">
        <f>Coversheet!$D$30</f>
        <v>0</v>
      </c>
      <c r="O204" t="e">
        <f>VLOOKUP(B204,Sheet1!$A$3:$F$129,3,FALSE)</f>
        <v>#N/A</v>
      </c>
      <c r="P204">
        <f>FSPC.A!$F$4</f>
        <v>0</v>
      </c>
      <c r="Q204" s="46"/>
      <c r="R204" s="46"/>
      <c r="S204" s="46" t="str">
        <f>Coversheet!$D$15</f>
        <v>Select</v>
      </c>
      <c r="T204" s="46">
        <f>Coversheet!$D$21</f>
        <v>0</v>
      </c>
      <c r="U204" t="s">
        <v>422</v>
      </c>
      <c r="V204" s="32">
        <f>FSPC.A!$D$3</f>
        <v>0</v>
      </c>
      <c r="W204" s="32">
        <f>FSPC.A!$F$3</f>
        <v>0</v>
      </c>
      <c r="X204">
        <f>FSPC.A!$D$5</f>
        <v>0</v>
      </c>
      <c r="Y204">
        <f>FSPC.A!$F$5</f>
        <v>0</v>
      </c>
      <c r="Z204">
        <f>FSPC.A!$D$6</f>
        <v>0</v>
      </c>
      <c r="AA204">
        <f>FSPC.A!$F$6</f>
        <v>0</v>
      </c>
      <c r="AB204" t="str">
        <f>FSPC.A!$D$7</f>
        <v xml:space="preserve"> </v>
      </c>
      <c r="AC204">
        <f>FSPC.A!$F$7</f>
        <v>0</v>
      </c>
      <c r="AD204" t="str">
        <f>FSPC.A!$D$8</f>
        <v>Select</v>
      </c>
      <c r="AE204" t="str">
        <f>FSPC.A!$F$8</f>
        <v>Select</v>
      </c>
      <c r="AF204">
        <f>FSPC.A!$D$9</f>
        <v>0</v>
      </c>
      <c r="AG204">
        <f>FSPC.A!$F$9</f>
        <v>0</v>
      </c>
      <c r="AH204" s="31" t="str">
        <f>FSPC.A!$D$10</f>
        <v>Auto-Populates</v>
      </c>
      <c r="AI204" t="str">
        <f>FSPC.A!$F$10</f>
        <v>Auto-Populates</v>
      </c>
      <c r="AJ204" t="str">
        <f>FSPC.A!$B$23</f>
        <v>II. CGMP Provisions</v>
      </c>
      <c r="AK204">
        <f>FSPC.A!B24</f>
        <v>1</v>
      </c>
      <c r="AL204" t="str">
        <f>FSPC.A!C24</f>
        <v>Did the inspector assess employee practices and evaluate whether they contribute to allergen cross-contact and/or to the contamination of food and food-contact surfaces?</v>
      </c>
      <c r="AM204">
        <f>FSPC.A!D24</f>
        <v>0</v>
      </c>
      <c r="AN204" t="str">
        <f>FSPC.A!$E$24</f>
        <v>Select</v>
      </c>
      <c r="AO204">
        <f>FSPC.A!$F$24</f>
        <v>0</v>
      </c>
      <c r="AP204">
        <f>FSPC.A!$D$54</f>
        <v>0</v>
      </c>
      <c r="AQ204" s="32">
        <f>FSPC.A!$F$54</f>
        <v>0</v>
      </c>
      <c r="AR204">
        <f>FSPC.A!$D$55</f>
        <v>0</v>
      </c>
    </row>
    <row r="205" spans="1:44" x14ac:dyDescent="0.25">
      <c r="A205" t="e">
        <f>VLOOKUP(B205,Sheet1!$A$3:$F$129,2,FALSE)</f>
        <v>#N/A</v>
      </c>
      <c r="B205" t="str">
        <f>FSPC.A!$D$4</f>
        <v>Select</v>
      </c>
      <c r="C205" s="45">
        <f>Coversheet!$D$36</f>
        <v>0</v>
      </c>
      <c r="D205" s="46" t="str">
        <f>Sheet1!$A$1</f>
        <v>Human Food Field Inspection Audit v 07/2025</v>
      </c>
      <c r="E205" s="124">
        <f>Coversheet!$D$35</f>
        <v>0</v>
      </c>
      <c r="F205" s="124" t="str">
        <f>Coversheet!$D$17</f>
        <v>Select</v>
      </c>
      <c r="G205" s="124" t="str">
        <f>Coversheet!$D$19</f>
        <v>Select</v>
      </c>
      <c r="H205" s="124" t="str">
        <f>Coversheet!$D$16</f>
        <v>FOOD</v>
      </c>
      <c r="I205" s="124" t="str">
        <f>Coversheet!$D$24</f>
        <v>Select</v>
      </c>
      <c r="J205" s="124" t="str">
        <f>Coversheet!$D$25</f>
        <v>Select</v>
      </c>
      <c r="K205" s="45">
        <f>Coversheet!$D$26</f>
        <v>0</v>
      </c>
      <c r="L205" s="45">
        <f>Coversheet!$D$28</f>
        <v>0</v>
      </c>
      <c r="M205" s="124">
        <f>Coversheet!$D$29</f>
        <v>0</v>
      </c>
      <c r="N205" s="45">
        <f>Coversheet!$D$30</f>
        <v>0</v>
      </c>
      <c r="O205" t="e">
        <f>VLOOKUP(B205,Sheet1!$A$3:$F$129,3,FALSE)</f>
        <v>#N/A</v>
      </c>
      <c r="P205">
        <f>FSPC.A!$F$4</f>
        <v>0</v>
      </c>
      <c r="Q205" s="46"/>
      <c r="R205" s="46"/>
      <c r="S205" s="46" t="str">
        <f>Coversheet!$D$15</f>
        <v>Select</v>
      </c>
      <c r="T205" s="46">
        <f>Coversheet!$D$21</f>
        <v>0</v>
      </c>
      <c r="U205" t="s">
        <v>422</v>
      </c>
      <c r="V205" s="32">
        <f>FSPC.A!$D$3</f>
        <v>0</v>
      </c>
      <c r="W205" s="32">
        <f>FSPC.A!$F$3</f>
        <v>0</v>
      </c>
      <c r="X205">
        <f>FSPC.A!$D$5</f>
        <v>0</v>
      </c>
      <c r="Y205">
        <f>FSPC.A!$F$5</f>
        <v>0</v>
      </c>
      <c r="Z205">
        <f>FSPC.A!$D$6</f>
        <v>0</v>
      </c>
      <c r="AA205">
        <f>FSPC.A!$F$6</f>
        <v>0</v>
      </c>
      <c r="AB205" t="str">
        <f>FSPC.A!$D$7</f>
        <v xml:space="preserve"> </v>
      </c>
      <c r="AC205">
        <f>FSPC.A!$F$7</f>
        <v>0</v>
      </c>
      <c r="AD205" t="str">
        <f>FSPC.A!$D$8</f>
        <v>Select</v>
      </c>
      <c r="AE205" t="str">
        <f>FSPC.A!$F$8</f>
        <v>Select</v>
      </c>
      <c r="AF205">
        <f>FSPC.A!$D$9</f>
        <v>0</v>
      </c>
      <c r="AG205">
        <f>FSPC.A!$F$9</f>
        <v>0</v>
      </c>
      <c r="AH205" s="31" t="str">
        <f>FSPC.A!$D$10</f>
        <v>Auto-Populates</v>
      </c>
      <c r="AI205" t="str">
        <f>FSPC.A!$F$10</f>
        <v>Auto-Populates</v>
      </c>
      <c r="AJ205" t="str">
        <f>FSPC.A!$B$23</f>
        <v>II. CGMP Provisions</v>
      </c>
      <c r="AK205">
        <f>FSPC.A!B25</f>
        <v>2</v>
      </c>
      <c r="AL205" t="str">
        <f>FSPC.A!C25</f>
        <v xml:space="preserve">Did the inspector assess the plants and grounds around the firm to ensure that they do not constitute a source of contamination or harborage? </v>
      </c>
      <c r="AM205">
        <f>FSPC.A!D25</f>
        <v>0</v>
      </c>
      <c r="AN205" t="str">
        <f>FSPC.A!$E$25</f>
        <v>Select</v>
      </c>
      <c r="AO205">
        <f>FSPC.A!$F$25</f>
        <v>0</v>
      </c>
      <c r="AP205">
        <f>FSPC.A!$D$54</f>
        <v>0</v>
      </c>
      <c r="AQ205" s="32">
        <f>FSPC.A!$F$54</f>
        <v>0</v>
      </c>
      <c r="AR205">
        <f>FSPC.A!$D$55</f>
        <v>0</v>
      </c>
    </row>
    <row r="206" spans="1:44" x14ac:dyDescent="0.25">
      <c r="A206" t="e">
        <f>VLOOKUP(B206,Sheet1!$A$3:$F$129,2,FALSE)</f>
        <v>#N/A</v>
      </c>
      <c r="B206" t="str">
        <f>FSPC.A!$D$4</f>
        <v>Select</v>
      </c>
      <c r="C206" s="45">
        <f>Coversheet!$D$36</f>
        <v>0</v>
      </c>
      <c r="D206" s="46" t="str">
        <f>Sheet1!$A$1</f>
        <v>Human Food Field Inspection Audit v 07/2025</v>
      </c>
      <c r="E206" s="124">
        <f>Coversheet!$D$35</f>
        <v>0</v>
      </c>
      <c r="F206" s="124" t="str">
        <f>Coversheet!$D$17</f>
        <v>Select</v>
      </c>
      <c r="G206" s="124" t="str">
        <f>Coversheet!$D$19</f>
        <v>Select</v>
      </c>
      <c r="H206" s="124" t="str">
        <f>Coversheet!$D$16</f>
        <v>FOOD</v>
      </c>
      <c r="I206" s="124" t="str">
        <f>Coversheet!$D$24</f>
        <v>Select</v>
      </c>
      <c r="J206" s="124" t="str">
        <f>Coversheet!$D$25</f>
        <v>Select</v>
      </c>
      <c r="K206" s="45">
        <f>Coversheet!$D$26</f>
        <v>0</v>
      </c>
      <c r="L206" s="45">
        <f>Coversheet!$D$28</f>
        <v>0</v>
      </c>
      <c r="M206" s="124">
        <f>Coversheet!$D$29</f>
        <v>0</v>
      </c>
      <c r="N206" s="45">
        <f>Coversheet!$D$30</f>
        <v>0</v>
      </c>
      <c r="O206" t="e">
        <f>VLOOKUP(B206,Sheet1!$A$3:$F$129,3,FALSE)</f>
        <v>#N/A</v>
      </c>
      <c r="P206">
        <f>FSPC.A!$F$4</f>
        <v>0</v>
      </c>
      <c r="Q206" s="46"/>
      <c r="R206" s="46"/>
      <c r="S206" s="46" t="str">
        <f>Coversheet!$D$15</f>
        <v>Select</v>
      </c>
      <c r="T206" s="46">
        <f>Coversheet!$D$21</f>
        <v>0</v>
      </c>
      <c r="U206" t="s">
        <v>422</v>
      </c>
      <c r="V206" s="32">
        <f>FSPC.A!$D$3</f>
        <v>0</v>
      </c>
      <c r="W206" s="32">
        <f>FSPC.A!$F$3</f>
        <v>0</v>
      </c>
      <c r="X206">
        <f>FSPC.A!$D$5</f>
        <v>0</v>
      </c>
      <c r="Y206">
        <f>FSPC.A!$F$5</f>
        <v>0</v>
      </c>
      <c r="Z206">
        <f>FSPC.A!$D$6</f>
        <v>0</v>
      </c>
      <c r="AA206">
        <f>FSPC.A!$F$6</f>
        <v>0</v>
      </c>
      <c r="AB206" t="str">
        <f>FSPC.A!$D$7</f>
        <v xml:space="preserve"> </v>
      </c>
      <c r="AC206">
        <f>FSPC.A!$F$7</f>
        <v>0</v>
      </c>
      <c r="AD206" t="str">
        <f>FSPC.A!$D$8</f>
        <v>Select</v>
      </c>
      <c r="AE206" t="str">
        <f>FSPC.A!$F$8</f>
        <v>Select</v>
      </c>
      <c r="AF206">
        <f>FSPC.A!$D$9</f>
        <v>0</v>
      </c>
      <c r="AG206">
        <f>FSPC.A!$F$9</f>
        <v>0</v>
      </c>
      <c r="AH206" s="31" t="str">
        <f>FSPC.A!$D$10</f>
        <v>Auto-Populates</v>
      </c>
      <c r="AI206" t="str">
        <f>FSPC.A!$F$10</f>
        <v>Auto-Populates</v>
      </c>
      <c r="AJ206" t="str">
        <f>FSPC.A!$B$23</f>
        <v>II. CGMP Provisions</v>
      </c>
      <c r="AK206">
        <f>FSPC.A!B26</f>
        <v>3</v>
      </c>
      <c r="AL206" t="str">
        <f>FSPC.A!C26</f>
        <v>Did the inspector assess the general maintenance of the firm?</v>
      </c>
      <c r="AM206">
        <f>FSPC.A!D26</f>
        <v>0</v>
      </c>
      <c r="AN206" t="str">
        <f>FSPC.A!$E$26</f>
        <v>Select</v>
      </c>
      <c r="AO206">
        <f>FSPC.A!$F$26</f>
        <v>0</v>
      </c>
      <c r="AP206">
        <f>FSPC.A!$D$54</f>
        <v>0</v>
      </c>
      <c r="AQ206" s="32">
        <f>FSPC.A!$F$54</f>
        <v>0</v>
      </c>
      <c r="AR206">
        <f>FSPC.A!$D$55</f>
        <v>0</v>
      </c>
    </row>
    <row r="207" spans="1:44" x14ac:dyDescent="0.25">
      <c r="A207" t="e">
        <f>VLOOKUP(B207,Sheet1!$A$3:$F$129,2,FALSE)</f>
        <v>#N/A</v>
      </c>
      <c r="B207" t="str">
        <f>FSPC.A!$D$4</f>
        <v>Select</v>
      </c>
      <c r="C207" s="45">
        <f>Coversheet!$D$36</f>
        <v>0</v>
      </c>
      <c r="D207" s="46" t="str">
        <f>Sheet1!$A$1</f>
        <v>Human Food Field Inspection Audit v 07/2025</v>
      </c>
      <c r="E207" s="124">
        <f>Coversheet!$D$35</f>
        <v>0</v>
      </c>
      <c r="F207" s="124" t="str">
        <f>Coversheet!$D$17</f>
        <v>Select</v>
      </c>
      <c r="G207" s="124" t="str">
        <f>Coversheet!$D$19</f>
        <v>Select</v>
      </c>
      <c r="H207" s="124" t="str">
        <f>Coversheet!$D$16</f>
        <v>FOOD</v>
      </c>
      <c r="I207" s="124" t="str">
        <f>Coversheet!$D$24</f>
        <v>Select</v>
      </c>
      <c r="J207" s="124" t="str">
        <f>Coversheet!$D$25</f>
        <v>Select</v>
      </c>
      <c r="K207" s="45">
        <f>Coversheet!$D$26</f>
        <v>0</v>
      </c>
      <c r="L207" s="45">
        <f>Coversheet!$D$28</f>
        <v>0</v>
      </c>
      <c r="M207" s="124">
        <f>Coversheet!$D$29</f>
        <v>0</v>
      </c>
      <c r="N207" s="45">
        <f>Coversheet!$D$30</f>
        <v>0</v>
      </c>
      <c r="O207" t="e">
        <f>VLOOKUP(B207,Sheet1!$A$3:$F$129,3,FALSE)</f>
        <v>#N/A</v>
      </c>
      <c r="P207">
        <f>FSPC.A!$F$4</f>
        <v>0</v>
      </c>
      <c r="Q207" s="46"/>
      <c r="R207" s="46"/>
      <c r="S207" s="46" t="str">
        <f>Coversheet!$D$15</f>
        <v>Select</v>
      </c>
      <c r="T207" s="46">
        <f>Coversheet!$D$21</f>
        <v>0</v>
      </c>
      <c r="U207" t="s">
        <v>422</v>
      </c>
      <c r="V207" s="32">
        <f>FSPC.A!$D$3</f>
        <v>0</v>
      </c>
      <c r="W207" s="32">
        <f>FSPC.A!$F$3</f>
        <v>0</v>
      </c>
      <c r="X207">
        <f>FSPC.A!$D$5</f>
        <v>0</v>
      </c>
      <c r="Y207">
        <f>FSPC.A!$F$5</f>
        <v>0</v>
      </c>
      <c r="Z207">
        <f>FSPC.A!$D$6</f>
        <v>0</v>
      </c>
      <c r="AA207">
        <f>FSPC.A!$F$6</f>
        <v>0</v>
      </c>
      <c r="AB207" t="str">
        <f>FSPC.A!$D$7</f>
        <v xml:space="preserve"> </v>
      </c>
      <c r="AC207">
        <f>FSPC.A!$F$7</f>
        <v>0</v>
      </c>
      <c r="AD207" t="str">
        <f>FSPC.A!$D$8</f>
        <v>Select</v>
      </c>
      <c r="AE207" t="str">
        <f>FSPC.A!$F$8</f>
        <v>Select</v>
      </c>
      <c r="AF207">
        <f>FSPC.A!$D$9</f>
        <v>0</v>
      </c>
      <c r="AG207">
        <f>FSPC.A!$F$9</f>
        <v>0</v>
      </c>
      <c r="AH207" s="31" t="str">
        <f>FSPC.A!$D$10</f>
        <v>Auto-Populates</v>
      </c>
      <c r="AI207" t="str">
        <f>FSPC.A!$F$10</f>
        <v>Auto-Populates</v>
      </c>
      <c r="AJ207" t="str">
        <f>FSPC.A!$B$23</f>
        <v>II. CGMP Provisions</v>
      </c>
      <c r="AK207">
        <f>FSPC.A!B27</f>
        <v>4</v>
      </c>
      <c r="AL207" t="str">
        <f>FSPC.A!C27</f>
        <v>Did the inspector assess the firm's sanitary operations?</v>
      </c>
      <c r="AM207">
        <f>FSPC.A!D27</f>
        <v>0</v>
      </c>
      <c r="AN207" t="str">
        <f>FSPC.A!$E$27</f>
        <v>Select</v>
      </c>
      <c r="AO207">
        <f>FSPC.A!$F$27</f>
        <v>0</v>
      </c>
      <c r="AP207">
        <f>FSPC.A!$D$54</f>
        <v>0</v>
      </c>
      <c r="AQ207" s="32">
        <f>FSPC.A!$F$54</f>
        <v>0</v>
      </c>
      <c r="AR207">
        <f>FSPC.A!$D$55</f>
        <v>0</v>
      </c>
    </row>
    <row r="208" spans="1:44" x14ac:dyDescent="0.25">
      <c r="A208" t="e">
        <f>VLOOKUP(B208,Sheet1!$A$3:$F$129,2,FALSE)</f>
        <v>#N/A</v>
      </c>
      <c r="B208" t="str">
        <f>FSPC.A!$D$4</f>
        <v>Select</v>
      </c>
      <c r="C208" s="45">
        <f>Coversheet!$D$36</f>
        <v>0</v>
      </c>
      <c r="D208" s="46" t="str">
        <f>Sheet1!$A$1</f>
        <v>Human Food Field Inspection Audit v 07/2025</v>
      </c>
      <c r="E208" s="124">
        <f>Coversheet!$D$35</f>
        <v>0</v>
      </c>
      <c r="F208" s="124" t="str">
        <f>Coversheet!$D$17</f>
        <v>Select</v>
      </c>
      <c r="G208" s="124" t="str">
        <f>Coversheet!$D$19</f>
        <v>Select</v>
      </c>
      <c r="H208" s="124" t="str">
        <f>Coversheet!$D$16</f>
        <v>FOOD</v>
      </c>
      <c r="I208" s="124" t="str">
        <f>Coversheet!$D$24</f>
        <v>Select</v>
      </c>
      <c r="J208" s="124" t="str">
        <f>Coversheet!$D$25</f>
        <v>Select</v>
      </c>
      <c r="K208" s="45">
        <f>Coversheet!$D$26</f>
        <v>0</v>
      </c>
      <c r="L208" s="45">
        <f>Coversheet!$D$28</f>
        <v>0</v>
      </c>
      <c r="M208" s="124">
        <f>Coversheet!$D$29</f>
        <v>0</v>
      </c>
      <c r="N208" s="45">
        <f>Coversheet!$D$30</f>
        <v>0</v>
      </c>
      <c r="O208" t="e">
        <f>VLOOKUP(B208,Sheet1!$A$3:$F$129,3,FALSE)</f>
        <v>#N/A</v>
      </c>
      <c r="P208">
        <f>FSPC.A!$F$4</f>
        <v>0</v>
      </c>
      <c r="Q208" s="46"/>
      <c r="R208" s="46"/>
      <c r="S208" s="46" t="str">
        <f>Coversheet!$D$15</f>
        <v>Select</v>
      </c>
      <c r="T208" s="46">
        <f>Coversheet!$D$21</f>
        <v>0</v>
      </c>
      <c r="U208" t="s">
        <v>422</v>
      </c>
      <c r="V208" s="32">
        <f>FSPC.A!$D$3</f>
        <v>0</v>
      </c>
      <c r="W208" s="32">
        <f>FSPC.A!$F$3</f>
        <v>0</v>
      </c>
      <c r="X208">
        <f>FSPC.A!$D$5</f>
        <v>0</v>
      </c>
      <c r="Y208">
        <f>FSPC.A!$F$5</f>
        <v>0</v>
      </c>
      <c r="Z208">
        <f>FSPC.A!$D$6</f>
        <v>0</v>
      </c>
      <c r="AA208">
        <f>FSPC.A!$F$6</f>
        <v>0</v>
      </c>
      <c r="AB208" t="str">
        <f>FSPC.A!$D$7</f>
        <v xml:space="preserve"> </v>
      </c>
      <c r="AC208">
        <f>FSPC.A!$F$7</f>
        <v>0</v>
      </c>
      <c r="AD208" t="str">
        <f>FSPC.A!$D$8</f>
        <v>Select</v>
      </c>
      <c r="AE208" t="str">
        <f>FSPC.A!$F$8</f>
        <v>Select</v>
      </c>
      <c r="AF208">
        <f>FSPC.A!$D$9</f>
        <v>0</v>
      </c>
      <c r="AG208">
        <f>FSPC.A!$F$9</f>
        <v>0</v>
      </c>
      <c r="AH208" s="31" t="str">
        <f>FSPC.A!$D$10</f>
        <v>Auto-Populates</v>
      </c>
      <c r="AI208" t="str">
        <f>FSPC.A!$F$10</f>
        <v>Auto-Populates</v>
      </c>
      <c r="AJ208" t="str">
        <f>FSPC.A!$B$23</f>
        <v>II. CGMP Provisions</v>
      </c>
      <c r="AK208">
        <f>FSPC.A!B28</f>
        <v>5</v>
      </c>
      <c r="AL208" t="str">
        <f>FSPC.A!C28</f>
        <v>Did the inspector assess the firm to ensure it is equipped with adequate sanitary facilities and accommodations?</v>
      </c>
      <c r="AM208">
        <f>FSPC.A!D28</f>
        <v>0</v>
      </c>
      <c r="AN208" t="str">
        <f>FSPC.A!$E$28</f>
        <v>Select</v>
      </c>
      <c r="AO208">
        <f>FSPC.A!$F$28</f>
        <v>0</v>
      </c>
      <c r="AP208">
        <f>FSPC.A!$D$54</f>
        <v>0</v>
      </c>
      <c r="AQ208" s="32">
        <f>FSPC.A!$F$54</f>
        <v>0</v>
      </c>
      <c r="AR208">
        <f>FSPC.A!$D$55</f>
        <v>0</v>
      </c>
    </row>
    <row r="209" spans="1:44" x14ac:dyDescent="0.25">
      <c r="A209" t="e">
        <f>VLOOKUP(B209,Sheet1!$A$3:$F$129,2,FALSE)</f>
        <v>#N/A</v>
      </c>
      <c r="B209" t="str">
        <f>FSPC.A!$D$4</f>
        <v>Select</v>
      </c>
      <c r="C209" s="45">
        <f>Coversheet!$D$36</f>
        <v>0</v>
      </c>
      <c r="D209" s="46" t="str">
        <f>Sheet1!$A$1</f>
        <v>Human Food Field Inspection Audit v 07/2025</v>
      </c>
      <c r="E209" s="124">
        <f>Coversheet!$D$35</f>
        <v>0</v>
      </c>
      <c r="F209" s="124" t="str">
        <f>Coversheet!$D$17</f>
        <v>Select</v>
      </c>
      <c r="G209" s="124" t="str">
        <f>Coversheet!$D$19</f>
        <v>Select</v>
      </c>
      <c r="H209" s="124" t="str">
        <f>Coversheet!$D$16</f>
        <v>FOOD</v>
      </c>
      <c r="I209" s="124" t="str">
        <f>Coversheet!$D$24</f>
        <v>Select</v>
      </c>
      <c r="J209" s="124" t="str">
        <f>Coversheet!$D$25</f>
        <v>Select</v>
      </c>
      <c r="K209" s="45">
        <f>Coversheet!$D$26</f>
        <v>0</v>
      </c>
      <c r="L209" s="45">
        <f>Coversheet!$D$28</f>
        <v>0</v>
      </c>
      <c r="M209" s="124">
        <f>Coversheet!$D$29</f>
        <v>0</v>
      </c>
      <c r="N209" s="45">
        <f>Coversheet!$D$30</f>
        <v>0</v>
      </c>
      <c r="O209" t="e">
        <f>VLOOKUP(B209,Sheet1!$A$3:$F$129,3,FALSE)</f>
        <v>#N/A</v>
      </c>
      <c r="P209">
        <f>FSPC.A!$F$4</f>
        <v>0</v>
      </c>
      <c r="Q209" s="46"/>
      <c r="R209" s="46"/>
      <c r="S209" s="46" t="str">
        <f>Coversheet!$D$15</f>
        <v>Select</v>
      </c>
      <c r="T209" s="46">
        <f>Coversheet!$D$21</f>
        <v>0</v>
      </c>
      <c r="U209" t="s">
        <v>422</v>
      </c>
      <c r="V209" s="32">
        <f>FSPC.A!$D$3</f>
        <v>0</v>
      </c>
      <c r="W209" s="32">
        <f>FSPC.A!$F$3</f>
        <v>0</v>
      </c>
      <c r="X209">
        <f>FSPC.A!$D$5</f>
        <v>0</v>
      </c>
      <c r="Y209">
        <f>FSPC.A!$F$5</f>
        <v>0</v>
      </c>
      <c r="Z209">
        <f>FSPC.A!$D$6</f>
        <v>0</v>
      </c>
      <c r="AA209">
        <f>FSPC.A!$F$6</f>
        <v>0</v>
      </c>
      <c r="AB209" t="str">
        <f>FSPC.A!$D$7</f>
        <v xml:space="preserve"> </v>
      </c>
      <c r="AC209">
        <f>FSPC.A!$F$7</f>
        <v>0</v>
      </c>
      <c r="AD209" t="str">
        <f>FSPC.A!$D$8</f>
        <v>Select</v>
      </c>
      <c r="AE209" t="str">
        <f>FSPC.A!$F$8</f>
        <v>Select</v>
      </c>
      <c r="AF209">
        <f>FSPC.A!$D$9</f>
        <v>0</v>
      </c>
      <c r="AG209">
        <f>FSPC.A!$F$9</f>
        <v>0</v>
      </c>
      <c r="AH209" s="31" t="str">
        <f>FSPC.A!$D$10</f>
        <v>Auto-Populates</v>
      </c>
      <c r="AI209" t="str">
        <f>FSPC.A!$F$10</f>
        <v>Auto-Populates</v>
      </c>
      <c r="AJ209" t="str">
        <f>FSPC.A!$B$23</f>
        <v>II. CGMP Provisions</v>
      </c>
      <c r="AK209">
        <f>FSPC.A!B29</f>
        <v>6</v>
      </c>
      <c r="AL209" t="str">
        <f>FSPC.A!C29</f>
        <v xml:space="preserve">Did the inspector assess the firm to ensure equipment and utensils are designed to be cleanable and maintained to protect against allergen cross-contact and contamination? </v>
      </c>
      <c r="AM209">
        <f>FSPC.A!D29</f>
        <v>0</v>
      </c>
      <c r="AN209" t="str">
        <f>FSPC.A!$E$29</f>
        <v>Select</v>
      </c>
      <c r="AO209">
        <f>FSPC.A!$F$29</f>
        <v>0</v>
      </c>
      <c r="AP209">
        <f>FSPC.A!$D$54</f>
        <v>0</v>
      </c>
      <c r="AQ209" s="32">
        <f>FSPC.A!$F$54</f>
        <v>0</v>
      </c>
      <c r="AR209">
        <f>FSPC.A!$D$55</f>
        <v>0</v>
      </c>
    </row>
    <row r="210" spans="1:44" x14ac:dyDescent="0.25">
      <c r="A210" t="e">
        <f>VLOOKUP(B210,Sheet1!$A$3:$F$129,2,FALSE)</f>
        <v>#N/A</v>
      </c>
      <c r="B210" t="str">
        <f>FSPC.A!$D$4</f>
        <v>Select</v>
      </c>
      <c r="C210" s="45">
        <f>Coversheet!$D$36</f>
        <v>0</v>
      </c>
      <c r="D210" s="46" t="str">
        <f>Sheet1!$A$1</f>
        <v>Human Food Field Inspection Audit v 07/2025</v>
      </c>
      <c r="E210" s="124">
        <f>Coversheet!$D$35</f>
        <v>0</v>
      </c>
      <c r="F210" s="124" t="str">
        <f>Coversheet!$D$17</f>
        <v>Select</v>
      </c>
      <c r="G210" s="124" t="str">
        <f>Coversheet!$D$19</f>
        <v>Select</v>
      </c>
      <c r="H210" s="124" t="str">
        <f>Coversheet!$D$16</f>
        <v>FOOD</v>
      </c>
      <c r="I210" s="124" t="str">
        <f>Coversheet!$D$24</f>
        <v>Select</v>
      </c>
      <c r="J210" s="124" t="str">
        <f>Coversheet!$D$25</f>
        <v>Select</v>
      </c>
      <c r="K210" s="45">
        <f>Coversheet!$D$26</f>
        <v>0</v>
      </c>
      <c r="L210" s="45">
        <f>Coversheet!$D$28</f>
        <v>0</v>
      </c>
      <c r="M210" s="124">
        <f>Coversheet!$D$29</f>
        <v>0</v>
      </c>
      <c r="N210" s="45">
        <f>Coversheet!$D$30</f>
        <v>0</v>
      </c>
      <c r="O210" t="e">
        <f>VLOOKUP(B210,Sheet1!$A$3:$F$129,3,FALSE)</f>
        <v>#N/A</v>
      </c>
      <c r="P210">
        <f>FSPC.A!$F$4</f>
        <v>0</v>
      </c>
      <c r="Q210" s="46"/>
      <c r="R210" s="46"/>
      <c r="S210" s="46" t="str">
        <f>Coversheet!$D$15</f>
        <v>Select</v>
      </c>
      <c r="T210" s="46">
        <f>Coversheet!$D$21</f>
        <v>0</v>
      </c>
      <c r="U210" t="s">
        <v>422</v>
      </c>
      <c r="V210" s="32">
        <f>FSPC.A!$D$3</f>
        <v>0</v>
      </c>
      <c r="W210" s="32">
        <f>FSPC.A!$F$3</f>
        <v>0</v>
      </c>
      <c r="X210">
        <f>FSPC.A!$D$5</f>
        <v>0</v>
      </c>
      <c r="Y210">
        <f>FSPC.A!$F$5</f>
        <v>0</v>
      </c>
      <c r="Z210">
        <f>FSPC.A!$D$6</f>
        <v>0</v>
      </c>
      <c r="AA210">
        <f>FSPC.A!$F$6</f>
        <v>0</v>
      </c>
      <c r="AB210" t="str">
        <f>FSPC.A!$D$7</f>
        <v xml:space="preserve"> </v>
      </c>
      <c r="AC210">
        <f>FSPC.A!$F$7</f>
        <v>0</v>
      </c>
      <c r="AD210" t="str">
        <f>FSPC.A!$D$8</f>
        <v>Select</v>
      </c>
      <c r="AE210" t="str">
        <f>FSPC.A!$F$8</f>
        <v>Select</v>
      </c>
      <c r="AF210">
        <f>FSPC.A!$D$9</f>
        <v>0</v>
      </c>
      <c r="AG210">
        <f>FSPC.A!$F$9</f>
        <v>0</v>
      </c>
      <c r="AH210" s="31" t="str">
        <f>FSPC.A!$D$10</f>
        <v>Auto-Populates</v>
      </c>
      <c r="AI210" t="str">
        <f>FSPC.A!$F$10</f>
        <v>Auto-Populates</v>
      </c>
      <c r="AJ210" t="str">
        <f>FSPC.A!$B$23</f>
        <v>II. CGMP Provisions</v>
      </c>
      <c r="AK210">
        <f>FSPC.A!B30</f>
        <v>7</v>
      </c>
      <c r="AL210" t="str">
        <f>FSPC.A!C30</f>
        <v xml:space="preserve">Did the inspector assess the firm's processes and controls? </v>
      </c>
      <c r="AM210">
        <f>FSPC.A!D30</f>
        <v>0</v>
      </c>
      <c r="AN210" t="str">
        <f>FSPC.A!$E$30</f>
        <v>Select</v>
      </c>
      <c r="AO210">
        <f>FSPC.A!$F$30</f>
        <v>0</v>
      </c>
      <c r="AP210">
        <f>FSPC.A!$D$54</f>
        <v>0</v>
      </c>
      <c r="AQ210" s="32">
        <f>FSPC.A!$F$54</f>
        <v>0</v>
      </c>
      <c r="AR210">
        <f>FSPC.A!$D$55</f>
        <v>0</v>
      </c>
    </row>
    <row r="211" spans="1:44" x14ac:dyDescent="0.25">
      <c r="A211" t="e">
        <f>VLOOKUP(B211,Sheet1!$A$3:$F$129,2,FALSE)</f>
        <v>#N/A</v>
      </c>
      <c r="B211" t="str">
        <f>FSPC.A!$D$4</f>
        <v>Select</v>
      </c>
      <c r="C211" s="45">
        <f>Coversheet!$D$36</f>
        <v>0</v>
      </c>
      <c r="D211" s="46" t="str">
        <f>Sheet1!$A$1</f>
        <v>Human Food Field Inspection Audit v 07/2025</v>
      </c>
      <c r="E211" s="124">
        <f>Coversheet!$D$35</f>
        <v>0</v>
      </c>
      <c r="F211" s="124" t="str">
        <f>Coversheet!$D$17</f>
        <v>Select</v>
      </c>
      <c r="G211" s="124" t="str">
        <f>Coversheet!$D$19</f>
        <v>Select</v>
      </c>
      <c r="H211" s="124" t="str">
        <f>Coversheet!$D$16</f>
        <v>FOOD</v>
      </c>
      <c r="I211" s="124" t="str">
        <f>Coversheet!$D$24</f>
        <v>Select</v>
      </c>
      <c r="J211" s="124" t="str">
        <f>Coversheet!$D$25</f>
        <v>Select</v>
      </c>
      <c r="K211" s="45">
        <f>Coversheet!$D$26</f>
        <v>0</v>
      </c>
      <c r="L211" s="45">
        <f>Coversheet!$D$28</f>
        <v>0</v>
      </c>
      <c r="M211" s="124">
        <f>Coversheet!$D$29</f>
        <v>0</v>
      </c>
      <c r="N211" s="45">
        <f>Coversheet!$D$30</f>
        <v>0</v>
      </c>
      <c r="O211" t="e">
        <f>VLOOKUP(B211,Sheet1!$A$3:$F$129,3,FALSE)</f>
        <v>#N/A</v>
      </c>
      <c r="P211">
        <f>FSPC.A!$F$4</f>
        <v>0</v>
      </c>
      <c r="Q211" s="46"/>
      <c r="R211" s="46"/>
      <c r="S211" s="46" t="str">
        <f>Coversheet!$D$15</f>
        <v>Select</v>
      </c>
      <c r="T211" s="46">
        <f>Coversheet!$D$21</f>
        <v>0</v>
      </c>
      <c r="U211" t="s">
        <v>422</v>
      </c>
      <c r="V211" s="32">
        <f>FSPC.A!$D$3</f>
        <v>0</v>
      </c>
      <c r="W211" s="32">
        <f>FSPC.A!$F$3</f>
        <v>0</v>
      </c>
      <c r="X211">
        <f>FSPC.A!$D$5</f>
        <v>0</v>
      </c>
      <c r="Y211">
        <f>FSPC.A!$F$5</f>
        <v>0</v>
      </c>
      <c r="Z211">
        <f>FSPC.A!$D$6</f>
        <v>0</v>
      </c>
      <c r="AA211">
        <f>FSPC.A!$F$6</f>
        <v>0</v>
      </c>
      <c r="AB211" t="str">
        <f>FSPC.A!$D$7</f>
        <v xml:space="preserve"> </v>
      </c>
      <c r="AC211">
        <f>FSPC.A!$F$7</f>
        <v>0</v>
      </c>
      <c r="AD211" t="str">
        <f>FSPC.A!$D$8</f>
        <v>Select</v>
      </c>
      <c r="AE211" t="str">
        <f>FSPC.A!$F$8</f>
        <v>Select</v>
      </c>
      <c r="AF211">
        <f>FSPC.A!$D$9</f>
        <v>0</v>
      </c>
      <c r="AG211">
        <f>FSPC.A!$F$9</f>
        <v>0</v>
      </c>
      <c r="AH211" s="31" t="str">
        <f>FSPC.A!$D$10</f>
        <v>Auto-Populates</v>
      </c>
      <c r="AI211" t="str">
        <f>FSPC.A!$F$10</f>
        <v>Auto-Populates</v>
      </c>
      <c r="AJ211" t="str">
        <f>FSPC.A!$B$23</f>
        <v>II. CGMP Provisions</v>
      </c>
      <c r="AK211">
        <f>FSPC.A!B31</f>
        <v>8</v>
      </c>
      <c r="AL211" t="str">
        <f>FSPC.A!C31</f>
        <v>Did the inspector evaluate the firm's storage and transportation of food?</v>
      </c>
      <c r="AM211">
        <f>FSPC.A!D31</f>
        <v>0</v>
      </c>
      <c r="AN211" t="str">
        <f>FSPC.A!$E$31</f>
        <v>Select</v>
      </c>
      <c r="AO211">
        <f>FSPC.A!$F$31</f>
        <v>0</v>
      </c>
      <c r="AP211">
        <f>FSPC.A!$D$54</f>
        <v>0</v>
      </c>
      <c r="AQ211" s="32">
        <f>FSPC.A!$F$54</f>
        <v>0</v>
      </c>
      <c r="AR211">
        <f>FSPC.A!$D$55</f>
        <v>0</v>
      </c>
    </row>
    <row r="212" spans="1:44" x14ac:dyDescent="0.25">
      <c r="A212" t="e">
        <f>VLOOKUP(B212,Sheet1!$A$3:$F$129,2,FALSE)</f>
        <v>#N/A</v>
      </c>
      <c r="B212" t="str">
        <f>FSPC.A!$D$4</f>
        <v>Select</v>
      </c>
      <c r="C212" s="45">
        <f>Coversheet!$D$36</f>
        <v>0</v>
      </c>
      <c r="D212" s="46" t="str">
        <f>Sheet1!$A$1</f>
        <v>Human Food Field Inspection Audit v 07/2025</v>
      </c>
      <c r="E212" s="124">
        <f>Coversheet!$D$35</f>
        <v>0</v>
      </c>
      <c r="F212" s="124" t="str">
        <f>Coversheet!$D$17</f>
        <v>Select</v>
      </c>
      <c r="G212" s="124" t="str">
        <f>Coversheet!$D$19</f>
        <v>Select</v>
      </c>
      <c r="H212" s="124" t="str">
        <f>Coversheet!$D$16</f>
        <v>FOOD</v>
      </c>
      <c r="I212" s="124" t="str">
        <f>Coversheet!$D$24</f>
        <v>Select</v>
      </c>
      <c r="J212" s="124" t="str">
        <f>Coversheet!$D$25</f>
        <v>Select</v>
      </c>
      <c r="K212" s="45">
        <f>Coversheet!$D$26</f>
        <v>0</v>
      </c>
      <c r="L212" s="45">
        <f>Coversheet!$D$28</f>
        <v>0</v>
      </c>
      <c r="M212" s="124">
        <f>Coversheet!$D$29</f>
        <v>0</v>
      </c>
      <c r="N212" s="45">
        <f>Coversheet!$D$30</f>
        <v>0</v>
      </c>
      <c r="O212" t="e">
        <f>VLOOKUP(B212,Sheet1!$A$3:$F$129,3,FALSE)</f>
        <v>#N/A</v>
      </c>
      <c r="P212">
        <f>FSPC.A!$F$4</f>
        <v>0</v>
      </c>
      <c r="Q212" s="46"/>
      <c r="R212" s="46"/>
      <c r="S212" s="46" t="str">
        <f>Coversheet!$D$15</f>
        <v>Select</v>
      </c>
      <c r="T212" s="46">
        <f>Coversheet!$D$21</f>
        <v>0</v>
      </c>
      <c r="U212" t="s">
        <v>422</v>
      </c>
      <c r="V212" s="32">
        <f>FSPC.A!$D$3</f>
        <v>0</v>
      </c>
      <c r="W212" s="32">
        <f>FSPC.A!$F$3</f>
        <v>0</v>
      </c>
      <c r="X212">
        <f>FSPC.A!$D$5</f>
        <v>0</v>
      </c>
      <c r="Y212">
        <f>FSPC.A!$F$5</f>
        <v>0</v>
      </c>
      <c r="Z212">
        <f>FSPC.A!$D$6</f>
        <v>0</v>
      </c>
      <c r="AA212">
        <f>FSPC.A!$F$6</f>
        <v>0</v>
      </c>
      <c r="AB212" t="str">
        <f>FSPC.A!$D$7</f>
        <v xml:space="preserve"> </v>
      </c>
      <c r="AC212">
        <f>FSPC.A!$F$7</f>
        <v>0</v>
      </c>
      <c r="AD212" t="str">
        <f>FSPC.A!$D$8</f>
        <v>Select</v>
      </c>
      <c r="AE212" t="str">
        <f>FSPC.A!$F$8</f>
        <v>Select</v>
      </c>
      <c r="AF212">
        <f>FSPC.A!$D$9</f>
        <v>0</v>
      </c>
      <c r="AG212">
        <f>FSPC.A!$F$9</f>
        <v>0</v>
      </c>
      <c r="AH212" s="31" t="str">
        <f>FSPC.A!$D$10</f>
        <v>Auto-Populates</v>
      </c>
      <c r="AI212" t="str">
        <f>FSPC.A!$F$10</f>
        <v>Auto-Populates</v>
      </c>
      <c r="AJ212" t="str">
        <f>FSPC.A!$B$23</f>
        <v>II. CGMP Provisions</v>
      </c>
      <c r="AK212">
        <f>FSPC.A!B32</f>
        <v>9</v>
      </c>
      <c r="AL212" t="str">
        <f>FSPC.A!C32</f>
        <v>Did the inspector assess the holding and distribution of human food by-products for use as animal food (if necessary)?</v>
      </c>
      <c r="AM212">
        <f>FSPC.A!D32</f>
        <v>0</v>
      </c>
      <c r="AN212" t="str">
        <f>FSPC.A!$E$32</f>
        <v>Select</v>
      </c>
      <c r="AO212">
        <f>FSPC.A!$F$32</f>
        <v>0</v>
      </c>
      <c r="AP212">
        <f>FSPC.A!$D$54</f>
        <v>0</v>
      </c>
      <c r="AQ212" s="32">
        <f>FSPC.A!$F$54</f>
        <v>0</v>
      </c>
      <c r="AR212">
        <f>FSPC.A!$D$55</f>
        <v>0</v>
      </c>
    </row>
    <row r="213" spans="1:44" x14ac:dyDescent="0.25">
      <c r="A213" t="e">
        <f>VLOOKUP(B213,Sheet1!$A$3:$F$129,2,FALSE)</f>
        <v>#N/A</v>
      </c>
      <c r="B213" t="str">
        <f>FSPC.A!$D$4</f>
        <v>Select</v>
      </c>
      <c r="C213" s="45">
        <f>Coversheet!$D$36</f>
        <v>0</v>
      </c>
      <c r="D213" s="46" t="str">
        <f>Sheet1!$A$1</f>
        <v>Human Food Field Inspection Audit v 07/2025</v>
      </c>
      <c r="E213" s="124">
        <f>Coversheet!$D$35</f>
        <v>0</v>
      </c>
      <c r="F213" s="124" t="str">
        <f>Coversheet!$D$17</f>
        <v>Select</v>
      </c>
      <c r="G213" s="124" t="str">
        <f>Coversheet!$D$19</f>
        <v>Select</v>
      </c>
      <c r="H213" s="124" t="str">
        <f>Coversheet!$D$16</f>
        <v>FOOD</v>
      </c>
      <c r="I213" s="124" t="str">
        <f>Coversheet!$D$24</f>
        <v>Select</v>
      </c>
      <c r="J213" s="124" t="str">
        <f>Coversheet!$D$25</f>
        <v>Select</v>
      </c>
      <c r="K213" s="45">
        <f>Coversheet!$D$26</f>
        <v>0</v>
      </c>
      <c r="L213" s="45">
        <f>Coversheet!$D$28</f>
        <v>0</v>
      </c>
      <c r="M213" s="124">
        <f>Coversheet!$D$29</f>
        <v>0</v>
      </c>
      <c r="N213" s="45">
        <f>Coversheet!$D$30</f>
        <v>0</v>
      </c>
      <c r="O213" t="e">
        <f>VLOOKUP(B213,Sheet1!$A$3:$F$129,3,FALSE)</f>
        <v>#N/A</v>
      </c>
      <c r="P213">
        <f>FSPC.A!$F$4</f>
        <v>0</v>
      </c>
      <c r="Q213" s="46"/>
      <c r="R213" s="46"/>
      <c r="S213" s="46" t="str">
        <f>Coversheet!$D$15</f>
        <v>Select</v>
      </c>
      <c r="T213" s="46">
        <f>Coversheet!$D$21</f>
        <v>0</v>
      </c>
      <c r="U213" t="s">
        <v>422</v>
      </c>
      <c r="V213" s="32">
        <f>FSPC.A!$D$3</f>
        <v>0</v>
      </c>
      <c r="W213" s="32">
        <f>FSPC.A!$F$3</f>
        <v>0</v>
      </c>
      <c r="X213">
        <f>FSPC.A!$D$5</f>
        <v>0</v>
      </c>
      <c r="Y213">
        <f>FSPC.A!$F$5</f>
        <v>0</v>
      </c>
      <c r="Z213">
        <f>FSPC.A!$D$6</f>
        <v>0</v>
      </c>
      <c r="AA213">
        <f>FSPC.A!$F$6</f>
        <v>0</v>
      </c>
      <c r="AB213" t="str">
        <f>FSPC.A!$D$7</f>
        <v xml:space="preserve"> </v>
      </c>
      <c r="AC213">
        <f>FSPC.A!$F$7</f>
        <v>0</v>
      </c>
      <c r="AD213" t="str">
        <f>FSPC.A!$D$8</f>
        <v>Select</v>
      </c>
      <c r="AE213" t="str">
        <f>FSPC.A!$F$8</f>
        <v>Select</v>
      </c>
      <c r="AF213">
        <f>FSPC.A!$D$9</f>
        <v>0</v>
      </c>
      <c r="AG213">
        <f>FSPC.A!$F$9</f>
        <v>0</v>
      </c>
      <c r="AH213" s="31" t="str">
        <f>FSPC.A!$D$10</f>
        <v>Auto-Populates</v>
      </c>
      <c r="AI213" t="str">
        <f>FSPC.A!$F$10</f>
        <v>Auto-Populates</v>
      </c>
      <c r="AJ213" t="str">
        <f>FSPC.A!$B$33</f>
        <v>VI. Full Scope PCHF Provisions</v>
      </c>
      <c r="AK213" t="str">
        <f>FSPC.A!$B$33</f>
        <v>VI. Full Scope PCHF Provisions</v>
      </c>
      <c r="AP213">
        <f>FSPC.A!$D$54</f>
        <v>0</v>
      </c>
      <c r="AQ213" s="32">
        <f>FSPC.A!$F$54</f>
        <v>0</v>
      </c>
      <c r="AR213">
        <f>FSPC.A!$D$55</f>
        <v>0</v>
      </c>
    </row>
    <row r="214" spans="1:44" x14ac:dyDescent="0.25">
      <c r="A214" t="e">
        <f>VLOOKUP(B214,Sheet1!$A$3:$F$129,2,FALSE)</f>
        <v>#N/A</v>
      </c>
      <c r="B214" t="str">
        <f>FSPC.A!$D$4</f>
        <v>Select</v>
      </c>
      <c r="C214" s="45">
        <f>Coversheet!$D$36</f>
        <v>0</v>
      </c>
      <c r="D214" s="46" t="str">
        <f>Sheet1!$A$1</f>
        <v>Human Food Field Inspection Audit v 07/2025</v>
      </c>
      <c r="E214" s="124">
        <f>Coversheet!$D$35</f>
        <v>0</v>
      </c>
      <c r="F214" s="124" t="str">
        <f>Coversheet!$D$17</f>
        <v>Select</v>
      </c>
      <c r="G214" s="124" t="str">
        <f>Coversheet!$D$19</f>
        <v>Select</v>
      </c>
      <c r="H214" s="124" t="str">
        <f>Coversheet!$D$16</f>
        <v>FOOD</v>
      </c>
      <c r="I214" s="124" t="str">
        <f>Coversheet!$D$24</f>
        <v>Select</v>
      </c>
      <c r="J214" s="124" t="str">
        <f>Coversheet!$D$25</f>
        <v>Select</v>
      </c>
      <c r="K214" s="45">
        <f>Coversheet!$D$26</f>
        <v>0</v>
      </c>
      <c r="L214" s="45">
        <f>Coversheet!$D$28</f>
        <v>0</v>
      </c>
      <c r="M214" s="124">
        <f>Coversheet!$D$29</f>
        <v>0</v>
      </c>
      <c r="N214" s="45">
        <f>Coversheet!$D$30</f>
        <v>0</v>
      </c>
      <c r="O214" t="e">
        <f>VLOOKUP(B214,Sheet1!$A$3:$F$129,3,FALSE)</f>
        <v>#N/A</v>
      </c>
      <c r="P214">
        <f>FSPC.A!$F$4</f>
        <v>0</v>
      </c>
      <c r="Q214" s="46"/>
      <c r="R214" s="46"/>
      <c r="S214" s="46" t="str">
        <f>Coversheet!$D$15</f>
        <v>Select</v>
      </c>
      <c r="T214" s="46">
        <f>Coversheet!$D$21</f>
        <v>0</v>
      </c>
      <c r="U214" t="s">
        <v>422</v>
      </c>
      <c r="V214" s="32">
        <f>FSPC.A!$D$3</f>
        <v>0</v>
      </c>
      <c r="W214" s="32">
        <f>FSPC.A!$F$3</f>
        <v>0</v>
      </c>
      <c r="X214">
        <f>FSPC.A!$D$5</f>
        <v>0</v>
      </c>
      <c r="Y214">
        <f>FSPC.A!$F$5</f>
        <v>0</v>
      </c>
      <c r="Z214">
        <f>FSPC.A!$D$6</f>
        <v>0</v>
      </c>
      <c r="AA214">
        <f>FSPC.A!$F$6</f>
        <v>0</v>
      </c>
      <c r="AB214" t="str">
        <f>FSPC.A!$D$7</f>
        <v xml:space="preserve"> </v>
      </c>
      <c r="AC214">
        <f>FSPC.A!$F$7</f>
        <v>0</v>
      </c>
      <c r="AD214" t="str">
        <f>FSPC.A!$D$8</f>
        <v>Select</v>
      </c>
      <c r="AE214" t="str">
        <f>FSPC.A!$F$8</f>
        <v>Select</v>
      </c>
      <c r="AF214">
        <f>FSPC.A!$D$9</f>
        <v>0</v>
      </c>
      <c r="AG214">
        <f>FSPC.A!$F$9</f>
        <v>0</v>
      </c>
      <c r="AH214" s="31" t="str">
        <f>FSPC.A!$D$10</f>
        <v>Auto-Populates</v>
      </c>
      <c r="AI214" t="str">
        <f>FSPC.A!$F$10</f>
        <v>Auto-Populates</v>
      </c>
      <c r="AJ214" t="str">
        <f>FSPC.A!$B$33</f>
        <v>VI. Full Scope PCHF Provisions</v>
      </c>
      <c r="AK214">
        <f>FSPC.A!B34</f>
        <v>1</v>
      </c>
      <c r="AL214" t="str">
        <f>FSPC.A!C34</f>
        <v>Did the inspector gather information on products and processes during the initial interview and walk-through to conduct their Hazard Analysis?</v>
      </c>
      <c r="AM214">
        <f>FSPC.A!D34</f>
        <v>0</v>
      </c>
      <c r="AN214" t="str">
        <f>FSPC.A!$E$34</f>
        <v>Select</v>
      </c>
      <c r="AO214">
        <f>FSPC.A!$F$34</f>
        <v>0</v>
      </c>
      <c r="AP214">
        <f>FSPC.A!$D$54</f>
        <v>0</v>
      </c>
      <c r="AQ214" s="32">
        <f>FSPC.A!$F$54</f>
        <v>0</v>
      </c>
      <c r="AR214">
        <f>FSPC.A!$D$55</f>
        <v>0</v>
      </c>
    </row>
    <row r="215" spans="1:44" x14ac:dyDescent="0.25">
      <c r="A215" t="e">
        <f>VLOOKUP(B215,Sheet1!$A$3:$F$129,2,FALSE)</f>
        <v>#N/A</v>
      </c>
      <c r="B215" t="str">
        <f>FSPC.A!$D$4</f>
        <v>Select</v>
      </c>
      <c r="C215" s="45">
        <f>Coversheet!$D$36</f>
        <v>0</v>
      </c>
      <c r="D215" s="46" t="str">
        <f>Sheet1!$A$1</f>
        <v>Human Food Field Inspection Audit v 07/2025</v>
      </c>
      <c r="E215" s="124">
        <f>Coversheet!$D$35</f>
        <v>0</v>
      </c>
      <c r="F215" s="124" t="str">
        <f>Coversheet!$D$17</f>
        <v>Select</v>
      </c>
      <c r="G215" s="124" t="str">
        <f>Coversheet!$D$19</f>
        <v>Select</v>
      </c>
      <c r="H215" s="124" t="str">
        <f>Coversheet!$D$16</f>
        <v>FOOD</v>
      </c>
      <c r="I215" s="124" t="str">
        <f>Coversheet!$D$24</f>
        <v>Select</v>
      </c>
      <c r="J215" s="124" t="str">
        <f>Coversheet!$D$25</f>
        <v>Select</v>
      </c>
      <c r="K215" s="45">
        <f>Coversheet!$D$26</f>
        <v>0</v>
      </c>
      <c r="L215" s="45">
        <f>Coversheet!$D$28</f>
        <v>0</v>
      </c>
      <c r="M215" s="124">
        <f>Coversheet!$D$29</f>
        <v>0</v>
      </c>
      <c r="N215" s="45">
        <f>Coversheet!$D$30</f>
        <v>0</v>
      </c>
      <c r="O215" t="e">
        <f>VLOOKUP(B215,Sheet1!$A$3:$F$129,3,FALSE)</f>
        <v>#N/A</v>
      </c>
      <c r="P215">
        <f>FSPC.A!$F$4</f>
        <v>0</v>
      </c>
      <c r="Q215" s="46"/>
      <c r="R215" s="46"/>
      <c r="S215" s="46" t="str">
        <f>Coversheet!$D$15</f>
        <v>Select</v>
      </c>
      <c r="T215" s="46">
        <f>Coversheet!$D$21</f>
        <v>0</v>
      </c>
      <c r="U215" t="s">
        <v>422</v>
      </c>
      <c r="V215" s="32">
        <f>FSPC.A!$D$3</f>
        <v>0</v>
      </c>
      <c r="W215" s="32">
        <f>FSPC.A!$F$3</f>
        <v>0</v>
      </c>
      <c r="X215">
        <f>FSPC.A!$D$5</f>
        <v>0</v>
      </c>
      <c r="Y215">
        <f>FSPC.A!$F$5</f>
        <v>0</v>
      </c>
      <c r="Z215">
        <f>FSPC.A!$D$6</f>
        <v>0</v>
      </c>
      <c r="AA215">
        <f>FSPC.A!$F$6</f>
        <v>0</v>
      </c>
      <c r="AB215" t="str">
        <f>FSPC.A!$D$7</f>
        <v xml:space="preserve"> </v>
      </c>
      <c r="AC215">
        <f>FSPC.A!$F$7</f>
        <v>0</v>
      </c>
      <c r="AD215" t="str">
        <f>FSPC.A!$D$8</f>
        <v>Select</v>
      </c>
      <c r="AE215" t="str">
        <f>FSPC.A!$F$8</f>
        <v>Select</v>
      </c>
      <c r="AF215">
        <f>FSPC.A!$D$9</f>
        <v>0</v>
      </c>
      <c r="AG215">
        <f>FSPC.A!$F$9</f>
        <v>0</v>
      </c>
      <c r="AH215" s="31" t="str">
        <f>FSPC.A!$D$10</f>
        <v>Auto-Populates</v>
      </c>
      <c r="AI215" t="str">
        <f>FSPC.A!$F$10</f>
        <v>Auto-Populates</v>
      </c>
      <c r="AJ215" t="str">
        <f>FSPC.A!$B$33</f>
        <v>VI. Full Scope PCHF Provisions</v>
      </c>
      <c r="AK215">
        <f>FSPC.A!B35</f>
        <v>2</v>
      </c>
      <c r="AL215" t="str">
        <f>FSPC.A!C35</f>
        <v>Did the inspector conduct their own Hazard Analysis to determine what hazards require a preventive control?</v>
      </c>
      <c r="AM215">
        <f>FSPC.A!D35</f>
        <v>0</v>
      </c>
      <c r="AN215" t="str">
        <f>FSPC.A!$E$35</f>
        <v>Select</v>
      </c>
      <c r="AO215">
        <f>FSPC.A!$F$35</f>
        <v>0</v>
      </c>
      <c r="AP215">
        <f>FSPC.A!$D$54</f>
        <v>0</v>
      </c>
      <c r="AQ215" s="32">
        <f>FSPC.A!$F$54</f>
        <v>0</v>
      </c>
      <c r="AR215">
        <f>FSPC.A!$D$55</f>
        <v>0</v>
      </c>
    </row>
    <row r="216" spans="1:44" x14ac:dyDescent="0.25">
      <c r="A216" t="e">
        <f>VLOOKUP(B216,Sheet1!$A$3:$F$129,2,FALSE)</f>
        <v>#N/A</v>
      </c>
      <c r="B216" t="str">
        <f>FSPC.A!$D$4</f>
        <v>Select</v>
      </c>
      <c r="C216" s="45">
        <f>Coversheet!$D$36</f>
        <v>0</v>
      </c>
      <c r="D216" s="46" t="str">
        <f>Sheet1!$A$1</f>
        <v>Human Food Field Inspection Audit v 07/2025</v>
      </c>
      <c r="E216" s="124">
        <f>Coversheet!$D$35</f>
        <v>0</v>
      </c>
      <c r="F216" s="124" t="str">
        <f>Coversheet!$D$17</f>
        <v>Select</v>
      </c>
      <c r="G216" s="124" t="str">
        <f>Coversheet!$D$19</f>
        <v>Select</v>
      </c>
      <c r="H216" s="124" t="str">
        <f>Coversheet!$D$16</f>
        <v>FOOD</v>
      </c>
      <c r="I216" s="124" t="str">
        <f>Coversheet!$D$24</f>
        <v>Select</v>
      </c>
      <c r="J216" s="124" t="str">
        <f>Coversheet!$D$25</f>
        <v>Select</v>
      </c>
      <c r="K216" s="45">
        <f>Coversheet!$D$26</f>
        <v>0</v>
      </c>
      <c r="L216" s="45">
        <f>Coversheet!$D$28</f>
        <v>0</v>
      </c>
      <c r="M216" s="124">
        <f>Coversheet!$D$29</f>
        <v>0</v>
      </c>
      <c r="N216" s="45">
        <f>Coversheet!$D$30</f>
        <v>0</v>
      </c>
      <c r="O216" t="e">
        <f>VLOOKUP(B216,Sheet1!$A$3:$F$129,3,FALSE)</f>
        <v>#N/A</v>
      </c>
      <c r="P216">
        <f>FSPC.A!$F$4</f>
        <v>0</v>
      </c>
      <c r="Q216" s="46"/>
      <c r="R216" s="46"/>
      <c r="S216" s="46" t="str">
        <f>Coversheet!$D$15</f>
        <v>Select</v>
      </c>
      <c r="T216" s="46">
        <f>Coversheet!$D$21</f>
        <v>0</v>
      </c>
      <c r="U216" t="s">
        <v>422</v>
      </c>
      <c r="V216" s="32">
        <f>FSPC.A!$D$3</f>
        <v>0</v>
      </c>
      <c r="W216" s="32">
        <f>FSPC.A!$F$3</f>
        <v>0</v>
      </c>
      <c r="X216">
        <f>FSPC.A!$D$5</f>
        <v>0</v>
      </c>
      <c r="Y216">
        <f>FSPC.A!$F$5</f>
        <v>0</v>
      </c>
      <c r="Z216">
        <f>FSPC.A!$D$6</f>
        <v>0</v>
      </c>
      <c r="AA216">
        <f>FSPC.A!$F$6</f>
        <v>0</v>
      </c>
      <c r="AB216" t="str">
        <f>FSPC.A!$D$7</f>
        <v xml:space="preserve"> </v>
      </c>
      <c r="AC216">
        <f>FSPC.A!$F$7</f>
        <v>0</v>
      </c>
      <c r="AD216" t="str">
        <f>FSPC.A!$D$8</f>
        <v>Select</v>
      </c>
      <c r="AE216" t="str">
        <f>FSPC.A!$F$8</f>
        <v>Select</v>
      </c>
      <c r="AF216">
        <f>FSPC.A!$D$9</f>
        <v>0</v>
      </c>
      <c r="AG216">
        <f>FSPC.A!$F$9</f>
        <v>0</v>
      </c>
      <c r="AH216" s="31" t="str">
        <f>FSPC.A!$D$10</f>
        <v>Auto-Populates</v>
      </c>
      <c r="AI216" t="str">
        <f>FSPC.A!$F$10</f>
        <v>Auto-Populates</v>
      </c>
      <c r="AJ216" t="str">
        <f>FSPC.A!$B$33</f>
        <v>VI. Full Scope PCHF Provisions</v>
      </c>
      <c r="AK216">
        <f>FSPC.A!B36</f>
        <v>3</v>
      </c>
      <c r="AL216" t="str">
        <f>FSPC.A!C36</f>
        <v>Did the inspector compare their Hazard Analsyis to the firms and resolve differences (if necessary)?</v>
      </c>
      <c r="AM216">
        <f>FSPC.A!D36</f>
        <v>0</v>
      </c>
      <c r="AN216" t="str">
        <f>FSPC.A!$E$36</f>
        <v>Select</v>
      </c>
      <c r="AO216">
        <f>FSPC.A!$F$36</f>
        <v>0</v>
      </c>
      <c r="AP216">
        <f>FSPC.A!$D$54</f>
        <v>0</v>
      </c>
      <c r="AQ216" s="32">
        <f>FSPC.A!$F$54</f>
        <v>0</v>
      </c>
      <c r="AR216">
        <f>FSPC.A!$D$55</f>
        <v>0</v>
      </c>
    </row>
    <row r="217" spans="1:44" x14ac:dyDescent="0.25">
      <c r="A217" t="e">
        <f>VLOOKUP(B217,Sheet1!$A$3:$F$129,2,FALSE)</f>
        <v>#N/A</v>
      </c>
      <c r="B217" t="str">
        <f>FSPC.A!$D$4</f>
        <v>Select</v>
      </c>
      <c r="C217" s="45">
        <f>Coversheet!$D$36</f>
        <v>0</v>
      </c>
      <c r="D217" s="46" t="str">
        <f>Sheet1!$A$1</f>
        <v>Human Food Field Inspection Audit v 07/2025</v>
      </c>
      <c r="E217" s="124">
        <f>Coversheet!$D$35</f>
        <v>0</v>
      </c>
      <c r="F217" s="124" t="str">
        <f>Coversheet!$D$17</f>
        <v>Select</v>
      </c>
      <c r="G217" s="124" t="str">
        <f>Coversheet!$D$19</f>
        <v>Select</v>
      </c>
      <c r="H217" s="124" t="str">
        <f>Coversheet!$D$16</f>
        <v>FOOD</v>
      </c>
      <c r="I217" s="124" t="str">
        <f>Coversheet!$D$24</f>
        <v>Select</v>
      </c>
      <c r="J217" s="124" t="str">
        <f>Coversheet!$D$25</f>
        <v>Select</v>
      </c>
      <c r="K217" s="45">
        <f>Coversheet!$D$26</f>
        <v>0</v>
      </c>
      <c r="L217" s="45">
        <f>Coversheet!$D$28</f>
        <v>0</v>
      </c>
      <c r="M217" s="124">
        <f>Coversheet!$D$29</f>
        <v>0</v>
      </c>
      <c r="N217" s="45">
        <f>Coversheet!$D$30</f>
        <v>0</v>
      </c>
      <c r="O217" t="e">
        <f>VLOOKUP(B217,Sheet1!$A$3:$F$129,3,FALSE)</f>
        <v>#N/A</v>
      </c>
      <c r="P217">
        <f>FSPC.A!$F$4</f>
        <v>0</v>
      </c>
      <c r="Q217" s="46"/>
      <c r="R217" s="46"/>
      <c r="S217" s="46" t="str">
        <f>Coversheet!$D$15</f>
        <v>Select</v>
      </c>
      <c r="T217" s="46">
        <f>Coversheet!$D$21</f>
        <v>0</v>
      </c>
      <c r="U217" t="s">
        <v>422</v>
      </c>
      <c r="V217" s="32">
        <f>FSPC.A!$D$3</f>
        <v>0</v>
      </c>
      <c r="W217" s="32">
        <f>FSPC.A!$F$3</f>
        <v>0</v>
      </c>
      <c r="X217">
        <f>FSPC.A!$D$5</f>
        <v>0</v>
      </c>
      <c r="Y217">
        <f>FSPC.A!$F$5</f>
        <v>0</v>
      </c>
      <c r="Z217">
        <f>FSPC.A!$D$6</f>
        <v>0</v>
      </c>
      <c r="AA217">
        <f>FSPC.A!$F$6</f>
        <v>0</v>
      </c>
      <c r="AB217" t="str">
        <f>FSPC.A!$D$7</f>
        <v xml:space="preserve"> </v>
      </c>
      <c r="AC217">
        <f>FSPC.A!$F$7</f>
        <v>0</v>
      </c>
      <c r="AD217" t="str">
        <f>FSPC.A!$D$8</f>
        <v>Select</v>
      </c>
      <c r="AE217" t="str">
        <f>FSPC.A!$F$8</f>
        <v>Select</v>
      </c>
      <c r="AF217">
        <f>FSPC.A!$D$9</f>
        <v>0</v>
      </c>
      <c r="AG217">
        <f>FSPC.A!$F$9</f>
        <v>0</v>
      </c>
      <c r="AH217" s="31" t="str">
        <f>FSPC.A!$D$10</f>
        <v>Auto-Populates</v>
      </c>
      <c r="AI217" t="str">
        <f>FSPC.A!$F$10</f>
        <v>Auto-Populates</v>
      </c>
      <c r="AJ217" t="str">
        <f>FSPC.A!$B$33</f>
        <v>VI. Full Scope PCHF Provisions</v>
      </c>
      <c r="AK217">
        <f>FSPC.A!B37</f>
        <v>4</v>
      </c>
      <c r="AL217" t="str">
        <f>FSPC.A!C37</f>
        <v>Did the inspector determine if the firm has written procedures and assess for adequacy (as necessary)?</v>
      </c>
      <c r="AM217">
        <f>FSPC.A!D37</f>
        <v>0</v>
      </c>
      <c r="AN217" t="str">
        <f>FSPC.A!$E$37</f>
        <v>Select</v>
      </c>
      <c r="AO217">
        <f>FSPC.A!$F$37</f>
        <v>0</v>
      </c>
      <c r="AP217">
        <f>FSPC.A!$D$54</f>
        <v>0</v>
      </c>
      <c r="AQ217" s="32">
        <f>FSPC.A!$F$54</f>
        <v>0</v>
      </c>
      <c r="AR217">
        <f>FSPC.A!$D$55</f>
        <v>0</v>
      </c>
    </row>
    <row r="218" spans="1:44" x14ac:dyDescent="0.25">
      <c r="A218" t="e">
        <f>VLOOKUP(B218,Sheet1!$A$3:$F$129,2,FALSE)</f>
        <v>#N/A</v>
      </c>
      <c r="B218" t="str">
        <f>FSPC.A!$D$4</f>
        <v>Select</v>
      </c>
      <c r="C218" s="45">
        <f>Coversheet!$D$36</f>
        <v>0</v>
      </c>
      <c r="D218" s="46" t="str">
        <f>Sheet1!$A$1</f>
        <v>Human Food Field Inspection Audit v 07/2025</v>
      </c>
      <c r="E218" s="124">
        <f>Coversheet!$D$35</f>
        <v>0</v>
      </c>
      <c r="F218" s="124" t="str">
        <f>Coversheet!$D$17</f>
        <v>Select</v>
      </c>
      <c r="G218" s="124" t="str">
        <f>Coversheet!$D$19</f>
        <v>Select</v>
      </c>
      <c r="H218" s="124" t="str">
        <f>Coversheet!$D$16</f>
        <v>FOOD</v>
      </c>
      <c r="I218" s="124" t="str">
        <f>Coversheet!$D$24</f>
        <v>Select</v>
      </c>
      <c r="J218" s="124" t="str">
        <f>Coversheet!$D$25</f>
        <v>Select</v>
      </c>
      <c r="K218" s="45">
        <f>Coversheet!$D$26</f>
        <v>0</v>
      </c>
      <c r="L218" s="45">
        <f>Coversheet!$D$28</f>
        <v>0</v>
      </c>
      <c r="M218" s="124">
        <f>Coversheet!$D$29</f>
        <v>0</v>
      </c>
      <c r="N218" s="45">
        <f>Coversheet!$D$30</f>
        <v>0</v>
      </c>
      <c r="O218" t="e">
        <f>VLOOKUP(B218,Sheet1!$A$3:$F$129,3,FALSE)</f>
        <v>#N/A</v>
      </c>
      <c r="P218">
        <f>FSPC.A!$F$4</f>
        <v>0</v>
      </c>
      <c r="Q218" s="46"/>
      <c r="R218" s="46"/>
      <c r="S218" s="46" t="str">
        <f>Coversheet!$D$15</f>
        <v>Select</v>
      </c>
      <c r="T218" s="46">
        <f>Coversheet!$D$21</f>
        <v>0</v>
      </c>
      <c r="U218" t="s">
        <v>422</v>
      </c>
      <c r="V218" s="32">
        <f>FSPC.A!$D$3</f>
        <v>0</v>
      </c>
      <c r="W218" s="32">
        <f>FSPC.A!$F$3</f>
        <v>0</v>
      </c>
      <c r="X218">
        <f>FSPC.A!$D$5</f>
        <v>0</v>
      </c>
      <c r="Y218">
        <f>FSPC.A!$F$5</f>
        <v>0</v>
      </c>
      <c r="Z218">
        <f>FSPC.A!$D$6</f>
        <v>0</v>
      </c>
      <c r="AA218">
        <f>FSPC.A!$F$6</f>
        <v>0</v>
      </c>
      <c r="AB218" t="str">
        <f>FSPC.A!$D$7</f>
        <v xml:space="preserve"> </v>
      </c>
      <c r="AC218">
        <f>FSPC.A!$F$7</f>
        <v>0</v>
      </c>
      <c r="AD218" t="str">
        <f>FSPC.A!$D$8</f>
        <v>Select</v>
      </c>
      <c r="AE218" t="str">
        <f>FSPC.A!$F$8</f>
        <v>Select</v>
      </c>
      <c r="AF218">
        <f>FSPC.A!$D$9</f>
        <v>0</v>
      </c>
      <c r="AG218">
        <f>FSPC.A!$F$9</f>
        <v>0</v>
      </c>
      <c r="AH218" s="31" t="str">
        <f>FSPC.A!$D$10</f>
        <v>Auto-Populates</v>
      </c>
      <c r="AI218" t="str">
        <f>FSPC.A!$F$10</f>
        <v>Auto-Populates</v>
      </c>
      <c r="AJ218" t="str">
        <f>FSPC.A!$B$33</f>
        <v>VI. Full Scope PCHF Provisions</v>
      </c>
      <c r="AK218">
        <f>FSPC.A!B38</f>
        <v>5</v>
      </c>
      <c r="AL218" t="str">
        <f>FSPC.A!C38</f>
        <v>Did the inspector determine if the written procedures were being implemented?</v>
      </c>
      <c r="AM218">
        <f>FSPC.A!D38</f>
        <v>0</v>
      </c>
      <c r="AN218" t="str">
        <f>FSPC.A!$E$38</f>
        <v>Select</v>
      </c>
      <c r="AO218">
        <f>FSPC.A!$F$38</f>
        <v>0</v>
      </c>
      <c r="AP218">
        <f>FSPC.A!$D$54</f>
        <v>0</v>
      </c>
      <c r="AQ218" s="32">
        <f>FSPC.A!$F$54</f>
        <v>0</v>
      </c>
      <c r="AR218">
        <f>FSPC.A!$D$55</f>
        <v>0</v>
      </c>
    </row>
    <row r="219" spans="1:44" x14ac:dyDescent="0.25">
      <c r="A219" t="e">
        <f>VLOOKUP(B219,Sheet1!$A$3:$F$129,2,FALSE)</f>
        <v>#N/A</v>
      </c>
      <c r="B219" t="str">
        <f>FSPC.A!$D$4</f>
        <v>Select</v>
      </c>
      <c r="C219" s="45">
        <f>Coversheet!$D$36</f>
        <v>0</v>
      </c>
      <c r="D219" s="46" t="str">
        <f>Sheet1!$A$1</f>
        <v>Human Food Field Inspection Audit v 07/2025</v>
      </c>
      <c r="E219" s="124">
        <f>Coversheet!$D$35</f>
        <v>0</v>
      </c>
      <c r="F219" s="124" t="str">
        <f>Coversheet!$D$17</f>
        <v>Select</v>
      </c>
      <c r="G219" s="124" t="str">
        <f>Coversheet!$D$19</f>
        <v>Select</v>
      </c>
      <c r="H219" s="124" t="str">
        <f>Coversheet!$D$16</f>
        <v>FOOD</v>
      </c>
      <c r="I219" s="124" t="str">
        <f>Coversheet!$D$24</f>
        <v>Select</v>
      </c>
      <c r="J219" s="124" t="str">
        <f>Coversheet!$D$25</f>
        <v>Select</v>
      </c>
      <c r="K219" s="45">
        <f>Coversheet!$D$26</f>
        <v>0</v>
      </c>
      <c r="L219" s="45">
        <f>Coversheet!$D$28</f>
        <v>0</v>
      </c>
      <c r="M219" s="124">
        <f>Coversheet!$D$29</f>
        <v>0</v>
      </c>
      <c r="N219" s="45">
        <f>Coversheet!$D$30</f>
        <v>0</v>
      </c>
      <c r="O219" t="e">
        <f>VLOOKUP(B219,Sheet1!$A$3:$F$129,3,FALSE)</f>
        <v>#N/A</v>
      </c>
      <c r="P219">
        <f>FSPC.A!$F$4</f>
        <v>0</v>
      </c>
      <c r="Q219" s="46"/>
      <c r="R219" s="46"/>
      <c r="S219" s="46" t="str">
        <f>Coversheet!$D$15</f>
        <v>Select</v>
      </c>
      <c r="T219" s="46">
        <f>Coversheet!$D$21</f>
        <v>0</v>
      </c>
      <c r="U219" t="s">
        <v>422</v>
      </c>
      <c r="V219" s="32">
        <f>FSPC.A!$D$3</f>
        <v>0</v>
      </c>
      <c r="W219" s="32">
        <f>FSPC.A!$F$3</f>
        <v>0</v>
      </c>
      <c r="X219">
        <f>FSPC.A!$D$5</f>
        <v>0</v>
      </c>
      <c r="Y219">
        <f>FSPC.A!$F$5</f>
        <v>0</v>
      </c>
      <c r="Z219">
        <f>FSPC.A!$D$6</f>
        <v>0</v>
      </c>
      <c r="AA219">
        <f>FSPC.A!$F$6</f>
        <v>0</v>
      </c>
      <c r="AB219" t="str">
        <f>FSPC.A!$D$7</f>
        <v xml:space="preserve"> </v>
      </c>
      <c r="AC219">
        <f>FSPC.A!$F$7</f>
        <v>0</v>
      </c>
      <c r="AD219" t="str">
        <f>FSPC.A!$D$8</f>
        <v>Select</v>
      </c>
      <c r="AE219" t="str">
        <f>FSPC.A!$F$8</f>
        <v>Select</v>
      </c>
      <c r="AF219">
        <f>FSPC.A!$D$9</f>
        <v>0</v>
      </c>
      <c r="AG219">
        <f>FSPC.A!$F$9</f>
        <v>0</v>
      </c>
      <c r="AH219" s="31" t="str">
        <f>FSPC.A!$D$10</f>
        <v>Auto-Populates</v>
      </c>
      <c r="AI219" t="str">
        <f>FSPC.A!$F$10</f>
        <v>Auto-Populates</v>
      </c>
      <c r="AJ219" t="str">
        <f>FSPC.A!$B$39</f>
        <v>VII. Acidified Foods/Low Acid Canned Foods (LACF) Provisions</v>
      </c>
      <c r="AK219" t="str">
        <f>FSPC.A!$B$39</f>
        <v>VII. Acidified Foods/Low Acid Canned Foods (LACF) Provisions</v>
      </c>
      <c r="AP219">
        <f>FSPC.A!$D$54</f>
        <v>0</v>
      </c>
      <c r="AQ219" s="32">
        <f>FSPC.A!$F$54</f>
        <v>0</v>
      </c>
      <c r="AR219">
        <f>FSPC.A!$D$55</f>
        <v>0</v>
      </c>
    </row>
    <row r="220" spans="1:44" x14ac:dyDescent="0.25">
      <c r="A220" t="e">
        <f>VLOOKUP(B220,Sheet1!$A$3:$F$129,2,FALSE)</f>
        <v>#N/A</v>
      </c>
      <c r="B220" t="str">
        <f>FSPC.A!$D$4</f>
        <v>Select</v>
      </c>
      <c r="C220" s="45">
        <f>Coversheet!$D$36</f>
        <v>0</v>
      </c>
      <c r="D220" s="46" t="str">
        <f>Sheet1!$A$1</f>
        <v>Human Food Field Inspection Audit v 07/2025</v>
      </c>
      <c r="E220" s="124">
        <f>Coversheet!$D$35</f>
        <v>0</v>
      </c>
      <c r="F220" s="124" t="str">
        <f>Coversheet!$D$17</f>
        <v>Select</v>
      </c>
      <c r="G220" s="124" t="str">
        <f>Coversheet!$D$19</f>
        <v>Select</v>
      </c>
      <c r="H220" s="124" t="str">
        <f>Coversheet!$D$16</f>
        <v>FOOD</v>
      </c>
      <c r="I220" s="124" t="str">
        <f>Coversheet!$D$24</f>
        <v>Select</v>
      </c>
      <c r="J220" s="124" t="str">
        <f>Coversheet!$D$25</f>
        <v>Select</v>
      </c>
      <c r="K220" s="45">
        <f>Coversheet!$D$26</f>
        <v>0</v>
      </c>
      <c r="L220" s="45">
        <f>Coversheet!$D$28</f>
        <v>0</v>
      </c>
      <c r="M220" s="124">
        <f>Coversheet!$D$29</f>
        <v>0</v>
      </c>
      <c r="N220" s="45">
        <f>Coversheet!$D$30</f>
        <v>0</v>
      </c>
      <c r="O220" t="e">
        <f>VLOOKUP(B220,Sheet1!$A$3:$F$129,3,FALSE)</f>
        <v>#N/A</v>
      </c>
      <c r="P220">
        <f>FSPC.A!$F$4</f>
        <v>0</v>
      </c>
      <c r="Q220" s="46"/>
      <c r="R220" s="46"/>
      <c r="S220" s="46" t="str">
        <f>Coversheet!$D$15</f>
        <v>Select</v>
      </c>
      <c r="T220" s="46">
        <f>Coversheet!$D$21</f>
        <v>0</v>
      </c>
      <c r="U220" t="s">
        <v>422</v>
      </c>
      <c r="V220" s="32">
        <f>FSPC.A!$D$3</f>
        <v>0</v>
      </c>
      <c r="W220" s="32">
        <f>FSPC.A!$F$3</f>
        <v>0</v>
      </c>
      <c r="X220">
        <f>FSPC.A!$D$5</f>
        <v>0</v>
      </c>
      <c r="Y220">
        <f>FSPC.A!$F$5</f>
        <v>0</v>
      </c>
      <c r="Z220">
        <f>FSPC.A!$D$6</f>
        <v>0</v>
      </c>
      <c r="AA220">
        <f>FSPC.A!$F$6</f>
        <v>0</v>
      </c>
      <c r="AB220" t="str">
        <f>FSPC.A!$D$7</f>
        <v xml:space="preserve"> </v>
      </c>
      <c r="AC220">
        <f>FSPC.A!$F$7</f>
        <v>0</v>
      </c>
      <c r="AD220" t="str">
        <f>FSPC.A!$D$8</f>
        <v>Select</v>
      </c>
      <c r="AE220" t="str">
        <f>FSPC.A!$F$8</f>
        <v>Select</v>
      </c>
      <c r="AF220">
        <f>FSPC.A!$D$9</f>
        <v>0</v>
      </c>
      <c r="AG220">
        <f>FSPC.A!$F$9</f>
        <v>0</v>
      </c>
      <c r="AH220" s="31" t="str">
        <f>FSPC.A!$D$10</f>
        <v>Auto-Populates</v>
      </c>
      <c r="AI220" t="str">
        <f>FSPC.A!$F$10</f>
        <v>Auto-Populates</v>
      </c>
      <c r="AJ220" t="str">
        <f>FSPC.A!$B$39</f>
        <v>VII. Acidified Foods/Low Acid Canned Foods (LACF) Provisions</v>
      </c>
      <c r="AK220">
        <f>FSPC.A!B40</f>
        <v>1</v>
      </c>
      <c r="AL220" t="str">
        <f>FSPC.A!C40</f>
        <v>Did the inspector assess process establishment to ensure scheduled process is filed appropriately?</v>
      </c>
      <c r="AM220">
        <f>FSPC.A!D40</f>
        <v>0</v>
      </c>
      <c r="AN220" t="str">
        <f>FSPC.A!$E$40</f>
        <v>Select</v>
      </c>
      <c r="AO220">
        <f>FSPC.A!$F$40</f>
        <v>0</v>
      </c>
      <c r="AP220">
        <f>FSPC.A!$D$54</f>
        <v>0</v>
      </c>
      <c r="AQ220" s="32">
        <f>FSPC.A!$F$54</f>
        <v>0</v>
      </c>
      <c r="AR220">
        <f>FSPC.A!$D$55</f>
        <v>0</v>
      </c>
    </row>
    <row r="221" spans="1:44" x14ac:dyDescent="0.25">
      <c r="A221" t="e">
        <f>VLOOKUP(B221,Sheet1!$A$3:$F$129,2,FALSE)</f>
        <v>#N/A</v>
      </c>
      <c r="B221" t="str">
        <f>FSPC.A!$D$4</f>
        <v>Select</v>
      </c>
      <c r="C221" s="45">
        <f>Coversheet!$D$36</f>
        <v>0</v>
      </c>
      <c r="D221" s="46" t="str">
        <f>Sheet1!$A$1</f>
        <v>Human Food Field Inspection Audit v 07/2025</v>
      </c>
      <c r="E221" s="124">
        <f>Coversheet!$D$35</f>
        <v>0</v>
      </c>
      <c r="F221" s="124" t="str">
        <f>Coversheet!$D$17</f>
        <v>Select</v>
      </c>
      <c r="G221" s="124" t="str">
        <f>Coversheet!$D$19</f>
        <v>Select</v>
      </c>
      <c r="H221" s="124" t="str">
        <f>Coversheet!$D$16</f>
        <v>FOOD</v>
      </c>
      <c r="I221" s="124" t="str">
        <f>Coversheet!$D$24</f>
        <v>Select</v>
      </c>
      <c r="J221" s="124" t="str">
        <f>Coversheet!$D$25</f>
        <v>Select</v>
      </c>
      <c r="K221" s="45">
        <f>Coversheet!$D$26</f>
        <v>0</v>
      </c>
      <c r="L221" s="45">
        <f>Coversheet!$D$28</f>
        <v>0</v>
      </c>
      <c r="M221" s="124">
        <f>Coversheet!$D$29</f>
        <v>0</v>
      </c>
      <c r="N221" s="45">
        <f>Coversheet!$D$30</f>
        <v>0</v>
      </c>
      <c r="O221" t="e">
        <f>VLOOKUP(B221,Sheet1!$A$3:$F$129,3,FALSE)</f>
        <v>#N/A</v>
      </c>
      <c r="P221">
        <f>FSPC.A!$F$4</f>
        <v>0</v>
      </c>
      <c r="Q221" s="46"/>
      <c r="R221" s="46"/>
      <c r="S221" s="46" t="str">
        <f>Coversheet!$D$15</f>
        <v>Select</v>
      </c>
      <c r="T221" s="46">
        <f>Coversheet!$D$21</f>
        <v>0</v>
      </c>
      <c r="U221" t="s">
        <v>422</v>
      </c>
      <c r="V221" s="32">
        <f>FSPC.A!$D$3</f>
        <v>0</v>
      </c>
      <c r="W221" s="32">
        <f>FSPC.A!$F$3</f>
        <v>0</v>
      </c>
      <c r="X221">
        <f>FSPC.A!$D$5</f>
        <v>0</v>
      </c>
      <c r="Y221">
        <f>FSPC.A!$F$5</f>
        <v>0</v>
      </c>
      <c r="Z221">
        <f>FSPC.A!$D$6</f>
        <v>0</v>
      </c>
      <c r="AA221">
        <f>FSPC.A!$F$6</f>
        <v>0</v>
      </c>
      <c r="AB221" t="str">
        <f>FSPC.A!$D$7</f>
        <v xml:space="preserve"> </v>
      </c>
      <c r="AC221">
        <f>FSPC.A!$F$7</f>
        <v>0</v>
      </c>
      <c r="AD221" t="str">
        <f>FSPC.A!$D$8</f>
        <v>Select</v>
      </c>
      <c r="AE221" t="str">
        <f>FSPC.A!$F$8</f>
        <v>Select</v>
      </c>
      <c r="AF221">
        <f>FSPC.A!$D$9</f>
        <v>0</v>
      </c>
      <c r="AG221">
        <f>FSPC.A!$F$9</f>
        <v>0</v>
      </c>
      <c r="AH221" s="31" t="str">
        <f>FSPC.A!$D$10</f>
        <v>Auto-Populates</v>
      </c>
      <c r="AI221" t="str">
        <f>FSPC.A!$F$10</f>
        <v>Auto-Populates</v>
      </c>
      <c r="AJ221" t="str">
        <f>FSPC.A!$B$39</f>
        <v>VII. Acidified Foods/Low Acid Canned Foods (LACF) Provisions</v>
      </c>
      <c r="AK221">
        <f>FSPC.A!B41</f>
        <v>2</v>
      </c>
      <c r="AL221" t="str">
        <f>FSPC.A!C41</f>
        <v>Did the inspector verify better process control training has been completed?</v>
      </c>
      <c r="AM221">
        <f>FSPC.A!D41</f>
        <v>0</v>
      </c>
      <c r="AN221" t="str">
        <f>FSPC.A!$E$41</f>
        <v>Select</v>
      </c>
      <c r="AO221">
        <f>FSPC.A!$F$41</f>
        <v>0</v>
      </c>
      <c r="AP221">
        <f>FSPC.A!$D$54</f>
        <v>0</v>
      </c>
      <c r="AQ221" s="32">
        <f>FSPC.A!$F$54</f>
        <v>0</v>
      </c>
      <c r="AR221">
        <f>FSPC.A!$D$55</f>
        <v>0</v>
      </c>
    </row>
    <row r="222" spans="1:44" x14ac:dyDescent="0.25">
      <c r="A222" t="e">
        <f>VLOOKUP(B222,Sheet1!$A$3:$F$129,2,FALSE)</f>
        <v>#N/A</v>
      </c>
      <c r="B222" t="str">
        <f>FSPC.A!$D$4</f>
        <v>Select</v>
      </c>
      <c r="C222" s="45">
        <f>Coversheet!$D$36</f>
        <v>0</v>
      </c>
      <c r="D222" s="46" t="str">
        <f>Sheet1!$A$1</f>
        <v>Human Food Field Inspection Audit v 07/2025</v>
      </c>
      <c r="E222" s="124">
        <f>Coversheet!$D$35</f>
        <v>0</v>
      </c>
      <c r="F222" s="124" t="str">
        <f>Coversheet!$D$17</f>
        <v>Select</v>
      </c>
      <c r="G222" s="124" t="str">
        <f>Coversheet!$D$19</f>
        <v>Select</v>
      </c>
      <c r="H222" s="124" t="str">
        <f>Coversheet!$D$16</f>
        <v>FOOD</v>
      </c>
      <c r="I222" s="124" t="str">
        <f>Coversheet!$D$24</f>
        <v>Select</v>
      </c>
      <c r="J222" s="124" t="str">
        <f>Coversheet!$D$25</f>
        <v>Select</v>
      </c>
      <c r="K222" s="45">
        <f>Coversheet!$D$26</f>
        <v>0</v>
      </c>
      <c r="L222" s="45">
        <f>Coversheet!$D$28</f>
        <v>0</v>
      </c>
      <c r="M222" s="124">
        <f>Coversheet!$D$29</f>
        <v>0</v>
      </c>
      <c r="N222" s="45">
        <f>Coversheet!$D$30</f>
        <v>0</v>
      </c>
      <c r="O222" t="e">
        <f>VLOOKUP(B222,Sheet1!$A$3:$F$129,3,FALSE)</f>
        <v>#N/A</v>
      </c>
      <c r="P222">
        <f>FSPC.A!$F$4</f>
        <v>0</v>
      </c>
      <c r="Q222" s="46"/>
      <c r="R222" s="46"/>
      <c r="S222" s="46" t="str">
        <f>Coversheet!$D$15</f>
        <v>Select</v>
      </c>
      <c r="T222" s="46">
        <f>Coversheet!$D$21</f>
        <v>0</v>
      </c>
      <c r="U222" t="s">
        <v>422</v>
      </c>
      <c r="V222" s="32">
        <f>FSPC.A!$D$3</f>
        <v>0</v>
      </c>
      <c r="W222" s="32">
        <f>FSPC.A!$F$3</f>
        <v>0</v>
      </c>
      <c r="X222">
        <f>FSPC.A!$D$5</f>
        <v>0</v>
      </c>
      <c r="Y222">
        <f>FSPC.A!$F$5</f>
        <v>0</v>
      </c>
      <c r="Z222">
        <f>FSPC.A!$D$6</f>
        <v>0</v>
      </c>
      <c r="AA222">
        <f>FSPC.A!$F$6</f>
        <v>0</v>
      </c>
      <c r="AB222" t="str">
        <f>FSPC.A!$D$7</f>
        <v xml:space="preserve"> </v>
      </c>
      <c r="AC222">
        <f>FSPC.A!$F$7</f>
        <v>0</v>
      </c>
      <c r="AD222" t="str">
        <f>FSPC.A!$D$8</f>
        <v>Select</v>
      </c>
      <c r="AE222" t="str">
        <f>FSPC.A!$F$8</f>
        <v>Select</v>
      </c>
      <c r="AF222">
        <f>FSPC.A!$D$9</f>
        <v>0</v>
      </c>
      <c r="AG222">
        <f>FSPC.A!$F$9</f>
        <v>0</v>
      </c>
      <c r="AH222" s="31" t="str">
        <f>FSPC.A!$D$10</f>
        <v>Auto-Populates</v>
      </c>
      <c r="AI222" t="str">
        <f>FSPC.A!$F$10</f>
        <v>Auto-Populates</v>
      </c>
      <c r="AJ222" t="str">
        <f>FSPC.A!$B$39</f>
        <v>VII. Acidified Foods/Low Acid Canned Foods (LACF) Provisions</v>
      </c>
      <c r="AK222">
        <f>FSPC.A!B42</f>
        <v>3</v>
      </c>
      <c r="AL222" t="str">
        <f>FSPC.A!C42</f>
        <v>Did the inspector assess process delivery?</v>
      </c>
      <c r="AM222">
        <f>FSPC.A!D42</f>
        <v>0</v>
      </c>
      <c r="AN222" t="str">
        <f>FSPC.A!$E$42</f>
        <v>Select</v>
      </c>
      <c r="AO222">
        <f>FSPC.A!$F$42</f>
        <v>0</v>
      </c>
      <c r="AP222">
        <f>FSPC.A!$D$54</f>
        <v>0</v>
      </c>
      <c r="AQ222" s="32">
        <f>FSPC.A!$F$54</f>
        <v>0</v>
      </c>
      <c r="AR222">
        <f>FSPC.A!$D$55</f>
        <v>0</v>
      </c>
    </row>
    <row r="223" spans="1:44" x14ac:dyDescent="0.25">
      <c r="A223" t="e">
        <f>VLOOKUP(B223,Sheet1!$A$3:$F$129,2,FALSE)</f>
        <v>#N/A</v>
      </c>
      <c r="B223" t="str">
        <f>FSPC.A!$D$4</f>
        <v>Select</v>
      </c>
      <c r="C223" s="45">
        <f>Coversheet!$D$36</f>
        <v>0</v>
      </c>
      <c r="D223" s="46" t="str">
        <f>Sheet1!$A$1</f>
        <v>Human Food Field Inspection Audit v 07/2025</v>
      </c>
      <c r="E223" s="124">
        <f>Coversheet!$D$35</f>
        <v>0</v>
      </c>
      <c r="F223" s="124" t="str">
        <f>Coversheet!$D$17</f>
        <v>Select</v>
      </c>
      <c r="G223" s="124" t="str">
        <f>Coversheet!$D$19</f>
        <v>Select</v>
      </c>
      <c r="H223" s="124" t="str">
        <f>Coversheet!$D$16</f>
        <v>FOOD</v>
      </c>
      <c r="I223" s="124" t="str">
        <f>Coversheet!$D$24</f>
        <v>Select</v>
      </c>
      <c r="J223" s="124" t="str">
        <f>Coversheet!$D$25</f>
        <v>Select</v>
      </c>
      <c r="K223" s="45">
        <f>Coversheet!$D$26</f>
        <v>0</v>
      </c>
      <c r="L223" s="45">
        <f>Coversheet!$D$28</f>
        <v>0</v>
      </c>
      <c r="M223" s="124">
        <f>Coversheet!$D$29</f>
        <v>0</v>
      </c>
      <c r="N223" s="45">
        <f>Coversheet!$D$30</f>
        <v>0</v>
      </c>
      <c r="O223" t="e">
        <f>VLOOKUP(B223,Sheet1!$A$3:$F$129,3,FALSE)</f>
        <v>#N/A</v>
      </c>
      <c r="P223">
        <f>FSPC.A!$F$4</f>
        <v>0</v>
      </c>
      <c r="Q223" s="46"/>
      <c r="R223" s="46"/>
      <c r="S223" s="46" t="str">
        <f>Coversheet!$D$15</f>
        <v>Select</v>
      </c>
      <c r="T223" s="46">
        <f>Coversheet!$D$21</f>
        <v>0</v>
      </c>
      <c r="U223" t="s">
        <v>422</v>
      </c>
      <c r="V223" s="32">
        <f>FSPC.A!$D$3</f>
        <v>0</v>
      </c>
      <c r="W223" s="32">
        <f>FSPC.A!$F$3</f>
        <v>0</v>
      </c>
      <c r="X223">
        <f>FSPC.A!$D$5</f>
        <v>0</v>
      </c>
      <c r="Y223">
        <f>FSPC.A!$F$5</f>
        <v>0</v>
      </c>
      <c r="Z223">
        <f>FSPC.A!$D$6</f>
        <v>0</v>
      </c>
      <c r="AA223">
        <f>FSPC.A!$F$6</f>
        <v>0</v>
      </c>
      <c r="AB223" t="str">
        <f>FSPC.A!$D$7</f>
        <v xml:space="preserve"> </v>
      </c>
      <c r="AC223">
        <f>FSPC.A!$F$7</f>
        <v>0</v>
      </c>
      <c r="AD223" t="str">
        <f>FSPC.A!$D$8</f>
        <v>Select</v>
      </c>
      <c r="AE223" t="str">
        <f>FSPC.A!$F$8</f>
        <v>Select</v>
      </c>
      <c r="AF223">
        <f>FSPC.A!$D$9</f>
        <v>0</v>
      </c>
      <c r="AG223">
        <f>FSPC.A!$F$9</f>
        <v>0</v>
      </c>
      <c r="AH223" s="31" t="str">
        <f>FSPC.A!$D$10</f>
        <v>Auto-Populates</v>
      </c>
      <c r="AI223" t="str">
        <f>FSPC.A!$F$10</f>
        <v>Auto-Populates</v>
      </c>
      <c r="AJ223" t="str">
        <f>FSPC.A!$B$39</f>
        <v>VII. Acidified Foods/Low Acid Canned Foods (LACF) Provisions</v>
      </c>
      <c r="AK223">
        <f>FSPC.A!B43</f>
        <v>4</v>
      </c>
      <c r="AL223" t="str">
        <f>FSPC.A!C43</f>
        <v>Did the inspector assess process documentation to ensure scheduled process and control of critical factors are documented?</v>
      </c>
      <c r="AM223">
        <f>FSPC.A!D43</f>
        <v>0</v>
      </c>
      <c r="AN223" t="str">
        <f>FSPC.A!$E$43</f>
        <v>Select</v>
      </c>
      <c r="AO223">
        <f>FSPC.A!$F$43</f>
        <v>0</v>
      </c>
      <c r="AP223">
        <f>FSPC.A!$D$54</f>
        <v>0</v>
      </c>
      <c r="AQ223" s="32">
        <f>FSPC.A!$F$54</f>
        <v>0</v>
      </c>
      <c r="AR223">
        <f>FSPC.A!$D$55</f>
        <v>0</v>
      </c>
    </row>
    <row r="224" spans="1:44" x14ac:dyDescent="0.25">
      <c r="A224" t="e">
        <f>VLOOKUP(B224,Sheet1!$A$3:$F$129,2,FALSE)</f>
        <v>#N/A</v>
      </c>
      <c r="B224" t="str">
        <f>FSPC.A!$D$4</f>
        <v>Select</v>
      </c>
      <c r="C224" s="45">
        <f>Coversheet!$D$36</f>
        <v>0</v>
      </c>
      <c r="D224" s="46" t="str">
        <f>Sheet1!$A$1</f>
        <v>Human Food Field Inspection Audit v 07/2025</v>
      </c>
      <c r="E224" s="124">
        <f>Coversheet!$D$35</f>
        <v>0</v>
      </c>
      <c r="F224" s="124" t="str">
        <f>Coversheet!$D$17</f>
        <v>Select</v>
      </c>
      <c r="G224" s="124" t="str">
        <f>Coversheet!$D$19</f>
        <v>Select</v>
      </c>
      <c r="H224" s="124" t="str">
        <f>Coversheet!$D$16</f>
        <v>FOOD</v>
      </c>
      <c r="I224" s="124" t="str">
        <f>Coversheet!$D$24</f>
        <v>Select</v>
      </c>
      <c r="J224" s="124" t="str">
        <f>Coversheet!$D$25</f>
        <v>Select</v>
      </c>
      <c r="K224" s="45">
        <f>Coversheet!$D$26</f>
        <v>0</v>
      </c>
      <c r="L224" s="45">
        <f>Coversheet!$D$28</f>
        <v>0</v>
      </c>
      <c r="M224" s="124">
        <f>Coversheet!$D$29</f>
        <v>0</v>
      </c>
      <c r="N224" s="45">
        <f>Coversheet!$D$30</f>
        <v>0</v>
      </c>
      <c r="O224" t="e">
        <f>VLOOKUP(B224,Sheet1!$A$3:$F$129,3,FALSE)</f>
        <v>#N/A</v>
      </c>
      <c r="P224">
        <f>FSPC.A!$F$4</f>
        <v>0</v>
      </c>
      <c r="Q224" s="46"/>
      <c r="R224" s="46"/>
      <c r="S224" s="46" t="str">
        <f>Coversheet!$D$15</f>
        <v>Select</v>
      </c>
      <c r="T224" s="46">
        <f>Coversheet!$D$21</f>
        <v>0</v>
      </c>
      <c r="U224" t="s">
        <v>422</v>
      </c>
      <c r="V224" s="32">
        <f>FSPC.A!$D$3</f>
        <v>0</v>
      </c>
      <c r="W224" s="32">
        <f>FSPC.A!$F$3</f>
        <v>0</v>
      </c>
      <c r="X224">
        <f>FSPC.A!$D$5</f>
        <v>0</v>
      </c>
      <c r="Y224">
        <f>FSPC.A!$F$5</f>
        <v>0</v>
      </c>
      <c r="Z224">
        <f>FSPC.A!$D$6</f>
        <v>0</v>
      </c>
      <c r="AA224">
        <f>FSPC.A!$F$6</f>
        <v>0</v>
      </c>
      <c r="AB224" t="str">
        <f>FSPC.A!$D$7</f>
        <v xml:space="preserve"> </v>
      </c>
      <c r="AC224">
        <f>FSPC.A!$F$7</f>
        <v>0</v>
      </c>
      <c r="AD224" t="str">
        <f>FSPC.A!$D$8</f>
        <v>Select</v>
      </c>
      <c r="AE224" t="str">
        <f>FSPC.A!$F$8</f>
        <v>Select</v>
      </c>
      <c r="AF224">
        <f>FSPC.A!$D$9</f>
        <v>0</v>
      </c>
      <c r="AG224">
        <f>FSPC.A!$F$9</f>
        <v>0</v>
      </c>
      <c r="AH224" s="31" t="str">
        <f>FSPC.A!$D$10</f>
        <v>Auto-Populates</v>
      </c>
      <c r="AI224" t="str">
        <f>FSPC.A!$F$10</f>
        <v>Auto-Populates</v>
      </c>
      <c r="AJ224" t="str">
        <f>FSPC.A!$B$39</f>
        <v>VII. Acidified Foods/Low Acid Canned Foods (LACF) Provisions</v>
      </c>
      <c r="AK224">
        <f>FSPC.A!B44</f>
        <v>5</v>
      </c>
      <c r="AL224" t="str">
        <f>FSPC.A!C44</f>
        <v>Did the inspector assess containers and closures integrity?</v>
      </c>
      <c r="AM224">
        <f>FSPC.A!D44</f>
        <v>0</v>
      </c>
      <c r="AN224" t="str">
        <f>FSPC.A!$E$44</f>
        <v>Select</v>
      </c>
      <c r="AO224">
        <f>FSPC.A!$F$44</f>
        <v>0</v>
      </c>
      <c r="AP224">
        <f>FSPC.A!$D$54</f>
        <v>0</v>
      </c>
      <c r="AQ224" s="32">
        <f>FSPC.A!$F$54</f>
        <v>0</v>
      </c>
      <c r="AR224">
        <f>FSPC.A!$D$55</f>
        <v>0</v>
      </c>
    </row>
    <row r="225" spans="1:175" x14ac:dyDescent="0.25">
      <c r="A225" t="e">
        <f>VLOOKUP(B225,Sheet1!$A$3:$F$129,2,FALSE)</f>
        <v>#N/A</v>
      </c>
      <c r="B225" t="str">
        <f>FSPC.A!$D$4</f>
        <v>Select</v>
      </c>
      <c r="C225" s="45">
        <f>Coversheet!$D$36</f>
        <v>0</v>
      </c>
      <c r="D225" s="46" t="str">
        <f>Sheet1!$A$1</f>
        <v>Human Food Field Inspection Audit v 07/2025</v>
      </c>
      <c r="E225" s="124">
        <f>Coversheet!$D$35</f>
        <v>0</v>
      </c>
      <c r="F225" s="124" t="str">
        <f>Coversheet!$D$17</f>
        <v>Select</v>
      </c>
      <c r="G225" s="124" t="str">
        <f>Coversheet!$D$19</f>
        <v>Select</v>
      </c>
      <c r="H225" s="124" t="str">
        <f>Coversheet!$D$16</f>
        <v>FOOD</v>
      </c>
      <c r="I225" s="124" t="str">
        <f>Coversheet!$D$24</f>
        <v>Select</v>
      </c>
      <c r="J225" s="124" t="str">
        <f>Coversheet!$D$25</f>
        <v>Select</v>
      </c>
      <c r="K225" s="45">
        <f>Coversheet!$D$26</f>
        <v>0</v>
      </c>
      <c r="L225" s="45">
        <f>Coversheet!$D$28</f>
        <v>0</v>
      </c>
      <c r="M225" s="124">
        <f>Coversheet!$D$29</f>
        <v>0</v>
      </c>
      <c r="N225" s="45">
        <f>Coversheet!$D$30</f>
        <v>0</v>
      </c>
      <c r="O225" t="e">
        <f>VLOOKUP(B225,Sheet1!$A$3:$F$129,3,FALSE)</f>
        <v>#N/A</v>
      </c>
      <c r="P225">
        <f>FSPC.A!$F$4</f>
        <v>0</v>
      </c>
      <c r="Q225" s="46"/>
      <c r="R225" s="46"/>
      <c r="S225" s="46" t="str">
        <f>Coversheet!$D$15</f>
        <v>Select</v>
      </c>
      <c r="T225" s="46">
        <f>Coversheet!$D$21</f>
        <v>0</v>
      </c>
      <c r="U225" t="s">
        <v>422</v>
      </c>
      <c r="V225" s="32">
        <f>FSPC.A!$D$3</f>
        <v>0</v>
      </c>
      <c r="W225" s="32">
        <f>FSPC.A!$F$3</f>
        <v>0</v>
      </c>
      <c r="X225">
        <f>FSPC.A!$D$5</f>
        <v>0</v>
      </c>
      <c r="Y225">
        <f>FSPC.A!$F$5</f>
        <v>0</v>
      </c>
      <c r="Z225">
        <f>FSPC.A!$D$6</f>
        <v>0</v>
      </c>
      <c r="AA225">
        <f>FSPC.A!$F$6</f>
        <v>0</v>
      </c>
      <c r="AB225" t="str">
        <f>FSPC.A!$D$7</f>
        <v xml:space="preserve"> </v>
      </c>
      <c r="AC225">
        <f>FSPC.A!$F$7</f>
        <v>0</v>
      </c>
      <c r="AD225" t="str">
        <f>FSPC.A!$D$8</f>
        <v>Select</v>
      </c>
      <c r="AE225" t="str">
        <f>FSPC.A!$F$8</f>
        <v>Select</v>
      </c>
      <c r="AF225">
        <f>FSPC.A!$D$9</f>
        <v>0</v>
      </c>
      <c r="AG225">
        <f>FSPC.A!$F$9</f>
        <v>0</v>
      </c>
      <c r="AH225" s="31" t="str">
        <f>FSPC.A!$D$10</f>
        <v>Auto-Populates</v>
      </c>
      <c r="AI225" t="str">
        <f>FSPC.A!$F$10</f>
        <v>Auto-Populates</v>
      </c>
      <c r="AJ225" t="str">
        <f>FSPC.A!$B$39</f>
        <v>VII. Acidified Foods/Low Acid Canned Foods (LACF) Provisions</v>
      </c>
      <c r="AK225">
        <f>FSPC.A!B45</f>
        <v>6</v>
      </c>
      <c r="AL225" t="str">
        <f>FSPC.A!C45</f>
        <v xml:space="preserve">Did the inspector conduct a walk-through of the warehouse to identify swollen and/or leaking containers? If issues were found, did the inspector ask for records to identify the cause and whether a trend can be established? </v>
      </c>
      <c r="AM225">
        <f>FSPC.A!D45</f>
        <v>0</v>
      </c>
      <c r="AN225" t="str">
        <f>FSPC.A!$E$45</f>
        <v>Select</v>
      </c>
      <c r="AO225">
        <f>FSPC.A!$F$45</f>
        <v>0</v>
      </c>
      <c r="AP225">
        <f>FSPC.A!$D$54</f>
        <v>0</v>
      </c>
      <c r="AQ225" s="32">
        <f>FSPC.A!$F$54</f>
        <v>0</v>
      </c>
      <c r="AR225">
        <f>FSPC.A!$D$55</f>
        <v>0</v>
      </c>
    </row>
    <row r="226" spans="1:175" x14ac:dyDescent="0.25">
      <c r="A226" t="e">
        <f>VLOOKUP(B226,Sheet1!$A$3:$F$129,2,FALSE)</f>
        <v>#N/A</v>
      </c>
      <c r="B226" t="str">
        <f>FSPC.A!$D$4</f>
        <v>Select</v>
      </c>
      <c r="C226" s="45">
        <f>Coversheet!$D$36</f>
        <v>0</v>
      </c>
      <c r="D226" s="46" t="str">
        <f>Sheet1!$A$1</f>
        <v>Human Food Field Inspection Audit v 07/2025</v>
      </c>
      <c r="E226" s="124">
        <f>Coversheet!$D$35</f>
        <v>0</v>
      </c>
      <c r="F226" s="124" t="str">
        <f>Coversheet!$D$17</f>
        <v>Select</v>
      </c>
      <c r="G226" s="124" t="str">
        <f>Coversheet!$D$19</f>
        <v>Select</v>
      </c>
      <c r="H226" s="124" t="str">
        <f>Coversheet!$D$16</f>
        <v>FOOD</v>
      </c>
      <c r="I226" s="124" t="str">
        <f>Coversheet!$D$24</f>
        <v>Select</v>
      </c>
      <c r="J226" s="124" t="str">
        <f>Coversheet!$D$25</f>
        <v>Select</v>
      </c>
      <c r="K226" s="45">
        <f>Coversheet!$D$26</f>
        <v>0</v>
      </c>
      <c r="L226" s="45">
        <f>Coversheet!$D$28</f>
        <v>0</v>
      </c>
      <c r="M226" s="124">
        <f>Coversheet!$D$29</f>
        <v>0</v>
      </c>
      <c r="N226" s="45">
        <f>Coversheet!$D$30</f>
        <v>0</v>
      </c>
      <c r="O226" t="e">
        <f>VLOOKUP(B226,Sheet1!$A$3:$F$129,3,FALSE)</f>
        <v>#N/A</v>
      </c>
      <c r="P226">
        <f>FSPC.A!$F$4</f>
        <v>0</v>
      </c>
      <c r="Q226" s="46"/>
      <c r="R226" s="46"/>
      <c r="S226" s="46" t="str">
        <f>Coversheet!$D$15</f>
        <v>Select</v>
      </c>
      <c r="T226" s="46">
        <f>Coversheet!$D$21</f>
        <v>0</v>
      </c>
      <c r="U226" t="s">
        <v>422</v>
      </c>
      <c r="V226" s="32">
        <f>FSPC.A!$D$3</f>
        <v>0</v>
      </c>
      <c r="W226" s="32">
        <f>FSPC.A!$F$3</f>
        <v>0</v>
      </c>
      <c r="X226">
        <f>FSPC.A!$D$5</f>
        <v>0</v>
      </c>
      <c r="Y226">
        <f>FSPC.A!$F$5</f>
        <v>0</v>
      </c>
      <c r="Z226">
        <f>FSPC.A!$D$6</f>
        <v>0</v>
      </c>
      <c r="AA226">
        <f>FSPC.A!$F$6</f>
        <v>0</v>
      </c>
      <c r="AB226" t="str">
        <f>FSPC.A!$D$7</f>
        <v xml:space="preserve"> </v>
      </c>
      <c r="AC226">
        <f>FSPC.A!$F$7</f>
        <v>0</v>
      </c>
      <c r="AD226" t="str">
        <f>FSPC.A!$D$8</f>
        <v>Select</v>
      </c>
      <c r="AE226" t="str">
        <f>FSPC.A!$F$8</f>
        <v>Select</v>
      </c>
      <c r="AF226">
        <f>FSPC.A!$D$9</f>
        <v>0</v>
      </c>
      <c r="AG226">
        <f>FSPC.A!$F$9</f>
        <v>0</v>
      </c>
      <c r="AH226" s="31" t="str">
        <f>FSPC.A!$D$10</f>
        <v>Auto-Populates</v>
      </c>
      <c r="AI226" t="str">
        <f>FSPC.A!$F$10</f>
        <v>Auto-Populates</v>
      </c>
      <c r="AJ226" t="str">
        <f>FSPC.A!$B$39</f>
        <v>VII. Acidified Foods/Low Acid Canned Foods (LACF) Provisions</v>
      </c>
      <c r="AK226">
        <f>FSPC.A!B46</f>
        <v>7</v>
      </c>
      <c r="AL226" t="str">
        <f>FSPC.A!C46</f>
        <v>Did the inspector assess container coding requirements?</v>
      </c>
      <c r="AM226">
        <f>FSPC.A!D46</f>
        <v>0</v>
      </c>
      <c r="AN226" t="str">
        <f>FSPC.A!$E$46</f>
        <v>Select</v>
      </c>
      <c r="AO226">
        <f>FSPC.A!$F$46</f>
        <v>0</v>
      </c>
      <c r="AP226">
        <f>FSPC.A!$D$54</f>
        <v>0</v>
      </c>
      <c r="AQ226" s="32">
        <f>FSPC.A!$F$54</f>
        <v>0</v>
      </c>
      <c r="AR226">
        <f>FSPC.A!$D$55</f>
        <v>0</v>
      </c>
    </row>
    <row r="227" spans="1:175" x14ac:dyDescent="0.25">
      <c r="A227" t="e">
        <f>VLOOKUP(B227,Sheet1!$A$3:$F$129,2,FALSE)</f>
        <v>#N/A</v>
      </c>
      <c r="B227" t="str">
        <f>FSPC.A!$D$4</f>
        <v>Select</v>
      </c>
      <c r="C227" s="45">
        <f>Coversheet!$D$36</f>
        <v>0</v>
      </c>
      <c r="D227" s="46" t="str">
        <f>Sheet1!$A$1</f>
        <v>Human Food Field Inspection Audit v 07/2025</v>
      </c>
      <c r="E227" s="124">
        <f>Coversheet!$D$35</f>
        <v>0</v>
      </c>
      <c r="F227" s="124" t="str">
        <f>Coversheet!$D$17</f>
        <v>Select</v>
      </c>
      <c r="G227" s="124" t="str">
        <f>Coversheet!$D$19</f>
        <v>Select</v>
      </c>
      <c r="H227" s="124" t="str">
        <f>Coversheet!$D$16</f>
        <v>FOOD</v>
      </c>
      <c r="I227" s="124" t="str">
        <f>Coversheet!$D$24</f>
        <v>Select</v>
      </c>
      <c r="J227" s="124" t="str">
        <f>Coversheet!$D$25</f>
        <v>Select</v>
      </c>
      <c r="K227" s="45">
        <f>Coversheet!$D$26</f>
        <v>0</v>
      </c>
      <c r="L227" s="45">
        <f>Coversheet!$D$28</f>
        <v>0</v>
      </c>
      <c r="M227" s="124">
        <f>Coversheet!$D$29</f>
        <v>0</v>
      </c>
      <c r="N227" s="45">
        <f>Coversheet!$D$30</f>
        <v>0</v>
      </c>
      <c r="O227" t="e">
        <f>VLOOKUP(B227,Sheet1!$A$3:$F$129,3,FALSE)</f>
        <v>#N/A</v>
      </c>
      <c r="P227">
        <f>FSPC.A!$F$4</f>
        <v>0</v>
      </c>
      <c r="Q227" s="46"/>
      <c r="R227" s="46"/>
      <c r="S227" s="46" t="str">
        <f>Coversheet!$D$15</f>
        <v>Select</v>
      </c>
      <c r="T227" s="46">
        <f>Coversheet!$D$21</f>
        <v>0</v>
      </c>
      <c r="U227" t="s">
        <v>422</v>
      </c>
      <c r="V227" s="32">
        <f>FSPC.A!$D$3</f>
        <v>0</v>
      </c>
      <c r="W227" s="32">
        <f>FSPC.A!$F$3</f>
        <v>0</v>
      </c>
      <c r="X227">
        <f>FSPC.A!$D$5</f>
        <v>0</v>
      </c>
      <c r="Y227">
        <f>FSPC.A!$F$5</f>
        <v>0</v>
      </c>
      <c r="Z227">
        <f>FSPC.A!$D$6</f>
        <v>0</v>
      </c>
      <c r="AA227">
        <f>FSPC.A!$F$6</f>
        <v>0</v>
      </c>
      <c r="AB227" t="str">
        <f>FSPC.A!$D$7</f>
        <v xml:space="preserve"> </v>
      </c>
      <c r="AC227">
        <f>FSPC.A!$F$7</f>
        <v>0</v>
      </c>
      <c r="AD227" t="str">
        <f>FSPC.A!$D$8</f>
        <v>Select</v>
      </c>
      <c r="AE227" t="str">
        <f>FSPC.A!$F$8</f>
        <v>Select</v>
      </c>
      <c r="AF227">
        <f>FSPC.A!$D$9</f>
        <v>0</v>
      </c>
      <c r="AG227">
        <f>FSPC.A!$F$9</f>
        <v>0</v>
      </c>
      <c r="AH227" s="31" t="str">
        <f>FSPC.A!$D$10</f>
        <v>Auto-Populates</v>
      </c>
      <c r="AI227" t="str">
        <f>FSPC.A!$F$10</f>
        <v>Auto-Populates</v>
      </c>
      <c r="AJ227" t="str">
        <f>FSPC.A!$B$39</f>
        <v>VII. Acidified Foods/Low Acid Canned Foods (LACF) Provisions</v>
      </c>
      <c r="AK227">
        <f>FSPC.A!B47</f>
        <v>8</v>
      </c>
      <c r="AL227" t="str">
        <f>FSPC.A!C47</f>
        <v>Did the inspector review additional records required under 21 CFR 113/114?</v>
      </c>
      <c r="AM227">
        <f>FSPC.A!D47</f>
        <v>0</v>
      </c>
      <c r="AN227" t="str">
        <f>FSPC.A!$E$47</f>
        <v>Select</v>
      </c>
      <c r="AO227">
        <f>FSPC.A!$F$47</f>
        <v>0</v>
      </c>
      <c r="AP227">
        <f>FSPC.A!$D$54</f>
        <v>0</v>
      </c>
      <c r="AQ227" s="32">
        <f>FSPC.A!$F$54</f>
        <v>0</v>
      </c>
      <c r="AR227">
        <f>FSPC.A!$D$55</f>
        <v>0</v>
      </c>
    </row>
    <row r="228" spans="1:175" x14ac:dyDescent="0.25">
      <c r="A228" t="e">
        <f>VLOOKUP(B228,Sheet1!$A$3:$F$129,2,FALSE)</f>
        <v>#N/A</v>
      </c>
      <c r="B228" t="str">
        <f>FSPC.A!$D$4</f>
        <v>Select</v>
      </c>
      <c r="C228" s="45">
        <f>Coversheet!$D$36</f>
        <v>0</v>
      </c>
      <c r="D228" s="46" t="str">
        <f>Sheet1!$A$1</f>
        <v>Human Food Field Inspection Audit v 07/2025</v>
      </c>
      <c r="E228" s="124">
        <f>Coversheet!$D$35</f>
        <v>0</v>
      </c>
      <c r="F228" s="124" t="str">
        <f>Coversheet!$D$17</f>
        <v>Select</v>
      </c>
      <c r="G228" s="124" t="str">
        <f>Coversheet!$D$19</f>
        <v>Select</v>
      </c>
      <c r="H228" s="124" t="str">
        <f>Coversheet!$D$16</f>
        <v>FOOD</v>
      </c>
      <c r="I228" s="124" t="str">
        <f>Coversheet!$D$24</f>
        <v>Select</v>
      </c>
      <c r="J228" s="124" t="str">
        <f>Coversheet!$D$25</f>
        <v>Select</v>
      </c>
      <c r="K228" s="45">
        <f>Coversheet!$D$26</f>
        <v>0</v>
      </c>
      <c r="L228" s="45">
        <f>Coversheet!$D$28</f>
        <v>0</v>
      </c>
      <c r="M228" s="124">
        <f>Coversheet!$D$29</f>
        <v>0</v>
      </c>
      <c r="N228" s="45">
        <f>Coversheet!$D$30</f>
        <v>0</v>
      </c>
      <c r="O228" t="e">
        <f>VLOOKUP(B228,Sheet1!$A$3:$F$129,3,FALSE)</f>
        <v>#N/A</v>
      </c>
      <c r="P228">
        <f>FSPC.A!$F$4</f>
        <v>0</v>
      </c>
      <c r="Q228" s="46"/>
      <c r="R228" s="46"/>
      <c r="S228" s="46" t="str">
        <f>Coversheet!$D$15</f>
        <v>Select</v>
      </c>
      <c r="T228" s="46">
        <f>Coversheet!$D$21</f>
        <v>0</v>
      </c>
      <c r="U228" t="s">
        <v>422</v>
      </c>
      <c r="V228" s="32">
        <f>FSPC.A!$D$3</f>
        <v>0</v>
      </c>
      <c r="W228" s="32">
        <f>FSPC.A!$F$3</f>
        <v>0</v>
      </c>
      <c r="X228">
        <f>FSPC.A!$D$5</f>
        <v>0</v>
      </c>
      <c r="Y228">
        <f>FSPC.A!$F$5</f>
        <v>0</v>
      </c>
      <c r="Z228">
        <f>FSPC.A!$D$6</f>
        <v>0</v>
      </c>
      <c r="AA228">
        <f>FSPC.A!$F$6</f>
        <v>0</v>
      </c>
      <c r="AB228" t="str">
        <f>FSPC.A!$D$7</f>
        <v xml:space="preserve"> </v>
      </c>
      <c r="AC228">
        <f>FSPC.A!$F$7</f>
        <v>0</v>
      </c>
      <c r="AD228" t="str">
        <f>FSPC.A!$D$8</f>
        <v>Select</v>
      </c>
      <c r="AE228" t="str">
        <f>FSPC.A!$F$8</f>
        <v>Select</v>
      </c>
      <c r="AF228">
        <f>FSPC.A!$D$9</f>
        <v>0</v>
      </c>
      <c r="AG228">
        <f>FSPC.A!$F$9</f>
        <v>0</v>
      </c>
      <c r="AH228" s="31" t="str">
        <f>FSPC.A!$D$10</f>
        <v>Auto-Populates</v>
      </c>
      <c r="AI228" t="str">
        <f>FSPC.A!$F$10</f>
        <v>Auto-Populates</v>
      </c>
      <c r="AJ228" t="str">
        <f>FSPC.A!$B$48</f>
        <v>XI. Observation Documentation</v>
      </c>
      <c r="AK228" t="str">
        <f>FSPC.A!$B$48</f>
        <v>XI. Observation Documentation</v>
      </c>
      <c r="AP228">
        <f>FSPC.A!$D$54</f>
        <v>0</v>
      </c>
      <c r="AQ228" s="32">
        <f>FSPC.A!$F$54</f>
        <v>0</v>
      </c>
      <c r="AR228">
        <f>FSPC.A!$D$55</f>
        <v>0</v>
      </c>
    </row>
    <row r="229" spans="1:175" x14ac:dyDescent="0.25">
      <c r="A229" t="e">
        <f>VLOOKUP(B229,Sheet1!$A$3:$F$129,2,FALSE)</f>
        <v>#N/A</v>
      </c>
      <c r="B229" t="str">
        <f>FSPC.A!$D$4</f>
        <v>Select</v>
      </c>
      <c r="C229" s="45">
        <f>Coversheet!$D$36</f>
        <v>0</v>
      </c>
      <c r="D229" s="46" t="str">
        <f>Sheet1!$A$1</f>
        <v>Human Food Field Inspection Audit v 07/2025</v>
      </c>
      <c r="E229" s="124">
        <f>Coversheet!$D$35</f>
        <v>0</v>
      </c>
      <c r="F229" s="124" t="str">
        <f>Coversheet!$D$17</f>
        <v>Select</v>
      </c>
      <c r="G229" s="124" t="str">
        <f>Coversheet!$D$19</f>
        <v>Select</v>
      </c>
      <c r="H229" s="124" t="str">
        <f>Coversheet!$D$16</f>
        <v>FOOD</v>
      </c>
      <c r="I229" s="124" t="str">
        <f>Coversheet!$D$24</f>
        <v>Select</v>
      </c>
      <c r="J229" s="124" t="str">
        <f>Coversheet!$D$25</f>
        <v>Select</v>
      </c>
      <c r="K229" s="45">
        <f>Coversheet!$D$26</f>
        <v>0</v>
      </c>
      <c r="L229" s="45">
        <f>Coversheet!$D$28</f>
        <v>0</v>
      </c>
      <c r="M229" s="124">
        <f>Coversheet!$D$29</f>
        <v>0</v>
      </c>
      <c r="N229" s="45">
        <f>Coversheet!$D$30</f>
        <v>0</v>
      </c>
      <c r="O229" t="e">
        <f>VLOOKUP(B229,Sheet1!$A$3:$F$129,3,FALSE)</f>
        <v>#N/A</v>
      </c>
      <c r="P229">
        <f>FSPC.A!$F$4</f>
        <v>0</v>
      </c>
      <c r="Q229" s="46"/>
      <c r="R229" s="46"/>
      <c r="S229" s="46" t="str">
        <f>Coversheet!$D$15</f>
        <v>Select</v>
      </c>
      <c r="T229" s="46">
        <f>Coversheet!$D$21</f>
        <v>0</v>
      </c>
      <c r="U229" t="s">
        <v>422</v>
      </c>
      <c r="V229" s="32">
        <f>FSPC.A!$D$3</f>
        <v>0</v>
      </c>
      <c r="W229" s="32">
        <f>FSPC.A!$F$3</f>
        <v>0</v>
      </c>
      <c r="X229">
        <f>FSPC.A!$D$5</f>
        <v>0</v>
      </c>
      <c r="Y229">
        <f>FSPC.A!$F$5</f>
        <v>0</v>
      </c>
      <c r="Z229">
        <f>FSPC.A!$D$6</f>
        <v>0</v>
      </c>
      <c r="AA229">
        <f>FSPC.A!$F$6</f>
        <v>0</v>
      </c>
      <c r="AB229" t="str">
        <f>FSPC.A!$D$7</f>
        <v xml:space="preserve"> </v>
      </c>
      <c r="AC229">
        <f>FSPC.A!$F$7</f>
        <v>0</v>
      </c>
      <c r="AD229" t="str">
        <f>FSPC.A!$D$8</f>
        <v>Select</v>
      </c>
      <c r="AE229" t="str">
        <f>FSPC.A!$F$8</f>
        <v>Select</v>
      </c>
      <c r="AF229">
        <f>FSPC.A!$D$9</f>
        <v>0</v>
      </c>
      <c r="AG229">
        <f>FSPC.A!$F$9</f>
        <v>0</v>
      </c>
      <c r="AH229" s="31" t="str">
        <f>FSPC.A!$D$10</f>
        <v>Auto-Populates</v>
      </c>
      <c r="AI229" t="str">
        <f>FSPC.A!$F$10</f>
        <v>Auto-Populates</v>
      </c>
      <c r="AJ229" t="str">
        <f>FSPC.A!$B$48</f>
        <v>XI. Observation Documentation</v>
      </c>
      <c r="AK229">
        <f>FSPC.A!B49</f>
        <v>1</v>
      </c>
      <c r="AL229" t="str">
        <f>FSPC.A!C49</f>
        <v xml:space="preserve">Did the inspector determine the significance of the observation (written or discussed) and document them appropriately? </v>
      </c>
      <c r="AM229">
        <f>FSPC.A!D49</f>
        <v>0</v>
      </c>
      <c r="AN229" t="str">
        <f>FSPC.A!$E$49</f>
        <v>Select</v>
      </c>
      <c r="AO229">
        <f>FSPC.A!$F$49</f>
        <v>0</v>
      </c>
      <c r="AP229">
        <f>FSPC.A!$D$54</f>
        <v>0</v>
      </c>
      <c r="AQ229" s="32">
        <f>FSPC.A!$F$54</f>
        <v>0</v>
      </c>
      <c r="AR229">
        <f>FSPC.A!$D$55</f>
        <v>0</v>
      </c>
    </row>
    <row r="230" spans="1:175" x14ac:dyDescent="0.25">
      <c r="A230" t="e">
        <f>VLOOKUP(B230,Sheet1!$A$3:$F$129,2,FALSE)</f>
        <v>#N/A</v>
      </c>
      <c r="B230" t="str">
        <f>FSPC.A!$D$4</f>
        <v>Select</v>
      </c>
      <c r="C230" s="45">
        <f>Coversheet!$D$36</f>
        <v>0</v>
      </c>
      <c r="D230" s="46" t="str">
        <f>Sheet1!$A$1</f>
        <v>Human Food Field Inspection Audit v 07/2025</v>
      </c>
      <c r="E230" s="124">
        <f>Coversheet!$D$35</f>
        <v>0</v>
      </c>
      <c r="F230" s="124" t="str">
        <f>Coversheet!$D$17</f>
        <v>Select</v>
      </c>
      <c r="G230" s="124" t="str">
        <f>Coversheet!$D$19</f>
        <v>Select</v>
      </c>
      <c r="H230" s="124" t="str">
        <f>Coversheet!$D$16</f>
        <v>FOOD</v>
      </c>
      <c r="I230" s="124" t="str">
        <f>Coversheet!$D$24</f>
        <v>Select</v>
      </c>
      <c r="J230" s="124" t="str">
        <f>Coversheet!$D$25</f>
        <v>Select</v>
      </c>
      <c r="K230" s="45">
        <f>Coversheet!$D$26</f>
        <v>0</v>
      </c>
      <c r="L230" s="45">
        <f>Coversheet!$D$28</f>
        <v>0</v>
      </c>
      <c r="M230" s="124">
        <f>Coversheet!$D$29</f>
        <v>0</v>
      </c>
      <c r="N230" s="45">
        <f>Coversheet!$D$30</f>
        <v>0</v>
      </c>
      <c r="O230" t="e">
        <f>VLOOKUP(B230,Sheet1!$A$3:$F$129,3,FALSE)</f>
        <v>#N/A</v>
      </c>
      <c r="P230">
        <f>FSPC.A!$F$4</f>
        <v>0</v>
      </c>
      <c r="Q230" s="46"/>
      <c r="R230" s="46"/>
      <c r="S230" s="46" t="str">
        <f>Coversheet!$D$15</f>
        <v>Select</v>
      </c>
      <c r="T230" s="46">
        <f>Coversheet!$D$21</f>
        <v>0</v>
      </c>
      <c r="U230" t="s">
        <v>422</v>
      </c>
      <c r="V230" s="32">
        <f>FSPC.A!$D$3</f>
        <v>0</v>
      </c>
      <c r="W230" s="32">
        <f>FSPC.A!$F$3</f>
        <v>0</v>
      </c>
      <c r="X230">
        <f>FSPC.A!$D$5</f>
        <v>0</v>
      </c>
      <c r="Y230">
        <f>FSPC.A!$F$5</f>
        <v>0</v>
      </c>
      <c r="Z230">
        <f>FSPC.A!$D$6</f>
        <v>0</v>
      </c>
      <c r="AA230">
        <f>FSPC.A!$F$6</f>
        <v>0</v>
      </c>
      <c r="AB230" t="str">
        <f>FSPC.A!$D$7</f>
        <v xml:space="preserve"> </v>
      </c>
      <c r="AC230">
        <f>FSPC.A!$F$7</f>
        <v>0</v>
      </c>
      <c r="AD230" t="str">
        <f>FSPC.A!$D$8</f>
        <v>Select</v>
      </c>
      <c r="AE230" t="str">
        <f>FSPC.A!$F$8</f>
        <v>Select</v>
      </c>
      <c r="AF230">
        <f>FSPC.A!$D$9</f>
        <v>0</v>
      </c>
      <c r="AG230">
        <f>FSPC.A!$F$9</f>
        <v>0</v>
      </c>
      <c r="AH230" s="31" t="str">
        <f>FSPC.A!$D$10</f>
        <v>Auto-Populates</v>
      </c>
      <c r="AI230" t="str">
        <f>FSPC.A!$F$10</f>
        <v>Auto-Populates</v>
      </c>
      <c r="AJ230" t="str">
        <f>FSPC.A!$B$50</f>
        <v>XII. Overall Feedback</v>
      </c>
      <c r="AK230" t="str">
        <f>FSPC.A!$B$50</f>
        <v>XII. Overall Feedback</v>
      </c>
      <c r="AP230">
        <f>FSPC.A!$D$54</f>
        <v>0</v>
      </c>
      <c r="AQ230" s="32">
        <f>FSPC.A!$F$54</f>
        <v>0</v>
      </c>
      <c r="AR230">
        <f>FSPC.A!$D$55</f>
        <v>0</v>
      </c>
    </row>
    <row r="231" spans="1:175" x14ac:dyDescent="0.25">
      <c r="A231" t="e">
        <f>VLOOKUP(B231,Sheet1!$A$3:$F$129,2,FALSE)</f>
        <v>#N/A</v>
      </c>
      <c r="B231" t="str">
        <f>FSPC.A!$D$4</f>
        <v>Select</v>
      </c>
      <c r="C231" s="45">
        <f>Coversheet!$D$36</f>
        <v>0</v>
      </c>
      <c r="D231" s="46" t="str">
        <f>Sheet1!$A$1</f>
        <v>Human Food Field Inspection Audit v 07/2025</v>
      </c>
      <c r="E231" s="124">
        <f>Coversheet!$D$35</f>
        <v>0</v>
      </c>
      <c r="F231" s="124" t="str">
        <f>Coversheet!$D$17</f>
        <v>Select</v>
      </c>
      <c r="G231" s="124" t="str">
        <f>Coversheet!$D$19</f>
        <v>Select</v>
      </c>
      <c r="H231" s="124" t="str">
        <f>Coversheet!$D$16</f>
        <v>FOOD</v>
      </c>
      <c r="I231" s="124" t="str">
        <f>Coversheet!$D$24</f>
        <v>Select</v>
      </c>
      <c r="J231" s="124" t="str">
        <f>Coversheet!$D$25</f>
        <v>Select</v>
      </c>
      <c r="K231" s="45">
        <f>Coversheet!$D$26</f>
        <v>0</v>
      </c>
      <c r="L231" s="45">
        <f>Coversheet!$D$28</f>
        <v>0</v>
      </c>
      <c r="M231" s="124">
        <f>Coversheet!$D$29</f>
        <v>0</v>
      </c>
      <c r="N231" s="45">
        <f>Coversheet!$D$30</f>
        <v>0</v>
      </c>
      <c r="O231" t="e">
        <f>VLOOKUP(B231,Sheet1!$A$3:$F$129,3,FALSE)</f>
        <v>#N/A</v>
      </c>
      <c r="P231">
        <f>FSPC.A!$F$4</f>
        <v>0</v>
      </c>
      <c r="Q231" s="46"/>
      <c r="R231" s="46"/>
      <c r="S231" s="46" t="str">
        <f>Coversheet!$D$15</f>
        <v>Select</v>
      </c>
      <c r="T231" s="46">
        <f>Coversheet!$D$21</f>
        <v>0</v>
      </c>
      <c r="U231" t="s">
        <v>422</v>
      </c>
      <c r="V231" s="32">
        <f>FSPC.A!$D$3</f>
        <v>0</v>
      </c>
      <c r="W231" s="32">
        <f>FSPC.A!$F$3</f>
        <v>0</v>
      </c>
      <c r="X231">
        <f>FSPC.A!$D$5</f>
        <v>0</v>
      </c>
      <c r="Y231">
        <f>FSPC.A!$F$5</f>
        <v>0</v>
      </c>
      <c r="Z231">
        <f>FSPC.A!$D$6</f>
        <v>0</v>
      </c>
      <c r="AA231">
        <f>FSPC.A!$F$6</f>
        <v>0</v>
      </c>
      <c r="AB231" t="str">
        <f>FSPC.A!$D$7</f>
        <v xml:space="preserve"> </v>
      </c>
      <c r="AC231">
        <f>FSPC.A!$F$7</f>
        <v>0</v>
      </c>
      <c r="AD231" t="str">
        <f>FSPC.A!$D$8</f>
        <v>Select</v>
      </c>
      <c r="AE231" t="str">
        <f>FSPC.A!$F$8</f>
        <v>Select</v>
      </c>
      <c r="AF231">
        <f>FSPC.A!$D$9</f>
        <v>0</v>
      </c>
      <c r="AG231">
        <f>FSPC.A!$F$9</f>
        <v>0</v>
      </c>
      <c r="AH231" s="31" t="str">
        <f>FSPC.A!$D$10</f>
        <v>Auto-Populates</v>
      </c>
      <c r="AI231" t="str">
        <f>FSPC.A!$F$10</f>
        <v>Auto-Populates</v>
      </c>
      <c r="AJ231" t="str">
        <f>FSPC.A!$B$50</f>
        <v>XII. Overall Feedback</v>
      </c>
      <c r="AO231">
        <f>FSPC.A!$B$51</f>
        <v>0</v>
      </c>
      <c r="AP231">
        <f>FSPC.A!$D$54</f>
        <v>0</v>
      </c>
      <c r="AQ231" s="32">
        <f>FSPC.A!$F$54</f>
        <v>0</v>
      </c>
      <c r="AR231">
        <f>FSPC.A!$D$55</f>
        <v>0</v>
      </c>
    </row>
    <row r="232" spans="1:175" x14ac:dyDescent="0.25">
      <c r="A232" t="e">
        <f>VLOOKUP(B232,Sheet1!$A$3:$F$129,2,FALSE)</f>
        <v>#N/A</v>
      </c>
      <c r="B232" t="str">
        <f>HACCP!$D$4</f>
        <v>Select</v>
      </c>
      <c r="C232" s="45">
        <f>Coversheet!$D$36</f>
        <v>0</v>
      </c>
      <c r="D232" s="46" t="str">
        <f>Sheet1!$A$1</f>
        <v>Human Food Field Inspection Audit v 07/2025</v>
      </c>
      <c r="E232" s="124">
        <f>Coversheet!$D$35</f>
        <v>0</v>
      </c>
      <c r="F232" s="124" t="str">
        <f>Coversheet!$D$17</f>
        <v>Select</v>
      </c>
      <c r="G232" s="124" t="str">
        <f>Coversheet!$D$19</f>
        <v>Select</v>
      </c>
      <c r="H232" s="124" t="str">
        <f>Coversheet!$D$16</f>
        <v>FOOD</v>
      </c>
      <c r="I232" s="124" t="str">
        <f>Coversheet!$D$24</f>
        <v>Select</v>
      </c>
      <c r="J232" s="124" t="str">
        <f>Coversheet!$D$25</f>
        <v>Select</v>
      </c>
      <c r="K232" s="45">
        <f>Coversheet!$D$26</f>
        <v>0</v>
      </c>
      <c r="L232" s="45">
        <f>Coversheet!$D$28</f>
        <v>0</v>
      </c>
      <c r="M232" s="124">
        <f>Coversheet!$D$29</f>
        <v>0</v>
      </c>
      <c r="N232" s="45">
        <f>Coversheet!$D$30</f>
        <v>0</v>
      </c>
      <c r="O232" t="e">
        <f>VLOOKUP(B232,Sheet1!$A$3:$F$129,3,FALSE)</f>
        <v>#N/A</v>
      </c>
      <c r="P232">
        <f>HACCP!$F$4</f>
        <v>0</v>
      </c>
      <c r="Q232" s="46"/>
      <c r="R232" s="46"/>
      <c r="S232" s="46" t="str">
        <f>Coversheet!$D$15</f>
        <v>Select</v>
      </c>
      <c r="T232" s="46">
        <f>Coversheet!$D$21</f>
        <v>0</v>
      </c>
      <c r="U232" t="s">
        <v>423</v>
      </c>
      <c r="V232" s="32">
        <f>HACCP!$D$3</f>
        <v>0</v>
      </c>
      <c r="W232" s="32">
        <f>HACCP!$F$3</f>
        <v>0</v>
      </c>
      <c r="X232">
        <f>HACCP!$D$5</f>
        <v>0</v>
      </c>
      <c r="Y232">
        <f>HACCP!$F$5</f>
        <v>0</v>
      </c>
      <c r="Z232">
        <f>HACCP!$D$6</f>
        <v>0</v>
      </c>
      <c r="AA232">
        <f>HACCP!$F$6</f>
        <v>0</v>
      </c>
      <c r="AB232" t="str">
        <f>HACCP!$D$7</f>
        <v xml:space="preserve"> </v>
      </c>
      <c r="AC232">
        <f>HACCP!$F$7</f>
        <v>0</v>
      </c>
      <c r="AD232" t="str">
        <f>HACCP!$D$8</f>
        <v>Select</v>
      </c>
      <c r="AE232" t="str">
        <f>HACCP!$F$8</f>
        <v>Select</v>
      </c>
      <c r="AF232">
        <f>HACCP!$D$9</f>
        <v>0</v>
      </c>
      <c r="AG232">
        <f>HACCP!$F$9</f>
        <v>0</v>
      </c>
      <c r="AH232" s="31" t="str">
        <f>HACCP!$D$10</f>
        <v>Auto-Populates</v>
      </c>
      <c r="AI232" t="str">
        <f>HACCP!$F$10</f>
        <v>Auto-Populates</v>
      </c>
      <c r="AJ232" s="45" t="s">
        <v>200</v>
      </c>
      <c r="AK232" s="45" t="s">
        <v>200</v>
      </c>
      <c r="AL232" s="45" t="s">
        <v>200</v>
      </c>
      <c r="AM232" s="46"/>
      <c r="AN232" s="45" t="s">
        <v>200</v>
      </c>
      <c r="AO232" s="45" t="s">
        <v>200</v>
      </c>
      <c r="AP232">
        <f>HACCP!$D$47</f>
        <v>0</v>
      </c>
      <c r="AQ232" s="32">
        <f>HACCP!$F$47</f>
        <v>0</v>
      </c>
      <c r="AR232">
        <f>HACCP!$D$48</f>
        <v>0</v>
      </c>
      <c r="AS232" t="str">
        <f>AN234</f>
        <v>Select</v>
      </c>
      <c r="AT232">
        <f>AO234</f>
        <v>0</v>
      </c>
      <c r="AU232" t="str">
        <f>AN235</f>
        <v>Select</v>
      </c>
      <c r="AV232">
        <f>AO235</f>
        <v>0</v>
      </c>
      <c r="AW232" t="str">
        <f>AN236</f>
        <v>Select</v>
      </c>
      <c r="AX232">
        <f>AO236</f>
        <v>0</v>
      </c>
      <c r="AY232" t="str">
        <f>AN237</f>
        <v>Select</v>
      </c>
      <c r="AZ232">
        <f>AO237</f>
        <v>0</v>
      </c>
      <c r="BA232" t="str">
        <f>AN238</f>
        <v>Select</v>
      </c>
      <c r="BB232">
        <f>AO238</f>
        <v>0</v>
      </c>
      <c r="BC232" t="str">
        <f>AN239</f>
        <v>Select</v>
      </c>
      <c r="BD232">
        <f>AO239</f>
        <v>0</v>
      </c>
      <c r="BE232" t="str">
        <f>AN240</f>
        <v>Select</v>
      </c>
      <c r="BF232">
        <f>AO240</f>
        <v>0</v>
      </c>
      <c r="BG232" t="str">
        <f>AN241</f>
        <v>Select</v>
      </c>
      <c r="BH232">
        <f>AO241</f>
        <v>0</v>
      </c>
      <c r="BI232" t="str">
        <f>AN242</f>
        <v>Select</v>
      </c>
      <c r="BJ232">
        <f>AO242</f>
        <v>0</v>
      </c>
      <c r="BK232" t="str">
        <f>AN244</f>
        <v>Select</v>
      </c>
      <c r="BL232">
        <f>AO244</f>
        <v>0</v>
      </c>
      <c r="BM232" t="str">
        <f>AN245</f>
        <v>Select</v>
      </c>
      <c r="BN232">
        <f>AO245</f>
        <v>0</v>
      </c>
      <c r="BO232" t="str">
        <f>AN246</f>
        <v>Select</v>
      </c>
      <c r="BP232">
        <f>AO246</f>
        <v>0</v>
      </c>
      <c r="BQ232" t="str">
        <f>AN247</f>
        <v>Select</v>
      </c>
      <c r="BR232">
        <f>AO247</f>
        <v>0</v>
      </c>
      <c r="BS232" t="str">
        <f>AN248</f>
        <v>Select</v>
      </c>
      <c r="BT232">
        <f>AO248</f>
        <v>0</v>
      </c>
      <c r="BU232" t="str">
        <f>AN249</f>
        <v>Select</v>
      </c>
      <c r="BV232">
        <f>AO249</f>
        <v>0</v>
      </c>
      <c r="BW232" t="str">
        <f>AN250</f>
        <v>Select</v>
      </c>
      <c r="BX232">
        <f>AO250</f>
        <v>0</v>
      </c>
      <c r="BY232" t="str">
        <f>AN251</f>
        <v>Select</v>
      </c>
      <c r="BZ232">
        <f>AO251</f>
        <v>0</v>
      </c>
      <c r="CA232" t="str">
        <f>AN252</f>
        <v>Select</v>
      </c>
      <c r="CB232">
        <f>AO252</f>
        <v>0</v>
      </c>
      <c r="DO232" t="str">
        <f>AN254</f>
        <v>Select</v>
      </c>
      <c r="DP232">
        <f>AO254</f>
        <v>0</v>
      </c>
      <c r="DQ232" t="str">
        <f>AN255</f>
        <v>Select</v>
      </c>
      <c r="DR232">
        <f>AO255</f>
        <v>0</v>
      </c>
      <c r="DS232" t="str">
        <f>AN256</f>
        <v>Select</v>
      </c>
      <c r="DT232">
        <f>AO256</f>
        <v>0</v>
      </c>
      <c r="DU232" t="str">
        <f>AN257</f>
        <v>Select</v>
      </c>
      <c r="DV232">
        <f>AO257</f>
        <v>0</v>
      </c>
      <c r="DW232" t="str">
        <f>AN258</f>
        <v>Select</v>
      </c>
      <c r="DX232">
        <f>AO258</f>
        <v>0</v>
      </c>
      <c r="DY232" t="str">
        <f>AN259</f>
        <v>Select</v>
      </c>
      <c r="DZ232">
        <f>AO259</f>
        <v>0</v>
      </c>
      <c r="EA232" t="str">
        <f>AN260</f>
        <v>Select</v>
      </c>
      <c r="EB232">
        <f>AO260</f>
        <v>0</v>
      </c>
      <c r="FQ232" t="str">
        <f>AN262</f>
        <v>Select</v>
      </c>
      <c r="FR232">
        <f>AO262</f>
        <v>0</v>
      </c>
      <c r="FS232">
        <f>AO264</f>
        <v>0</v>
      </c>
    </row>
    <row r="233" spans="1:175" x14ac:dyDescent="0.25">
      <c r="A233" t="e">
        <f>VLOOKUP(B233,Sheet1!$A$3:$F$129,2,FALSE)</f>
        <v>#N/A</v>
      </c>
      <c r="B233" t="str">
        <f>HACCP!$D$4</f>
        <v>Select</v>
      </c>
      <c r="C233" s="45">
        <f>Coversheet!$D$36</f>
        <v>0</v>
      </c>
      <c r="D233" s="46" t="str">
        <f>Sheet1!$A$1</f>
        <v>Human Food Field Inspection Audit v 07/2025</v>
      </c>
      <c r="E233" s="124">
        <f>Coversheet!$D$35</f>
        <v>0</v>
      </c>
      <c r="F233" s="124" t="str">
        <f>Coversheet!$D$17</f>
        <v>Select</v>
      </c>
      <c r="G233" s="124" t="str">
        <f>Coversheet!$D$19</f>
        <v>Select</v>
      </c>
      <c r="H233" s="124" t="str">
        <f>Coversheet!$D$16</f>
        <v>FOOD</v>
      </c>
      <c r="I233" s="124" t="str">
        <f>Coversheet!$D$24</f>
        <v>Select</v>
      </c>
      <c r="J233" s="124" t="str">
        <f>Coversheet!$D$25</f>
        <v>Select</v>
      </c>
      <c r="K233" s="45">
        <f>Coversheet!$D$26</f>
        <v>0</v>
      </c>
      <c r="L233" s="45">
        <f>Coversheet!$D$28</f>
        <v>0</v>
      </c>
      <c r="M233" s="124">
        <f>Coversheet!$D$29</f>
        <v>0</v>
      </c>
      <c r="N233" s="45">
        <f>Coversheet!$D$30</f>
        <v>0</v>
      </c>
      <c r="O233" t="e">
        <f>VLOOKUP(B233,Sheet1!$A$3:$F$129,3,FALSE)</f>
        <v>#N/A</v>
      </c>
      <c r="P233">
        <f>HACCP!$F$4</f>
        <v>0</v>
      </c>
      <c r="Q233" s="46"/>
      <c r="R233" s="46"/>
      <c r="S233" s="46" t="str">
        <f>Coversheet!$D$15</f>
        <v>Select</v>
      </c>
      <c r="T233" s="46">
        <f>Coversheet!$D$21</f>
        <v>0</v>
      </c>
      <c r="U233" t="s">
        <v>423</v>
      </c>
      <c r="V233" s="32">
        <f>HACCP!$D$3</f>
        <v>0</v>
      </c>
      <c r="W233" s="32">
        <f>HACCP!$F$3</f>
        <v>0</v>
      </c>
      <c r="X233">
        <f>HACCP!$D$5</f>
        <v>0</v>
      </c>
      <c r="Y233">
        <f>HACCP!$F$5</f>
        <v>0</v>
      </c>
      <c r="Z233">
        <f>HACCP!$D$6</f>
        <v>0</v>
      </c>
      <c r="AA233">
        <f>HACCP!$F$6</f>
        <v>0</v>
      </c>
      <c r="AB233" t="str">
        <f>HACCP!$D$7</f>
        <v xml:space="preserve"> </v>
      </c>
      <c r="AC233">
        <f>HACCP!$F$7</f>
        <v>0</v>
      </c>
      <c r="AD233" t="str">
        <f>HACCP!$D$8</f>
        <v>Select</v>
      </c>
      <c r="AE233" t="str">
        <f>HACCP!$F$8</f>
        <v>Select</v>
      </c>
      <c r="AF233">
        <f>HACCP!$D$9</f>
        <v>0</v>
      </c>
      <c r="AG233">
        <f>HACCP!$F$9</f>
        <v>0</v>
      </c>
      <c r="AH233" s="31" t="str">
        <f>HACCP!$D$10</f>
        <v>Auto-Populates</v>
      </c>
      <c r="AI233" t="str">
        <f>HACCP!$F$10</f>
        <v>Auto-Populates</v>
      </c>
      <c r="AJ233" t="str">
        <f>HACCP!$B$13</f>
        <v>I. General</v>
      </c>
      <c r="AK233" t="str">
        <f>HACCP!$B$13</f>
        <v>I. General</v>
      </c>
      <c r="AP233">
        <f>HACCP!$D$47</f>
        <v>0</v>
      </c>
      <c r="AQ233" s="32">
        <f>HACCP!$F$47</f>
        <v>0</v>
      </c>
      <c r="AR233">
        <f>HACCP!$D$48</f>
        <v>0</v>
      </c>
    </row>
    <row r="234" spans="1:175" x14ac:dyDescent="0.25">
      <c r="A234" t="e">
        <f>VLOOKUP(B234,Sheet1!$A$3:$F$129,2,FALSE)</f>
        <v>#N/A</v>
      </c>
      <c r="B234" t="str">
        <f>HACCP!$D$4</f>
        <v>Select</v>
      </c>
      <c r="C234" s="45">
        <f>Coversheet!$D$36</f>
        <v>0</v>
      </c>
      <c r="D234" s="46" t="str">
        <f>Sheet1!$A$1</f>
        <v>Human Food Field Inspection Audit v 07/2025</v>
      </c>
      <c r="E234" s="124">
        <f>Coversheet!$D$35</f>
        <v>0</v>
      </c>
      <c r="F234" s="124" t="str">
        <f>Coversheet!$D$17</f>
        <v>Select</v>
      </c>
      <c r="G234" s="124" t="str">
        <f>Coversheet!$D$19</f>
        <v>Select</v>
      </c>
      <c r="H234" s="124" t="str">
        <f>Coversheet!$D$16</f>
        <v>FOOD</v>
      </c>
      <c r="I234" s="124" t="str">
        <f>Coversheet!$D$24</f>
        <v>Select</v>
      </c>
      <c r="J234" s="124" t="str">
        <f>Coversheet!$D$25</f>
        <v>Select</v>
      </c>
      <c r="K234" s="45">
        <f>Coversheet!$D$26</f>
        <v>0</v>
      </c>
      <c r="L234" s="45">
        <f>Coversheet!$D$28</f>
        <v>0</v>
      </c>
      <c r="M234" s="124">
        <f>Coversheet!$D$29</f>
        <v>0</v>
      </c>
      <c r="N234" s="45">
        <f>Coversheet!$D$30</f>
        <v>0</v>
      </c>
      <c r="O234" t="e">
        <f>VLOOKUP(B234,Sheet1!$A$3:$F$129,3,FALSE)</f>
        <v>#N/A</v>
      </c>
      <c r="P234">
        <f>HACCP!$F$4</f>
        <v>0</v>
      </c>
      <c r="Q234" s="46"/>
      <c r="R234" s="46"/>
      <c r="S234" s="46" t="str">
        <f>Coversheet!$D$15</f>
        <v>Select</v>
      </c>
      <c r="T234" s="46">
        <f>Coversheet!$D$21</f>
        <v>0</v>
      </c>
      <c r="U234" t="s">
        <v>423</v>
      </c>
      <c r="V234" s="32">
        <f>HACCP!$D$3</f>
        <v>0</v>
      </c>
      <c r="W234" s="32">
        <f>HACCP!$F$3</f>
        <v>0</v>
      </c>
      <c r="X234">
        <f>HACCP!$D$5</f>
        <v>0</v>
      </c>
      <c r="Y234">
        <f>HACCP!$F$5</f>
        <v>0</v>
      </c>
      <c r="Z234">
        <f>HACCP!$D$6</f>
        <v>0</v>
      </c>
      <c r="AA234">
        <f>HACCP!$F$6</f>
        <v>0</v>
      </c>
      <c r="AB234" t="str">
        <f>HACCP!$D$7</f>
        <v xml:space="preserve"> </v>
      </c>
      <c r="AC234">
        <f>HACCP!$F$7</f>
        <v>0</v>
      </c>
      <c r="AD234" t="str">
        <f>HACCP!$D$8</f>
        <v>Select</v>
      </c>
      <c r="AE234" t="str">
        <f>HACCP!$F$8</f>
        <v>Select</v>
      </c>
      <c r="AF234">
        <f>HACCP!$D$9</f>
        <v>0</v>
      </c>
      <c r="AG234">
        <f>HACCP!$F$9</f>
        <v>0</v>
      </c>
      <c r="AH234" s="31" t="str">
        <f>HACCP!$D$10</f>
        <v>Auto-Populates</v>
      </c>
      <c r="AI234" t="str">
        <f>HACCP!$F$10</f>
        <v>Auto-Populates</v>
      </c>
      <c r="AJ234" t="str">
        <f>HACCP!$B$13</f>
        <v>I. General</v>
      </c>
      <c r="AK234">
        <f>HACCP!B14</f>
        <v>1</v>
      </c>
      <c r="AL234" t="str">
        <f>HACCP!C14</f>
        <v>Did the inspector initiate the inspection appropriately?</v>
      </c>
      <c r="AM234">
        <f>HACCP!D14</f>
        <v>0</v>
      </c>
      <c r="AN234" t="str">
        <f>HACCP!$E$14</f>
        <v>Select</v>
      </c>
      <c r="AO234">
        <f>HACCP!$F$14</f>
        <v>0</v>
      </c>
      <c r="AP234">
        <f>HACCP!$D$47</f>
        <v>0</v>
      </c>
      <c r="AQ234" s="32">
        <f>HACCP!$F$47</f>
        <v>0</v>
      </c>
      <c r="AR234">
        <f>HACCP!$D$48</f>
        <v>0</v>
      </c>
    </row>
    <row r="235" spans="1:175" x14ac:dyDescent="0.25">
      <c r="A235" t="e">
        <f>VLOOKUP(B235,Sheet1!$A$3:$F$129,2,FALSE)</f>
        <v>#N/A</v>
      </c>
      <c r="B235" t="str">
        <f>HACCP!$D$4</f>
        <v>Select</v>
      </c>
      <c r="C235" s="45">
        <f>Coversheet!$D$36</f>
        <v>0</v>
      </c>
      <c r="D235" s="46" t="str">
        <f>Sheet1!$A$1</f>
        <v>Human Food Field Inspection Audit v 07/2025</v>
      </c>
      <c r="E235" s="124">
        <f>Coversheet!$D$35</f>
        <v>0</v>
      </c>
      <c r="F235" s="124" t="str">
        <f>Coversheet!$D$17</f>
        <v>Select</v>
      </c>
      <c r="G235" s="124" t="str">
        <f>Coversheet!$D$19</f>
        <v>Select</v>
      </c>
      <c r="H235" s="124" t="str">
        <f>Coversheet!$D$16</f>
        <v>FOOD</v>
      </c>
      <c r="I235" s="124" t="str">
        <f>Coversheet!$D$24</f>
        <v>Select</v>
      </c>
      <c r="J235" s="124" t="str">
        <f>Coversheet!$D$25</f>
        <v>Select</v>
      </c>
      <c r="K235" s="45">
        <f>Coversheet!$D$26</f>
        <v>0</v>
      </c>
      <c r="L235" s="45">
        <f>Coversheet!$D$28</f>
        <v>0</v>
      </c>
      <c r="M235" s="124">
        <f>Coversheet!$D$29</f>
        <v>0</v>
      </c>
      <c r="N235" s="45">
        <f>Coversheet!$D$30</f>
        <v>0</v>
      </c>
      <c r="O235" t="e">
        <f>VLOOKUP(B235,Sheet1!$A$3:$F$129,3,FALSE)</f>
        <v>#N/A</v>
      </c>
      <c r="P235">
        <f>HACCP!$F$4</f>
        <v>0</v>
      </c>
      <c r="Q235" s="46"/>
      <c r="R235" s="46"/>
      <c r="S235" s="46" t="str">
        <f>Coversheet!$D$15</f>
        <v>Select</v>
      </c>
      <c r="T235" s="46">
        <f>Coversheet!$D$21</f>
        <v>0</v>
      </c>
      <c r="U235" t="s">
        <v>423</v>
      </c>
      <c r="V235" s="32">
        <f>HACCP!$D$3</f>
        <v>0</v>
      </c>
      <c r="W235" s="32">
        <f>HACCP!$F$3</f>
        <v>0</v>
      </c>
      <c r="X235">
        <f>HACCP!$D$5</f>
        <v>0</v>
      </c>
      <c r="Y235">
        <f>HACCP!$F$5</f>
        <v>0</v>
      </c>
      <c r="Z235">
        <f>HACCP!$D$6</f>
        <v>0</v>
      </c>
      <c r="AA235">
        <f>HACCP!$F$6</f>
        <v>0</v>
      </c>
      <c r="AB235" t="str">
        <f>HACCP!$D$7</f>
        <v xml:space="preserve"> </v>
      </c>
      <c r="AC235">
        <f>HACCP!$F$7</f>
        <v>0</v>
      </c>
      <c r="AD235" t="str">
        <f>HACCP!$D$8</f>
        <v>Select</v>
      </c>
      <c r="AE235" t="str">
        <f>HACCP!$F$8</f>
        <v>Select</v>
      </c>
      <c r="AF235">
        <f>HACCP!$D$9</f>
        <v>0</v>
      </c>
      <c r="AG235">
        <f>HACCP!$F$9</f>
        <v>0</v>
      </c>
      <c r="AH235" s="31" t="str">
        <f>HACCP!$D$10</f>
        <v>Auto-Populates</v>
      </c>
      <c r="AI235" t="str">
        <f>HACCP!$F$10</f>
        <v>Auto-Populates</v>
      </c>
      <c r="AJ235" t="str">
        <f>HACCP!$B$13</f>
        <v>I. General</v>
      </c>
      <c r="AK235">
        <f>HACCP!B15</f>
        <v>2</v>
      </c>
      <c r="AL235" t="str">
        <f>HACCP!C15</f>
        <v>Did the inspector determine the scope of the inspection and obtain necessary information to conduct the inspection?</v>
      </c>
      <c r="AM235">
        <f>HACCP!D15</f>
        <v>0</v>
      </c>
      <c r="AN235" t="str">
        <f>HACCP!$E$15</f>
        <v>Select</v>
      </c>
      <c r="AO235">
        <f>HACCP!$F$15</f>
        <v>0</v>
      </c>
      <c r="AP235">
        <f>HACCP!$D$47</f>
        <v>0</v>
      </c>
      <c r="AQ235" s="32">
        <f>HACCP!$F$47</f>
        <v>0</v>
      </c>
      <c r="AR235">
        <f>HACCP!$D$48</f>
        <v>0</v>
      </c>
    </row>
    <row r="236" spans="1:175" x14ac:dyDescent="0.25">
      <c r="A236" t="e">
        <f>VLOOKUP(B236,Sheet1!$A$3:$F$129,2,FALSE)</f>
        <v>#N/A</v>
      </c>
      <c r="B236" t="str">
        <f>HACCP!$D$4</f>
        <v>Select</v>
      </c>
      <c r="C236" s="45">
        <f>Coversheet!$D$36</f>
        <v>0</v>
      </c>
      <c r="D236" s="46" t="str">
        <f>Sheet1!$A$1</f>
        <v>Human Food Field Inspection Audit v 07/2025</v>
      </c>
      <c r="E236" s="124">
        <f>Coversheet!$D$35</f>
        <v>0</v>
      </c>
      <c r="F236" s="124" t="str">
        <f>Coversheet!$D$17</f>
        <v>Select</v>
      </c>
      <c r="G236" s="124" t="str">
        <f>Coversheet!$D$19</f>
        <v>Select</v>
      </c>
      <c r="H236" s="124" t="str">
        <f>Coversheet!$D$16</f>
        <v>FOOD</v>
      </c>
      <c r="I236" s="124" t="str">
        <f>Coversheet!$D$24</f>
        <v>Select</v>
      </c>
      <c r="J236" s="124" t="str">
        <f>Coversheet!$D$25</f>
        <v>Select</v>
      </c>
      <c r="K236" s="45">
        <f>Coversheet!$D$26</f>
        <v>0</v>
      </c>
      <c r="L236" s="45">
        <f>Coversheet!$D$28</f>
        <v>0</v>
      </c>
      <c r="M236" s="124">
        <f>Coversheet!$D$29</f>
        <v>0</v>
      </c>
      <c r="N236" s="45">
        <f>Coversheet!$D$30</f>
        <v>0</v>
      </c>
      <c r="O236" t="e">
        <f>VLOOKUP(B236,Sheet1!$A$3:$F$129,3,FALSE)</f>
        <v>#N/A</v>
      </c>
      <c r="P236">
        <f>HACCP!$F$4</f>
        <v>0</v>
      </c>
      <c r="Q236" s="46"/>
      <c r="R236" s="46"/>
      <c r="S236" s="46" t="str">
        <f>Coversheet!$D$15</f>
        <v>Select</v>
      </c>
      <c r="T236" s="46">
        <f>Coversheet!$D$21</f>
        <v>0</v>
      </c>
      <c r="U236" t="s">
        <v>423</v>
      </c>
      <c r="V236" s="32">
        <f>HACCP!$D$3</f>
        <v>0</v>
      </c>
      <c r="W236" s="32">
        <f>HACCP!$F$3</f>
        <v>0</v>
      </c>
      <c r="X236">
        <f>HACCP!$D$5</f>
        <v>0</v>
      </c>
      <c r="Y236">
        <f>HACCP!$F$5</f>
        <v>0</v>
      </c>
      <c r="Z236">
        <f>HACCP!$D$6</f>
        <v>0</v>
      </c>
      <c r="AA236">
        <f>HACCP!$F$6</f>
        <v>0</v>
      </c>
      <c r="AB236" t="str">
        <f>HACCP!$D$7</f>
        <v xml:space="preserve"> </v>
      </c>
      <c r="AC236">
        <f>HACCP!$F$7</f>
        <v>0</v>
      </c>
      <c r="AD236" t="str">
        <f>HACCP!$D$8</f>
        <v>Select</v>
      </c>
      <c r="AE236" t="str">
        <f>HACCP!$F$8</f>
        <v>Select</v>
      </c>
      <c r="AF236">
        <f>HACCP!$D$9</f>
        <v>0</v>
      </c>
      <c r="AG236">
        <f>HACCP!$F$9</f>
        <v>0</v>
      </c>
      <c r="AH236" s="31" t="str">
        <f>HACCP!$D$10</f>
        <v>Auto-Populates</v>
      </c>
      <c r="AI236" t="str">
        <f>HACCP!$F$10</f>
        <v>Auto-Populates</v>
      </c>
      <c r="AJ236" t="str">
        <f>HACCP!$B$13</f>
        <v>I. General</v>
      </c>
      <c r="AK236">
        <f>HACCP!B16</f>
        <v>3</v>
      </c>
      <c r="AL236" t="str">
        <f>HACCP!C16</f>
        <v>Did the inspector review and follow-up on FDA/State reported consumer complaint(s) and product recalls (if applicable)?</v>
      </c>
      <c r="AM236">
        <f>HACCP!D16</f>
        <v>0</v>
      </c>
      <c r="AN236" t="str">
        <f>HACCP!$E$16</f>
        <v>Select</v>
      </c>
      <c r="AO236">
        <f>HACCP!$F$16</f>
        <v>0</v>
      </c>
      <c r="AP236">
        <f>HACCP!$D$47</f>
        <v>0</v>
      </c>
      <c r="AQ236" s="32">
        <f>HACCP!$F$47</f>
        <v>0</v>
      </c>
      <c r="AR236">
        <f>HACCP!$D$48</f>
        <v>0</v>
      </c>
    </row>
    <row r="237" spans="1:175" x14ac:dyDescent="0.25">
      <c r="A237" t="e">
        <f>VLOOKUP(B237,Sheet1!$A$3:$F$129,2,FALSE)</f>
        <v>#N/A</v>
      </c>
      <c r="B237" t="str">
        <f>HACCP!$D$4</f>
        <v>Select</v>
      </c>
      <c r="C237" s="45">
        <f>Coversheet!$D$36</f>
        <v>0</v>
      </c>
      <c r="D237" s="46" t="str">
        <f>Sheet1!$A$1</f>
        <v>Human Food Field Inspection Audit v 07/2025</v>
      </c>
      <c r="E237" s="124">
        <f>Coversheet!$D$35</f>
        <v>0</v>
      </c>
      <c r="F237" s="124" t="str">
        <f>Coversheet!$D$17</f>
        <v>Select</v>
      </c>
      <c r="G237" s="124" t="str">
        <f>Coversheet!$D$19</f>
        <v>Select</v>
      </c>
      <c r="H237" s="124" t="str">
        <f>Coversheet!$D$16</f>
        <v>FOOD</v>
      </c>
      <c r="I237" s="124" t="str">
        <f>Coversheet!$D$24</f>
        <v>Select</v>
      </c>
      <c r="J237" s="124" t="str">
        <f>Coversheet!$D$25</f>
        <v>Select</v>
      </c>
      <c r="K237" s="45">
        <f>Coversheet!$D$26</f>
        <v>0</v>
      </c>
      <c r="L237" s="45">
        <f>Coversheet!$D$28</f>
        <v>0</v>
      </c>
      <c r="M237" s="124">
        <f>Coversheet!$D$29</f>
        <v>0</v>
      </c>
      <c r="N237" s="45">
        <f>Coversheet!$D$30</f>
        <v>0</v>
      </c>
      <c r="O237" t="e">
        <f>VLOOKUP(B237,Sheet1!$A$3:$F$129,3,FALSE)</f>
        <v>#N/A</v>
      </c>
      <c r="P237">
        <f>HACCP!$F$4</f>
        <v>0</v>
      </c>
      <c r="Q237" s="46"/>
      <c r="R237" s="46"/>
      <c r="S237" s="46" t="str">
        <f>Coversheet!$D$15</f>
        <v>Select</v>
      </c>
      <c r="T237" s="46">
        <f>Coversheet!$D$21</f>
        <v>0</v>
      </c>
      <c r="U237" t="s">
        <v>423</v>
      </c>
      <c r="V237" s="32">
        <f>HACCP!$D$3</f>
        <v>0</v>
      </c>
      <c r="W237" s="32">
        <f>HACCP!$F$3</f>
        <v>0</v>
      </c>
      <c r="X237">
        <f>HACCP!$D$5</f>
        <v>0</v>
      </c>
      <c r="Y237">
        <f>HACCP!$F$5</f>
        <v>0</v>
      </c>
      <c r="Z237">
        <f>HACCP!$D$6</f>
        <v>0</v>
      </c>
      <c r="AA237">
        <f>HACCP!$F$6</f>
        <v>0</v>
      </c>
      <c r="AB237" t="str">
        <f>HACCP!$D$7</f>
        <v xml:space="preserve"> </v>
      </c>
      <c r="AC237">
        <f>HACCP!$F$7</f>
        <v>0</v>
      </c>
      <c r="AD237" t="str">
        <f>HACCP!$D$8</f>
        <v>Select</v>
      </c>
      <c r="AE237" t="str">
        <f>HACCP!$F$8</f>
        <v>Select</v>
      </c>
      <c r="AF237">
        <f>HACCP!$D$9</f>
        <v>0</v>
      </c>
      <c r="AG237">
        <f>HACCP!$F$9</f>
        <v>0</v>
      </c>
      <c r="AH237" s="31" t="str">
        <f>HACCP!$D$10</f>
        <v>Auto-Populates</v>
      </c>
      <c r="AI237" t="str">
        <f>HACCP!$F$10</f>
        <v>Auto-Populates</v>
      </c>
      <c r="AJ237" t="str">
        <f>HACCP!$B$13</f>
        <v>I. General</v>
      </c>
      <c r="AK237">
        <f>HACCP!B17</f>
        <v>4</v>
      </c>
      <c r="AL237" t="str">
        <f>HACCP!C17</f>
        <v>Did the inspector verify correction of observations identified during the previous FDA and/or state inspection (if applicable)?</v>
      </c>
      <c r="AM237">
        <f>HACCP!D17</f>
        <v>0</v>
      </c>
      <c r="AN237" t="str">
        <f>HACCP!$E$17</f>
        <v>Select</v>
      </c>
      <c r="AO237">
        <f>HACCP!$F$17</f>
        <v>0</v>
      </c>
      <c r="AP237">
        <f>HACCP!$D$47</f>
        <v>0</v>
      </c>
      <c r="AQ237" s="32">
        <f>HACCP!$F$47</f>
        <v>0</v>
      </c>
      <c r="AR237">
        <f>HACCP!$D$48</f>
        <v>0</v>
      </c>
    </row>
    <row r="238" spans="1:175" x14ac:dyDescent="0.25">
      <c r="A238" t="e">
        <f>VLOOKUP(B238,Sheet1!$A$3:$F$129,2,FALSE)</f>
        <v>#N/A</v>
      </c>
      <c r="B238" t="str">
        <f>HACCP!$D$4</f>
        <v>Select</v>
      </c>
      <c r="C238" s="45">
        <f>Coversheet!$D$36</f>
        <v>0</v>
      </c>
      <c r="D238" s="46" t="str">
        <f>Sheet1!$A$1</f>
        <v>Human Food Field Inspection Audit v 07/2025</v>
      </c>
      <c r="E238" s="124">
        <f>Coversheet!$D$35</f>
        <v>0</v>
      </c>
      <c r="F238" s="124" t="str">
        <f>Coversheet!$D$17</f>
        <v>Select</v>
      </c>
      <c r="G238" s="124" t="str">
        <f>Coversheet!$D$19</f>
        <v>Select</v>
      </c>
      <c r="H238" s="124" t="str">
        <f>Coversheet!$D$16</f>
        <v>FOOD</v>
      </c>
      <c r="I238" s="124" t="str">
        <f>Coversheet!$D$24</f>
        <v>Select</v>
      </c>
      <c r="J238" s="124" t="str">
        <f>Coversheet!$D$25</f>
        <v>Select</v>
      </c>
      <c r="K238" s="45">
        <f>Coversheet!$D$26</f>
        <v>0</v>
      </c>
      <c r="L238" s="45">
        <f>Coversheet!$D$28</f>
        <v>0</v>
      </c>
      <c r="M238" s="124">
        <f>Coversheet!$D$29</f>
        <v>0</v>
      </c>
      <c r="N238" s="45">
        <f>Coversheet!$D$30</f>
        <v>0</v>
      </c>
      <c r="O238" t="e">
        <f>VLOOKUP(B238,Sheet1!$A$3:$F$129,3,FALSE)</f>
        <v>#N/A</v>
      </c>
      <c r="P238">
        <f>HACCP!$F$4</f>
        <v>0</v>
      </c>
      <c r="Q238" s="46"/>
      <c r="R238" s="46"/>
      <c r="S238" s="46" t="str">
        <f>Coversheet!$D$15</f>
        <v>Select</v>
      </c>
      <c r="T238" s="46">
        <f>Coversheet!$D$21</f>
        <v>0</v>
      </c>
      <c r="U238" t="s">
        <v>423</v>
      </c>
      <c r="V238" s="32">
        <f>HACCP!$D$3</f>
        <v>0</v>
      </c>
      <c r="W238" s="32">
        <f>HACCP!$F$3</f>
        <v>0</v>
      </c>
      <c r="X238">
        <f>HACCP!$D$5</f>
        <v>0</v>
      </c>
      <c r="Y238">
        <f>HACCP!$F$5</f>
        <v>0</v>
      </c>
      <c r="Z238">
        <f>HACCP!$D$6</f>
        <v>0</v>
      </c>
      <c r="AA238">
        <f>HACCP!$F$6</f>
        <v>0</v>
      </c>
      <c r="AB238" t="str">
        <f>HACCP!$D$7</f>
        <v xml:space="preserve"> </v>
      </c>
      <c r="AC238">
        <f>HACCP!$F$7</f>
        <v>0</v>
      </c>
      <c r="AD238" t="str">
        <f>HACCP!$D$8</f>
        <v>Select</v>
      </c>
      <c r="AE238" t="str">
        <f>HACCP!$F$8</f>
        <v>Select</v>
      </c>
      <c r="AF238">
        <f>HACCP!$D$9</f>
        <v>0</v>
      </c>
      <c r="AG238">
        <f>HACCP!$F$9</f>
        <v>0</v>
      </c>
      <c r="AH238" s="31" t="str">
        <f>HACCP!$D$10</f>
        <v>Auto-Populates</v>
      </c>
      <c r="AI238" t="str">
        <f>HACCP!$F$10</f>
        <v>Auto-Populates</v>
      </c>
      <c r="AJ238" t="str">
        <f>HACCP!$B$13</f>
        <v>I. General</v>
      </c>
      <c r="AK238">
        <f>HACCP!B18</f>
        <v>5</v>
      </c>
      <c r="AL238" t="str">
        <f>HACCP!C18</f>
        <v>Did the inspector discuss observations with the firm during the inspection?</v>
      </c>
      <c r="AM238">
        <f>HACCP!D18</f>
        <v>0</v>
      </c>
      <c r="AN238" t="str">
        <f>HACCP!$E$18</f>
        <v>Select</v>
      </c>
      <c r="AO238">
        <f>HACCP!$F$18</f>
        <v>0</v>
      </c>
      <c r="AP238">
        <f>HACCP!$D$47</f>
        <v>0</v>
      </c>
      <c r="AQ238" s="32">
        <f>HACCP!$F$47</f>
        <v>0</v>
      </c>
      <c r="AR238">
        <f>HACCP!$D$48</f>
        <v>0</v>
      </c>
    </row>
    <row r="239" spans="1:175" x14ac:dyDescent="0.25">
      <c r="A239" t="e">
        <f>VLOOKUP(B239,Sheet1!$A$3:$F$129,2,FALSE)</f>
        <v>#N/A</v>
      </c>
      <c r="B239" t="str">
        <f>HACCP!$D$4</f>
        <v>Select</v>
      </c>
      <c r="C239" s="45">
        <f>Coversheet!$D$36</f>
        <v>0</v>
      </c>
      <c r="D239" s="46" t="str">
        <f>Sheet1!$A$1</f>
        <v>Human Food Field Inspection Audit v 07/2025</v>
      </c>
      <c r="E239" s="124">
        <f>Coversheet!$D$35</f>
        <v>0</v>
      </c>
      <c r="F239" s="124" t="str">
        <f>Coversheet!$D$17</f>
        <v>Select</v>
      </c>
      <c r="G239" s="124" t="str">
        <f>Coversheet!$D$19</f>
        <v>Select</v>
      </c>
      <c r="H239" s="124" t="str">
        <f>Coversheet!$D$16</f>
        <v>FOOD</v>
      </c>
      <c r="I239" s="124" t="str">
        <f>Coversheet!$D$24</f>
        <v>Select</v>
      </c>
      <c r="J239" s="124" t="str">
        <f>Coversheet!$D$25</f>
        <v>Select</v>
      </c>
      <c r="K239" s="45">
        <f>Coversheet!$D$26</f>
        <v>0</v>
      </c>
      <c r="L239" s="45">
        <f>Coversheet!$D$28</f>
        <v>0</v>
      </c>
      <c r="M239" s="124">
        <f>Coversheet!$D$29</f>
        <v>0</v>
      </c>
      <c r="N239" s="45">
        <f>Coversheet!$D$30</f>
        <v>0</v>
      </c>
      <c r="O239" t="e">
        <f>VLOOKUP(B239,Sheet1!$A$3:$F$129,3,FALSE)</f>
        <v>#N/A</v>
      </c>
      <c r="P239">
        <f>HACCP!$F$4</f>
        <v>0</v>
      </c>
      <c r="Q239" s="46"/>
      <c r="R239" s="46"/>
      <c r="S239" s="46" t="str">
        <f>Coversheet!$D$15</f>
        <v>Select</v>
      </c>
      <c r="T239" s="46">
        <f>Coversheet!$D$21</f>
        <v>0</v>
      </c>
      <c r="U239" t="s">
        <v>423</v>
      </c>
      <c r="V239" s="32">
        <f>HACCP!$D$3</f>
        <v>0</v>
      </c>
      <c r="W239" s="32">
        <f>HACCP!$F$3</f>
        <v>0</v>
      </c>
      <c r="X239">
        <f>HACCP!$D$5</f>
        <v>0</v>
      </c>
      <c r="Y239">
        <f>HACCP!$F$5</f>
        <v>0</v>
      </c>
      <c r="Z239">
        <f>HACCP!$D$6</f>
        <v>0</v>
      </c>
      <c r="AA239">
        <f>HACCP!$F$6</f>
        <v>0</v>
      </c>
      <c r="AB239" t="str">
        <f>HACCP!$D$7</f>
        <v xml:space="preserve"> </v>
      </c>
      <c r="AC239">
        <f>HACCP!$F$7</f>
        <v>0</v>
      </c>
      <c r="AD239" t="str">
        <f>HACCP!$D$8</f>
        <v>Select</v>
      </c>
      <c r="AE239" t="str">
        <f>HACCP!$F$8</f>
        <v>Select</v>
      </c>
      <c r="AF239">
        <f>HACCP!$D$9</f>
        <v>0</v>
      </c>
      <c r="AG239">
        <f>HACCP!$F$9</f>
        <v>0</v>
      </c>
      <c r="AH239" s="31" t="str">
        <f>HACCP!$D$10</f>
        <v>Auto-Populates</v>
      </c>
      <c r="AI239" t="str">
        <f>HACCP!$F$10</f>
        <v>Auto-Populates</v>
      </c>
      <c r="AJ239" t="str">
        <f>HACCP!$B$13</f>
        <v>I. General</v>
      </c>
      <c r="AK239">
        <f>HACCP!B19</f>
        <v>6</v>
      </c>
      <c r="AL239" t="str">
        <f>HACCP!C19</f>
        <v>Did the inspector conduct the inspection in a professional manner?</v>
      </c>
      <c r="AM239">
        <f>HACCP!D19</f>
        <v>0</v>
      </c>
      <c r="AN239" t="str">
        <f>HACCP!$E$19</f>
        <v>Select</v>
      </c>
      <c r="AO239">
        <f>HACCP!$F$19</f>
        <v>0</v>
      </c>
      <c r="AP239">
        <f>HACCP!$D$47</f>
        <v>0</v>
      </c>
      <c r="AQ239" s="32">
        <f>HACCP!$F$47</f>
        <v>0</v>
      </c>
      <c r="AR239">
        <f>HACCP!$D$48</f>
        <v>0</v>
      </c>
    </row>
    <row r="240" spans="1:175" x14ac:dyDescent="0.25">
      <c r="A240" t="e">
        <f>VLOOKUP(B240,Sheet1!$A$3:$F$129,2,FALSE)</f>
        <v>#N/A</v>
      </c>
      <c r="B240" t="str">
        <f>HACCP!$D$4</f>
        <v>Select</v>
      </c>
      <c r="C240" s="45">
        <f>Coversheet!$D$36</f>
        <v>0</v>
      </c>
      <c r="D240" s="46" t="str">
        <f>Sheet1!$A$1</f>
        <v>Human Food Field Inspection Audit v 07/2025</v>
      </c>
      <c r="E240" s="124">
        <f>Coversheet!$D$35</f>
        <v>0</v>
      </c>
      <c r="F240" s="124" t="str">
        <f>Coversheet!$D$17</f>
        <v>Select</v>
      </c>
      <c r="G240" s="124" t="str">
        <f>Coversheet!$D$19</f>
        <v>Select</v>
      </c>
      <c r="H240" s="124" t="str">
        <f>Coversheet!$D$16</f>
        <v>FOOD</v>
      </c>
      <c r="I240" s="124" t="str">
        <f>Coversheet!$D$24</f>
        <v>Select</v>
      </c>
      <c r="J240" s="124" t="str">
        <f>Coversheet!$D$25</f>
        <v>Select</v>
      </c>
      <c r="K240" s="45">
        <f>Coversheet!$D$26</f>
        <v>0</v>
      </c>
      <c r="L240" s="45">
        <f>Coversheet!$D$28</f>
        <v>0</v>
      </c>
      <c r="M240" s="124">
        <f>Coversheet!$D$29</f>
        <v>0</v>
      </c>
      <c r="N240" s="45">
        <f>Coversheet!$D$30</f>
        <v>0</v>
      </c>
      <c r="O240" t="e">
        <f>VLOOKUP(B240,Sheet1!$A$3:$F$129,3,FALSE)</f>
        <v>#N/A</v>
      </c>
      <c r="P240">
        <f>HACCP!$F$4</f>
        <v>0</v>
      </c>
      <c r="Q240" s="46"/>
      <c r="R240" s="46"/>
      <c r="S240" s="46" t="str">
        <f>Coversheet!$D$15</f>
        <v>Select</v>
      </c>
      <c r="T240" s="46">
        <f>Coversheet!$D$21</f>
        <v>0</v>
      </c>
      <c r="U240" t="s">
        <v>423</v>
      </c>
      <c r="V240" s="32">
        <f>HACCP!$D$3</f>
        <v>0</v>
      </c>
      <c r="W240" s="32">
        <f>HACCP!$F$3</f>
        <v>0</v>
      </c>
      <c r="X240">
        <f>HACCP!$D$5</f>
        <v>0</v>
      </c>
      <c r="Y240">
        <f>HACCP!$F$5</f>
        <v>0</v>
      </c>
      <c r="Z240">
        <f>HACCP!$D$6</f>
        <v>0</v>
      </c>
      <c r="AA240">
        <f>HACCP!$F$6</f>
        <v>0</v>
      </c>
      <c r="AB240" t="str">
        <f>HACCP!$D$7</f>
        <v xml:space="preserve"> </v>
      </c>
      <c r="AC240">
        <f>HACCP!$F$7</f>
        <v>0</v>
      </c>
      <c r="AD240" t="str">
        <f>HACCP!$D$8</f>
        <v>Select</v>
      </c>
      <c r="AE240" t="str">
        <f>HACCP!$F$8</f>
        <v>Select</v>
      </c>
      <c r="AF240">
        <f>HACCP!$D$9</f>
        <v>0</v>
      </c>
      <c r="AG240">
        <f>HACCP!$F$9</f>
        <v>0</v>
      </c>
      <c r="AH240" s="31" t="str">
        <f>HACCP!$D$10</f>
        <v>Auto-Populates</v>
      </c>
      <c r="AI240" t="str">
        <f>HACCP!$F$10</f>
        <v>Auto-Populates</v>
      </c>
      <c r="AJ240" t="str">
        <f>HACCP!$B$13</f>
        <v>I. General</v>
      </c>
      <c r="AK240">
        <f>HACCP!B20</f>
        <v>7</v>
      </c>
      <c r="AL240" t="str">
        <f>HACCP!C20</f>
        <v>Did the inspector assess whether employees are qualified to perform their assigned duties?</v>
      </c>
      <c r="AM240">
        <f>HACCP!D20</f>
        <v>0</v>
      </c>
      <c r="AN240" t="str">
        <f>HACCP!$E$20</f>
        <v>Select</v>
      </c>
      <c r="AO240">
        <f>HACCP!$F$20</f>
        <v>0</v>
      </c>
      <c r="AP240">
        <f>HACCP!$D$47</f>
        <v>0</v>
      </c>
      <c r="AQ240" s="32">
        <f>HACCP!$F$47</f>
        <v>0</v>
      </c>
      <c r="AR240">
        <f>HACCP!$D$48</f>
        <v>0</v>
      </c>
    </row>
    <row r="241" spans="1:44" x14ac:dyDescent="0.25">
      <c r="A241" t="e">
        <f>VLOOKUP(B241,Sheet1!$A$3:$F$129,2,FALSE)</f>
        <v>#N/A</v>
      </c>
      <c r="B241" t="str">
        <f>HACCP!$D$4</f>
        <v>Select</v>
      </c>
      <c r="C241" s="45">
        <f>Coversheet!$D$36</f>
        <v>0</v>
      </c>
      <c r="D241" s="46" t="str">
        <f>Sheet1!$A$1</f>
        <v>Human Food Field Inspection Audit v 07/2025</v>
      </c>
      <c r="E241" s="124">
        <f>Coversheet!$D$35</f>
        <v>0</v>
      </c>
      <c r="F241" s="124" t="str">
        <f>Coversheet!$D$17</f>
        <v>Select</v>
      </c>
      <c r="G241" s="124" t="str">
        <f>Coversheet!$D$19</f>
        <v>Select</v>
      </c>
      <c r="H241" s="124" t="str">
        <f>Coversheet!$D$16</f>
        <v>FOOD</v>
      </c>
      <c r="I241" s="124" t="str">
        <f>Coversheet!$D$24</f>
        <v>Select</v>
      </c>
      <c r="J241" s="124" t="str">
        <f>Coversheet!$D$25</f>
        <v>Select</v>
      </c>
      <c r="K241" s="45">
        <f>Coversheet!$D$26</f>
        <v>0</v>
      </c>
      <c r="L241" s="45">
        <f>Coversheet!$D$28</f>
        <v>0</v>
      </c>
      <c r="M241" s="124">
        <f>Coversheet!$D$29</f>
        <v>0</v>
      </c>
      <c r="N241" s="45">
        <f>Coversheet!$D$30</f>
        <v>0</v>
      </c>
      <c r="O241" t="e">
        <f>VLOOKUP(B241,Sheet1!$A$3:$F$129,3,FALSE)</f>
        <v>#N/A</v>
      </c>
      <c r="P241">
        <f>HACCP!$F$4</f>
        <v>0</v>
      </c>
      <c r="Q241" s="46"/>
      <c r="R241" s="46"/>
      <c r="S241" s="46" t="str">
        <f>Coversheet!$D$15</f>
        <v>Select</v>
      </c>
      <c r="T241" s="46">
        <f>Coversheet!$D$21</f>
        <v>0</v>
      </c>
      <c r="U241" t="s">
        <v>423</v>
      </c>
      <c r="V241" s="32">
        <f>HACCP!$D$3</f>
        <v>0</v>
      </c>
      <c r="W241" s="32">
        <f>HACCP!$F$3</f>
        <v>0</v>
      </c>
      <c r="X241">
        <f>HACCP!$D$5</f>
        <v>0</v>
      </c>
      <c r="Y241">
        <f>HACCP!$F$5</f>
        <v>0</v>
      </c>
      <c r="Z241">
        <f>HACCP!$D$6</f>
        <v>0</v>
      </c>
      <c r="AA241">
        <f>HACCP!$F$6</f>
        <v>0</v>
      </c>
      <c r="AB241" t="str">
        <f>HACCP!$D$7</f>
        <v xml:space="preserve"> </v>
      </c>
      <c r="AC241">
        <f>HACCP!$F$7</f>
        <v>0</v>
      </c>
      <c r="AD241" t="str">
        <f>HACCP!$D$8</f>
        <v>Select</v>
      </c>
      <c r="AE241" t="str">
        <f>HACCP!$F$8</f>
        <v>Select</v>
      </c>
      <c r="AF241">
        <f>HACCP!$D$9</f>
        <v>0</v>
      </c>
      <c r="AG241">
        <f>HACCP!$F$9</f>
        <v>0</v>
      </c>
      <c r="AH241" s="31" t="str">
        <f>HACCP!$D$10</f>
        <v>Auto-Populates</v>
      </c>
      <c r="AI241" t="str">
        <f>HACCP!$F$10</f>
        <v>Auto-Populates</v>
      </c>
      <c r="AJ241" t="str">
        <f>HACCP!$B$13</f>
        <v>I. General</v>
      </c>
      <c r="AK241">
        <f>HACCP!B21</f>
        <v>8</v>
      </c>
      <c r="AL241" t="str">
        <f>HACCP!C21</f>
        <v>Did the inspector demonstrate the ability to identify significant hazards specific to the products or processes?</v>
      </c>
      <c r="AM241">
        <f>HACCP!D21</f>
        <v>0</v>
      </c>
      <c r="AN241" t="str">
        <f>HACCP!$E$21</f>
        <v>Select</v>
      </c>
      <c r="AO241">
        <f>HACCP!$F$21</f>
        <v>0</v>
      </c>
      <c r="AP241">
        <f>HACCP!$D$47</f>
        <v>0</v>
      </c>
      <c r="AQ241" s="32">
        <f>HACCP!$F$47</f>
        <v>0</v>
      </c>
      <c r="AR241">
        <f>HACCP!$D$48</f>
        <v>0</v>
      </c>
    </row>
    <row r="242" spans="1:44" x14ac:dyDescent="0.25">
      <c r="A242" t="e">
        <f>VLOOKUP(B242,Sheet1!$A$3:$F$129,2,FALSE)</f>
        <v>#N/A</v>
      </c>
      <c r="B242" t="str">
        <f>HACCP!$D$4</f>
        <v>Select</v>
      </c>
      <c r="C242" s="45">
        <f>Coversheet!$D$36</f>
        <v>0</v>
      </c>
      <c r="D242" s="46" t="str">
        <f>Sheet1!$A$1</f>
        <v>Human Food Field Inspection Audit v 07/2025</v>
      </c>
      <c r="E242" s="124">
        <f>Coversheet!$D$35</f>
        <v>0</v>
      </c>
      <c r="F242" s="124" t="str">
        <f>Coversheet!$D$17</f>
        <v>Select</v>
      </c>
      <c r="G242" s="124" t="str">
        <f>Coversheet!$D$19</f>
        <v>Select</v>
      </c>
      <c r="H242" s="124" t="str">
        <f>Coversheet!$D$16</f>
        <v>FOOD</v>
      </c>
      <c r="I242" s="124" t="str">
        <f>Coversheet!$D$24</f>
        <v>Select</v>
      </c>
      <c r="J242" s="124" t="str">
        <f>Coversheet!$D$25</f>
        <v>Select</v>
      </c>
      <c r="K242" s="45">
        <f>Coversheet!$D$26</f>
        <v>0</v>
      </c>
      <c r="L242" s="45">
        <f>Coversheet!$D$28</f>
        <v>0</v>
      </c>
      <c r="M242" s="124">
        <f>Coversheet!$D$29</f>
        <v>0</v>
      </c>
      <c r="N242" s="45">
        <f>Coversheet!$D$30</f>
        <v>0</v>
      </c>
      <c r="O242" t="e">
        <f>VLOOKUP(B242,Sheet1!$A$3:$F$129,3,FALSE)</f>
        <v>#N/A</v>
      </c>
      <c r="P242">
        <f>HACCP!$F$4</f>
        <v>0</v>
      </c>
      <c r="Q242" s="46"/>
      <c r="R242" s="46"/>
      <c r="S242" s="46" t="str">
        <f>Coversheet!$D$15</f>
        <v>Select</v>
      </c>
      <c r="T242" s="46">
        <f>Coversheet!$D$21</f>
        <v>0</v>
      </c>
      <c r="U242" t="s">
        <v>423</v>
      </c>
      <c r="V242" s="32">
        <f>HACCP!$D$3</f>
        <v>0</v>
      </c>
      <c r="W242" s="32">
        <f>HACCP!$F$3</f>
        <v>0</v>
      </c>
      <c r="X242">
        <f>HACCP!$D$5</f>
        <v>0</v>
      </c>
      <c r="Y242">
        <f>HACCP!$F$5</f>
        <v>0</v>
      </c>
      <c r="Z242">
        <f>HACCP!$D$6</f>
        <v>0</v>
      </c>
      <c r="AA242">
        <f>HACCP!$F$6</f>
        <v>0</v>
      </c>
      <c r="AB242" t="str">
        <f>HACCP!$D$7</f>
        <v xml:space="preserve"> </v>
      </c>
      <c r="AC242">
        <f>HACCP!$F$7</f>
        <v>0</v>
      </c>
      <c r="AD242" t="str">
        <f>HACCP!$D$8</f>
        <v>Select</v>
      </c>
      <c r="AE242" t="str">
        <f>HACCP!$F$8</f>
        <v>Select</v>
      </c>
      <c r="AF242">
        <f>HACCP!$D$9</f>
        <v>0</v>
      </c>
      <c r="AG242">
        <f>HACCP!$F$9</f>
        <v>0</v>
      </c>
      <c r="AH242" s="31" t="str">
        <f>HACCP!$D$10</f>
        <v>Auto-Populates</v>
      </c>
      <c r="AI242" t="str">
        <f>HACCP!$F$10</f>
        <v>Auto-Populates</v>
      </c>
      <c r="AJ242" t="str">
        <f>HACCP!$B$13</f>
        <v>I. General</v>
      </c>
      <c r="AK242">
        <f>HACCP!B22</f>
        <v>9</v>
      </c>
      <c r="AL242" t="str">
        <f>HACCP!C22</f>
        <v>Did the inspector review and assess product labeling?</v>
      </c>
      <c r="AM242">
        <f>HACCP!D22</f>
        <v>0</v>
      </c>
      <c r="AN242" t="str">
        <f>HACCP!$E$22</f>
        <v>Select</v>
      </c>
      <c r="AO242">
        <f>HACCP!$F$22</f>
        <v>0</v>
      </c>
      <c r="AP242">
        <f>HACCP!$D$47</f>
        <v>0</v>
      </c>
      <c r="AQ242" s="32">
        <f>HACCP!$F$47</f>
        <v>0</v>
      </c>
      <c r="AR242">
        <f>HACCP!$D$48</f>
        <v>0</v>
      </c>
    </row>
    <row r="243" spans="1:44" x14ac:dyDescent="0.25">
      <c r="A243" t="e">
        <f>VLOOKUP(B243,Sheet1!$A$3:$F$129,2,FALSE)</f>
        <v>#N/A</v>
      </c>
      <c r="B243" t="str">
        <f>HACCP!$D$4</f>
        <v>Select</v>
      </c>
      <c r="C243" s="45">
        <f>Coversheet!$D$36</f>
        <v>0</v>
      </c>
      <c r="D243" s="46" t="str">
        <f>Sheet1!$A$1</f>
        <v>Human Food Field Inspection Audit v 07/2025</v>
      </c>
      <c r="E243" s="124">
        <f>Coversheet!$D$35</f>
        <v>0</v>
      </c>
      <c r="F243" s="124" t="str">
        <f>Coversheet!$D$17</f>
        <v>Select</v>
      </c>
      <c r="G243" s="124" t="str">
        <f>Coversheet!$D$19</f>
        <v>Select</v>
      </c>
      <c r="H243" s="124" t="str">
        <f>Coversheet!$D$16</f>
        <v>FOOD</v>
      </c>
      <c r="I243" s="124" t="str">
        <f>Coversheet!$D$24</f>
        <v>Select</v>
      </c>
      <c r="J243" s="124" t="str">
        <f>Coversheet!$D$25</f>
        <v>Select</v>
      </c>
      <c r="K243" s="45">
        <f>Coversheet!$D$26</f>
        <v>0</v>
      </c>
      <c r="L243" s="45">
        <f>Coversheet!$D$28</f>
        <v>0</v>
      </c>
      <c r="M243" s="124">
        <f>Coversheet!$D$29</f>
        <v>0</v>
      </c>
      <c r="N243" s="45">
        <f>Coversheet!$D$30</f>
        <v>0</v>
      </c>
      <c r="O243" t="e">
        <f>VLOOKUP(B243,Sheet1!$A$3:$F$129,3,FALSE)</f>
        <v>#N/A</v>
      </c>
      <c r="P243">
        <f>HACCP!$F$4</f>
        <v>0</v>
      </c>
      <c r="Q243" s="46"/>
      <c r="R243" s="46"/>
      <c r="S243" s="46" t="str">
        <f>Coversheet!$D$15</f>
        <v>Select</v>
      </c>
      <c r="T243" s="46">
        <f>Coversheet!$D$21</f>
        <v>0</v>
      </c>
      <c r="U243" t="s">
        <v>423</v>
      </c>
      <c r="V243" s="32">
        <f>HACCP!$D$3</f>
        <v>0</v>
      </c>
      <c r="W243" s="32">
        <f>HACCP!$F$3</f>
        <v>0</v>
      </c>
      <c r="X243">
        <f>HACCP!$D$5</f>
        <v>0</v>
      </c>
      <c r="Y243">
        <f>HACCP!$F$5</f>
        <v>0</v>
      </c>
      <c r="Z243">
        <f>HACCP!$D$6</f>
        <v>0</v>
      </c>
      <c r="AA243">
        <f>HACCP!$F$6</f>
        <v>0</v>
      </c>
      <c r="AB243" t="str">
        <f>HACCP!$D$7</f>
        <v xml:space="preserve"> </v>
      </c>
      <c r="AC243">
        <f>HACCP!$F$7</f>
        <v>0</v>
      </c>
      <c r="AD243" t="str">
        <f>HACCP!$D$8</f>
        <v>Select</v>
      </c>
      <c r="AE243" t="str">
        <f>HACCP!$F$8</f>
        <v>Select</v>
      </c>
      <c r="AF243">
        <f>HACCP!$D$9</f>
        <v>0</v>
      </c>
      <c r="AG243">
        <f>HACCP!$F$9</f>
        <v>0</v>
      </c>
      <c r="AH243" s="31" t="str">
        <f>HACCP!$D$10</f>
        <v>Auto-Populates</v>
      </c>
      <c r="AI243" t="str">
        <f>HACCP!$F$10</f>
        <v>Auto-Populates</v>
      </c>
      <c r="AJ243" t="str">
        <f>HACCP!$B$23</f>
        <v>II. CGMP Provisions</v>
      </c>
      <c r="AK243" t="str">
        <f>HACCP!$B$23</f>
        <v>II. CGMP Provisions</v>
      </c>
      <c r="AP243">
        <f>HACCP!$D$47</f>
        <v>0</v>
      </c>
      <c r="AQ243" s="32">
        <f>HACCP!$F$47</f>
        <v>0</v>
      </c>
      <c r="AR243">
        <f>HACCP!$D$48</f>
        <v>0</v>
      </c>
    </row>
    <row r="244" spans="1:44" x14ac:dyDescent="0.25">
      <c r="A244" t="e">
        <f>VLOOKUP(B244,Sheet1!$A$3:$F$129,2,FALSE)</f>
        <v>#N/A</v>
      </c>
      <c r="B244" t="str">
        <f>HACCP!$D$4</f>
        <v>Select</v>
      </c>
      <c r="C244" s="45">
        <f>Coversheet!$D$36</f>
        <v>0</v>
      </c>
      <c r="D244" s="46" t="str">
        <f>Sheet1!$A$1</f>
        <v>Human Food Field Inspection Audit v 07/2025</v>
      </c>
      <c r="E244" s="124">
        <f>Coversheet!$D$35</f>
        <v>0</v>
      </c>
      <c r="F244" s="124" t="str">
        <f>Coversheet!$D$17</f>
        <v>Select</v>
      </c>
      <c r="G244" s="124" t="str">
        <f>Coversheet!$D$19</f>
        <v>Select</v>
      </c>
      <c r="H244" s="124" t="str">
        <f>Coversheet!$D$16</f>
        <v>FOOD</v>
      </c>
      <c r="I244" s="124" t="str">
        <f>Coversheet!$D$24</f>
        <v>Select</v>
      </c>
      <c r="J244" s="124" t="str">
        <f>Coversheet!$D$25</f>
        <v>Select</v>
      </c>
      <c r="K244" s="45">
        <f>Coversheet!$D$26</f>
        <v>0</v>
      </c>
      <c r="L244" s="45">
        <f>Coversheet!$D$28</f>
        <v>0</v>
      </c>
      <c r="M244" s="124">
        <f>Coversheet!$D$29</f>
        <v>0</v>
      </c>
      <c r="N244" s="45">
        <f>Coversheet!$D$30</f>
        <v>0</v>
      </c>
      <c r="O244" t="e">
        <f>VLOOKUP(B244,Sheet1!$A$3:$F$129,3,FALSE)</f>
        <v>#N/A</v>
      </c>
      <c r="P244">
        <f>HACCP!$F$4</f>
        <v>0</v>
      </c>
      <c r="Q244" s="46"/>
      <c r="R244" s="46"/>
      <c r="S244" s="46" t="str">
        <f>Coversheet!$D$15</f>
        <v>Select</v>
      </c>
      <c r="T244" s="46">
        <f>Coversheet!$D$21</f>
        <v>0</v>
      </c>
      <c r="U244" t="s">
        <v>423</v>
      </c>
      <c r="V244" s="32">
        <f>HACCP!$D$3</f>
        <v>0</v>
      </c>
      <c r="W244" s="32">
        <f>HACCP!$F$3</f>
        <v>0</v>
      </c>
      <c r="X244">
        <f>HACCP!$D$5</f>
        <v>0</v>
      </c>
      <c r="Y244">
        <f>HACCP!$F$5</f>
        <v>0</v>
      </c>
      <c r="Z244">
        <f>HACCP!$D$6</f>
        <v>0</v>
      </c>
      <c r="AA244">
        <f>HACCP!$F$6</f>
        <v>0</v>
      </c>
      <c r="AB244" t="str">
        <f>HACCP!$D$7</f>
        <v xml:space="preserve"> </v>
      </c>
      <c r="AC244">
        <f>HACCP!$F$7</f>
        <v>0</v>
      </c>
      <c r="AD244" t="str">
        <f>HACCP!$D$8</f>
        <v>Select</v>
      </c>
      <c r="AE244" t="str">
        <f>HACCP!$F$8</f>
        <v>Select</v>
      </c>
      <c r="AF244">
        <f>HACCP!$D$9</f>
        <v>0</v>
      </c>
      <c r="AG244">
        <f>HACCP!$F$9</f>
        <v>0</v>
      </c>
      <c r="AH244" s="31" t="str">
        <f>HACCP!$D$10</f>
        <v>Auto-Populates</v>
      </c>
      <c r="AI244" t="str">
        <f>HACCP!$F$10</f>
        <v>Auto-Populates</v>
      </c>
      <c r="AJ244" t="str">
        <f>HACCP!$B$23</f>
        <v>II. CGMP Provisions</v>
      </c>
      <c r="AK244">
        <f>HACCP!B24</f>
        <v>1</v>
      </c>
      <c r="AL244" t="str">
        <f>HACCP!C24</f>
        <v>Did the inspector assess employee practices and evaluate whether they contribute to allergen cross-contact and/or to the contamination of food and food-contact surfaces?</v>
      </c>
      <c r="AM244">
        <f>HACCP!D24</f>
        <v>0</v>
      </c>
      <c r="AN244" t="str">
        <f>HACCP!$E$24</f>
        <v>Select</v>
      </c>
      <c r="AO244">
        <f>HACCP!$F$24</f>
        <v>0</v>
      </c>
      <c r="AP244">
        <f>HACCP!$D$47</f>
        <v>0</v>
      </c>
      <c r="AQ244" s="32">
        <f>HACCP!$F$47</f>
        <v>0</v>
      </c>
      <c r="AR244">
        <f>HACCP!$D$48</f>
        <v>0</v>
      </c>
    </row>
    <row r="245" spans="1:44" x14ac:dyDescent="0.25">
      <c r="A245" t="e">
        <f>VLOOKUP(B245,Sheet1!$A$3:$F$129,2,FALSE)</f>
        <v>#N/A</v>
      </c>
      <c r="B245" t="str">
        <f>HACCP!$D$4</f>
        <v>Select</v>
      </c>
      <c r="C245" s="45">
        <f>Coversheet!$D$36</f>
        <v>0</v>
      </c>
      <c r="D245" s="46" t="str">
        <f>Sheet1!$A$1</f>
        <v>Human Food Field Inspection Audit v 07/2025</v>
      </c>
      <c r="E245" s="124">
        <f>Coversheet!$D$35</f>
        <v>0</v>
      </c>
      <c r="F245" s="124" t="str">
        <f>Coversheet!$D$17</f>
        <v>Select</v>
      </c>
      <c r="G245" s="124" t="str">
        <f>Coversheet!$D$19</f>
        <v>Select</v>
      </c>
      <c r="H245" s="124" t="str">
        <f>Coversheet!$D$16</f>
        <v>FOOD</v>
      </c>
      <c r="I245" s="124" t="str">
        <f>Coversheet!$D$24</f>
        <v>Select</v>
      </c>
      <c r="J245" s="124" t="str">
        <f>Coversheet!$D$25</f>
        <v>Select</v>
      </c>
      <c r="K245" s="45">
        <f>Coversheet!$D$26</f>
        <v>0</v>
      </c>
      <c r="L245" s="45">
        <f>Coversheet!$D$28</f>
        <v>0</v>
      </c>
      <c r="M245" s="124">
        <f>Coversheet!$D$29</f>
        <v>0</v>
      </c>
      <c r="N245" s="45">
        <f>Coversheet!$D$30</f>
        <v>0</v>
      </c>
      <c r="O245" t="e">
        <f>VLOOKUP(B245,Sheet1!$A$3:$F$129,3,FALSE)</f>
        <v>#N/A</v>
      </c>
      <c r="P245">
        <f>HACCP!$F$4</f>
        <v>0</v>
      </c>
      <c r="Q245" s="46"/>
      <c r="R245" s="46"/>
      <c r="S245" s="46" t="str">
        <f>Coversheet!$D$15</f>
        <v>Select</v>
      </c>
      <c r="T245" s="46">
        <f>Coversheet!$D$21</f>
        <v>0</v>
      </c>
      <c r="U245" t="s">
        <v>423</v>
      </c>
      <c r="V245" s="32">
        <f>HACCP!$D$3</f>
        <v>0</v>
      </c>
      <c r="W245" s="32">
        <f>HACCP!$F$3</f>
        <v>0</v>
      </c>
      <c r="X245">
        <f>HACCP!$D$5</f>
        <v>0</v>
      </c>
      <c r="Y245">
        <f>HACCP!$F$5</f>
        <v>0</v>
      </c>
      <c r="Z245">
        <f>HACCP!$D$6</f>
        <v>0</v>
      </c>
      <c r="AA245">
        <f>HACCP!$F$6</f>
        <v>0</v>
      </c>
      <c r="AB245" t="str">
        <f>HACCP!$D$7</f>
        <v xml:space="preserve"> </v>
      </c>
      <c r="AC245">
        <f>HACCP!$F$7</f>
        <v>0</v>
      </c>
      <c r="AD245" t="str">
        <f>HACCP!$D$8</f>
        <v>Select</v>
      </c>
      <c r="AE245" t="str">
        <f>HACCP!$F$8</f>
        <v>Select</v>
      </c>
      <c r="AF245">
        <f>HACCP!$D$9</f>
        <v>0</v>
      </c>
      <c r="AG245">
        <f>HACCP!$F$9</f>
        <v>0</v>
      </c>
      <c r="AH245" s="31" t="str">
        <f>HACCP!$D$10</f>
        <v>Auto-Populates</v>
      </c>
      <c r="AI245" t="str">
        <f>HACCP!$F$10</f>
        <v>Auto-Populates</v>
      </c>
      <c r="AJ245" t="str">
        <f>HACCP!$B$23</f>
        <v>II. CGMP Provisions</v>
      </c>
      <c r="AK245">
        <f>HACCP!B25</f>
        <v>2</v>
      </c>
      <c r="AL245" t="str">
        <f>HACCP!C25</f>
        <v xml:space="preserve">Did the inspector assess the plants and grounds around the firm to ensure that they do not constitute a source of contamination or harborage? </v>
      </c>
      <c r="AM245">
        <f>HACCP!D25</f>
        <v>0</v>
      </c>
      <c r="AN245" t="str">
        <f>HACCP!$E$25</f>
        <v>Select</v>
      </c>
      <c r="AO245">
        <f>HACCP!$F$25</f>
        <v>0</v>
      </c>
      <c r="AP245">
        <f>HACCP!$D$47</f>
        <v>0</v>
      </c>
      <c r="AQ245" s="32">
        <f>HACCP!$F$47</f>
        <v>0</v>
      </c>
      <c r="AR245">
        <f>HACCP!$D$48</f>
        <v>0</v>
      </c>
    </row>
    <row r="246" spans="1:44" x14ac:dyDescent="0.25">
      <c r="A246" t="e">
        <f>VLOOKUP(B246,Sheet1!$A$3:$F$129,2,FALSE)</f>
        <v>#N/A</v>
      </c>
      <c r="B246" t="str">
        <f>HACCP!$D$4</f>
        <v>Select</v>
      </c>
      <c r="C246" s="45">
        <f>Coversheet!$D$36</f>
        <v>0</v>
      </c>
      <c r="D246" s="46" t="str">
        <f>Sheet1!$A$1</f>
        <v>Human Food Field Inspection Audit v 07/2025</v>
      </c>
      <c r="E246" s="124">
        <f>Coversheet!$D$35</f>
        <v>0</v>
      </c>
      <c r="F246" s="124" t="str">
        <f>Coversheet!$D$17</f>
        <v>Select</v>
      </c>
      <c r="G246" s="124" t="str">
        <f>Coversheet!$D$19</f>
        <v>Select</v>
      </c>
      <c r="H246" s="124" t="str">
        <f>Coversheet!$D$16</f>
        <v>FOOD</v>
      </c>
      <c r="I246" s="124" t="str">
        <f>Coversheet!$D$24</f>
        <v>Select</v>
      </c>
      <c r="J246" s="124" t="str">
        <f>Coversheet!$D$25</f>
        <v>Select</v>
      </c>
      <c r="K246" s="45">
        <f>Coversheet!$D$26</f>
        <v>0</v>
      </c>
      <c r="L246" s="45">
        <f>Coversheet!$D$28</f>
        <v>0</v>
      </c>
      <c r="M246" s="124">
        <f>Coversheet!$D$29</f>
        <v>0</v>
      </c>
      <c r="N246" s="45">
        <f>Coversheet!$D$30</f>
        <v>0</v>
      </c>
      <c r="O246" t="e">
        <f>VLOOKUP(B246,Sheet1!$A$3:$F$129,3,FALSE)</f>
        <v>#N/A</v>
      </c>
      <c r="P246">
        <f>HACCP!$F$4</f>
        <v>0</v>
      </c>
      <c r="Q246" s="46"/>
      <c r="R246" s="46"/>
      <c r="S246" s="46" t="str">
        <f>Coversheet!$D$15</f>
        <v>Select</v>
      </c>
      <c r="T246" s="46">
        <f>Coversheet!$D$21</f>
        <v>0</v>
      </c>
      <c r="U246" t="s">
        <v>423</v>
      </c>
      <c r="V246" s="32">
        <f>HACCP!$D$3</f>
        <v>0</v>
      </c>
      <c r="W246" s="32">
        <f>HACCP!$F$3</f>
        <v>0</v>
      </c>
      <c r="X246">
        <f>HACCP!$D$5</f>
        <v>0</v>
      </c>
      <c r="Y246">
        <f>HACCP!$F$5</f>
        <v>0</v>
      </c>
      <c r="Z246">
        <f>HACCP!$D$6</f>
        <v>0</v>
      </c>
      <c r="AA246">
        <f>HACCP!$F$6</f>
        <v>0</v>
      </c>
      <c r="AB246" t="str">
        <f>HACCP!$D$7</f>
        <v xml:space="preserve"> </v>
      </c>
      <c r="AC246">
        <f>HACCP!$F$7</f>
        <v>0</v>
      </c>
      <c r="AD246" t="str">
        <f>HACCP!$D$8</f>
        <v>Select</v>
      </c>
      <c r="AE246" t="str">
        <f>HACCP!$F$8</f>
        <v>Select</v>
      </c>
      <c r="AF246">
        <f>HACCP!$D$9</f>
        <v>0</v>
      </c>
      <c r="AG246">
        <f>HACCP!$F$9</f>
        <v>0</v>
      </c>
      <c r="AH246" s="31" t="str">
        <f>HACCP!$D$10</f>
        <v>Auto-Populates</v>
      </c>
      <c r="AI246" t="str">
        <f>HACCP!$F$10</f>
        <v>Auto-Populates</v>
      </c>
      <c r="AJ246" t="str">
        <f>HACCP!$B$23</f>
        <v>II. CGMP Provisions</v>
      </c>
      <c r="AK246">
        <f>HACCP!B26</f>
        <v>3</v>
      </c>
      <c r="AL246" t="str">
        <f>HACCP!C26</f>
        <v>Did the inspector assess the general maintenance of the firm?</v>
      </c>
      <c r="AM246">
        <f>HACCP!D26</f>
        <v>0</v>
      </c>
      <c r="AN246" t="str">
        <f>HACCP!$E$26</f>
        <v>Select</v>
      </c>
      <c r="AO246">
        <f>HACCP!$F$26</f>
        <v>0</v>
      </c>
      <c r="AP246">
        <f>HACCP!$D$47</f>
        <v>0</v>
      </c>
      <c r="AQ246" s="32">
        <f>HACCP!$F$47</f>
        <v>0</v>
      </c>
      <c r="AR246">
        <f>HACCP!$D$48</f>
        <v>0</v>
      </c>
    </row>
    <row r="247" spans="1:44" x14ac:dyDescent="0.25">
      <c r="A247" t="e">
        <f>VLOOKUP(B247,Sheet1!$A$3:$F$129,2,FALSE)</f>
        <v>#N/A</v>
      </c>
      <c r="B247" t="str">
        <f>HACCP!$D$4</f>
        <v>Select</v>
      </c>
      <c r="C247" s="45">
        <f>Coversheet!$D$36</f>
        <v>0</v>
      </c>
      <c r="D247" s="46" t="str">
        <f>Sheet1!$A$1</f>
        <v>Human Food Field Inspection Audit v 07/2025</v>
      </c>
      <c r="E247" s="124">
        <f>Coversheet!$D$35</f>
        <v>0</v>
      </c>
      <c r="F247" s="124" t="str">
        <f>Coversheet!$D$17</f>
        <v>Select</v>
      </c>
      <c r="G247" s="124" t="str">
        <f>Coversheet!$D$19</f>
        <v>Select</v>
      </c>
      <c r="H247" s="124" t="str">
        <f>Coversheet!$D$16</f>
        <v>FOOD</v>
      </c>
      <c r="I247" s="124" t="str">
        <f>Coversheet!$D$24</f>
        <v>Select</v>
      </c>
      <c r="J247" s="124" t="str">
        <f>Coversheet!$D$25</f>
        <v>Select</v>
      </c>
      <c r="K247" s="45">
        <f>Coversheet!$D$26</f>
        <v>0</v>
      </c>
      <c r="L247" s="45">
        <f>Coversheet!$D$28</f>
        <v>0</v>
      </c>
      <c r="M247" s="124">
        <f>Coversheet!$D$29</f>
        <v>0</v>
      </c>
      <c r="N247" s="45">
        <f>Coversheet!$D$30</f>
        <v>0</v>
      </c>
      <c r="O247" t="e">
        <f>VLOOKUP(B247,Sheet1!$A$3:$F$129,3,FALSE)</f>
        <v>#N/A</v>
      </c>
      <c r="P247">
        <f>HACCP!$F$4</f>
        <v>0</v>
      </c>
      <c r="Q247" s="46"/>
      <c r="R247" s="46"/>
      <c r="S247" s="46" t="str">
        <f>Coversheet!$D$15</f>
        <v>Select</v>
      </c>
      <c r="T247" s="46">
        <f>Coversheet!$D$21</f>
        <v>0</v>
      </c>
      <c r="U247" t="s">
        <v>423</v>
      </c>
      <c r="V247" s="32">
        <f>HACCP!$D$3</f>
        <v>0</v>
      </c>
      <c r="W247" s="32">
        <f>HACCP!$F$3</f>
        <v>0</v>
      </c>
      <c r="X247">
        <f>HACCP!$D$5</f>
        <v>0</v>
      </c>
      <c r="Y247">
        <f>HACCP!$F$5</f>
        <v>0</v>
      </c>
      <c r="Z247">
        <f>HACCP!$D$6</f>
        <v>0</v>
      </c>
      <c r="AA247">
        <f>HACCP!$F$6</f>
        <v>0</v>
      </c>
      <c r="AB247" t="str">
        <f>HACCP!$D$7</f>
        <v xml:space="preserve"> </v>
      </c>
      <c r="AC247">
        <f>HACCP!$F$7</f>
        <v>0</v>
      </c>
      <c r="AD247" t="str">
        <f>HACCP!$D$8</f>
        <v>Select</v>
      </c>
      <c r="AE247" t="str">
        <f>HACCP!$F$8</f>
        <v>Select</v>
      </c>
      <c r="AF247">
        <f>HACCP!$D$9</f>
        <v>0</v>
      </c>
      <c r="AG247">
        <f>HACCP!$F$9</f>
        <v>0</v>
      </c>
      <c r="AH247" s="31" t="str">
        <f>HACCP!$D$10</f>
        <v>Auto-Populates</v>
      </c>
      <c r="AI247" t="str">
        <f>HACCP!$F$10</f>
        <v>Auto-Populates</v>
      </c>
      <c r="AJ247" t="str">
        <f>HACCP!$B$23</f>
        <v>II. CGMP Provisions</v>
      </c>
      <c r="AK247">
        <f>HACCP!B27</f>
        <v>4</v>
      </c>
      <c r="AL247" t="str">
        <f>HACCP!C27</f>
        <v>Did the inspector assess the firm's sanitary operations?</v>
      </c>
      <c r="AM247">
        <f>HACCP!D27</f>
        <v>0</v>
      </c>
      <c r="AN247" t="str">
        <f>HACCP!$E$27</f>
        <v>Select</v>
      </c>
      <c r="AO247">
        <f>HACCP!$F$27</f>
        <v>0</v>
      </c>
      <c r="AP247">
        <f>HACCP!$D$47</f>
        <v>0</v>
      </c>
      <c r="AQ247" s="32">
        <f>HACCP!$F$47</f>
        <v>0</v>
      </c>
      <c r="AR247">
        <f>HACCP!$D$48</f>
        <v>0</v>
      </c>
    </row>
    <row r="248" spans="1:44" x14ac:dyDescent="0.25">
      <c r="A248" t="e">
        <f>VLOOKUP(B248,Sheet1!$A$3:$F$129,2,FALSE)</f>
        <v>#N/A</v>
      </c>
      <c r="B248" t="str">
        <f>HACCP!$D$4</f>
        <v>Select</v>
      </c>
      <c r="C248" s="45">
        <f>Coversheet!$D$36</f>
        <v>0</v>
      </c>
      <c r="D248" s="46" t="str">
        <f>Sheet1!$A$1</f>
        <v>Human Food Field Inspection Audit v 07/2025</v>
      </c>
      <c r="E248" s="124">
        <f>Coversheet!$D$35</f>
        <v>0</v>
      </c>
      <c r="F248" s="124" t="str">
        <f>Coversheet!$D$17</f>
        <v>Select</v>
      </c>
      <c r="G248" s="124" t="str">
        <f>Coversheet!$D$19</f>
        <v>Select</v>
      </c>
      <c r="H248" s="124" t="str">
        <f>Coversheet!$D$16</f>
        <v>FOOD</v>
      </c>
      <c r="I248" s="124" t="str">
        <f>Coversheet!$D$24</f>
        <v>Select</v>
      </c>
      <c r="J248" s="124" t="str">
        <f>Coversheet!$D$25</f>
        <v>Select</v>
      </c>
      <c r="K248" s="45">
        <f>Coversheet!$D$26</f>
        <v>0</v>
      </c>
      <c r="L248" s="45">
        <f>Coversheet!$D$28</f>
        <v>0</v>
      </c>
      <c r="M248" s="124">
        <f>Coversheet!$D$29</f>
        <v>0</v>
      </c>
      <c r="N248" s="45">
        <f>Coversheet!$D$30</f>
        <v>0</v>
      </c>
      <c r="O248" t="e">
        <f>VLOOKUP(B248,Sheet1!$A$3:$F$129,3,FALSE)</f>
        <v>#N/A</v>
      </c>
      <c r="P248">
        <f>HACCP!$F$4</f>
        <v>0</v>
      </c>
      <c r="Q248" s="46"/>
      <c r="R248" s="46"/>
      <c r="S248" s="46" t="str">
        <f>Coversheet!$D$15</f>
        <v>Select</v>
      </c>
      <c r="T248" s="46">
        <f>Coversheet!$D$21</f>
        <v>0</v>
      </c>
      <c r="U248" t="s">
        <v>423</v>
      </c>
      <c r="V248" s="32">
        <f>HACCP!$D$3</f>
        <v>0</v>
      </c>
      <c r="W248" s="32">
        <f>HACCP!$F$3</f>
        <v>0</v>
      </c>
      <c r="X248">
        <f>HACCP!$D$5</f>
        <v>0</v>
      </c>
      <c r="Y248">
        <f>HACCP!$F$5</f>
        <v>0</v>
      </c>
      <c r="Z248">
        <f>HACCP!$D$6</f>
        <v>0</v>
      </c>
      <c r="AA248">
        <f>HACCP!$F$6</f>
        <v>0</v>
      </c>
      <c r="AB248" t="str">
        <f>HACCP!$D$7</f>
        <v xml:space="preserve"> </v>
      </c>
      <c r="AC248">
        <f>HACCP!$F$7</f>
        <v>0</v>
      </c>
      <c r="AD248" t="str">
        <f>HACCP!$D$8</f>
        <v>Select</v>
      </c>
      <c r="AE248" t="str">
        <f>HACCP!$F$8</f>
        <v>Select</v>
      </c>
      <c r="AF248">
        <f>HACCP!$D$9</f>
        <v>0</v>
      </c>
      <c r="AG248">
        <f>HACCP!$F$9</f>
        <v>0</v>
      </c>
      <c r="AH248" s="31" t="str">
        <f>HACCP!$D$10</f>
        <v>Auto-Populates</v>
      </c>
      <c r="AI248" t="str">
        <f>HACCP!$F$10</f>
        <v>Auto-Populates</v>
      </c>
      <c r="AJ248" t="str">
        <f>HACCP!$B$23</f>
        <v>II. CGMP Provisions</v>
      </c>
      <c r="AK248">
        <f>HACCP!B28</f>
        <v>5</v>
      </c>
      <c r="AL248" t="str">
        <f>HACCP!C28</f>
        <v>Did the inspector assess the firm to ensure it is equipped with adequate sanitary facilities and accommodations?</v>
      </c>
      <c r="AM248">
        <f>HACCP!D28</f>
        <v>0</v>
      </c>
      <c r="AN248" t="str">
        <f>HACCP!$E$28</f>
        <v>Select</v>
      </c>
      <c r="AO248">
        <f>HACCP!$F$28</f>
        <v>0</v>
      </c>
      <c r="AP248">
        <f>HACCP!$D$47</f>
        <v>0</v>
      </c>
      <c r="AQ248" s="32">
        <f>HACCP!$F$47</f>
        <v>0</v>
      </c>
      <c r="AR248">
        <f>HACCP!$D$48</f>
        <v>0</v>
      </c>
    </row>
    <row r="249" spans="1:44" x14ac:dyDescent="0.25">
      <c r="A249" t="e">
        <f>VLOOKUP(B249,Sheet1!$A$3:$F$129,2,FALSE)</f>
        <v>#N/A</v>
      </c>
      <c r="B249" t="str">
        <f>HACCP!$D$4</f>
        <v>Select</v>
      </c>
      <c r="C249" s="45">
        <f>Coversheet!$D$36</f>
        <v>0</v>
      </c>
      <c r="D249" s="46" t="str">
        <f>Sheet1!$A$1</f>
        <v>Human Food Field Inspection Audit v 07/2025</v>
      </c>
      <c r="E249" s="124">
        <f>Coversheet!$D$35</f>
        <v>0</v>
      </c>
      <c r="F249" s="124" t="str">
        <f>Coversheet!$D$17</f>
        <v>Select</v>
      </c>
      <c r="G249" s="124" t="str">
        <f>Coversheet!$D$19</f>
        <v>Select</v>
      </c>
      <c r="H249" s="124" t="str">
        <f>Coversheet!$D$16</f>
        <v>FOOD</v>
      </c>
      <c r="I249" s="124" t="str">
        <f>Coversheet!$D$24</f>
        <v>Select</v>
      </c>
      <c r="J249" s="124" t="str">
        <f>Coversheet!$D$25</f>
        <v>Select</v>
      </c>
      <c r="K249" s="45">
        <f>Coversheet!$D$26</f>
        <v>0</v>
      </c>
      <c r="L249" s="45">
        <f>Coversheet!$D$28</f>
        <v>0</v>
      </c>
      <c r="M249" s="124">
        <f>Coversheet!$D$29</f>
        <v>0</v>
      </c>
      <c r="N249" s="45">
        <f>Coversheet!$D$30</f>
        <v>0</v>
      </c>
      <c r="O249" t="e">
        <f>VLOOKUP(B249,Sheet1!$A$3:$F$129,3,FALSE)</f>
        <v>#N/A</v>
      </c>
      <c r="P249">
        <f>HACCP!$F$4</f>
        <v>0</v>
      </c>
      <c r="Q249" s="46"/>
      <c r="R249" s="46"/>
      <c r="S249" s="46" t="str">
        <f>Coversheet!$D$15</f>
        <v>Select</v>
      </c>
      <c r="T249" s="46">
        <f>Coversheet!$D$21</f>
        <v>0</v>
      </c>
      <c r="U249" t="s">
        <v>423</v>
      </c>
      <c r="V249" s="32">
        <f>HACCP!$D$3</f>
        <v>0</v>
      </c>
      <c r="W249" s="32">
        <f>HACCP!$F$3</f>
        <v>0</v>
      </c>
      <c r="X249">
        <f>HACCP!$D$5</f>
        <v>0</v>
      </c>
      <c r="Y249">
        <f>HACCP!$F$5</f>
        <v>0</v>
      </c>
      <c r="Z249">
        <f>HACCP!$D$6</f>
        <v>0</v>
      </c>
      <c r="AA249">
        <f>HACCP!$F$6</f>
        <v>0</v>
      </c>
      <c r="AB249" t="str">
        <f>HACCP!$D$7</f>
        <v xml:space="preserve"> </v>
      </c>
      <c r="AC249">
        <f>HACCP!$F$7</f>
        <v>0</v>
      </c>
      <c r="AD249" t="str">
        <f>HACCP!$D$8</f>
        <v>Select</v>
      </c>
      <c r="AE249" t="str">
        <f>HACCP!$F$8</f>
        <v>Select</v>
      </c>
      <c r="AF249">
        <f>HACCP!$D$9</f>
        <v>0</v>
      </c>
      <c r="AG249">
        <f>HACCP!$F$9</f>
        <v>0</v>
      </c>
      <c r="AH249" s="31" t="str">
        <f>HACCP!$D$10</f>
        <v>Auto-Populates</v>
      </c>
      <c r="AI249" t="str">
        <f>HACCP!$F$10</f>
        <v>Auto-Populates</v>
      </c>
      <c r="AJ249" t="str">
        <f>HACCP!$B$23</f>
        <v>II. CGMP Provisions</v>
      </c>
      <c r="AK249">
        <f>HACCP!B29</f>
        <v>6</v>
      </c>
      <c r="AL249" t="str">
        <f>HACCP!C29</f>
        <v xml:space="preserve">Did the inspector assess the firm to ensure equipment and utensils are designed to be cleanable and maintained to protect against allergen cross-contact and contamination? </v>
      </c>
      <c r="AM249">
        <f>HACCP!D29</f>
        <v>0</v>
      </c>
      <c r="AN249" t="str">
        <f>HACCP!$E$29</f>
        <v>Select</v>
      </c>
      <c r="AO249">
        <f>HACCP!$F$29</f>
        <v>0</v>
      </c>
      <c r="AP249">
        <f>HACCP!$D$47</f>
        <v>0</v>
      </c>
      <c r="AQ249" s="32">
        <f>HACCP!$F$47</f>
        <v>0</v>
      </c>
      <c r="AR249">
        <f>HACCP!$D$48</f>
        <v>0</v>
      </c>
    </row>
    <row r="250" spans="1:44" x14ac:dyDescent="0.25">
      <c r="A250" t="e">
        <f>VLOOKUP(B250,Sheet1!$A$3:$F$129,2,FALSE)</f>
        <v>#N/A</v>
      </c>
      <c r="B250" t="str">
        <f>HACCP!$D$4</f>
        <v>Select</v>
      </c>
      <c r="C250" s="45">
        <f>Coversheet!$D$36</f>
        <v>0</v>
      </c>
      <c r="D250" s="46" t="str">
        <f>Sheet1!$A$1</f>
        <v>Human Food Field Inspection Audit v 07/2025</v>
      </c>
      <c r="E250" s="124">
        <f>Coversheet!$D$35</f>
        <v>0</v>
      </c>
      <c r="F250" s="124" t="str">
        <f>Coversheet!$D$17</f>
        <v>Select</v>
      </c>
      <c r="G250" s="124" t="str">
        <f>Coversheet!$D$19</f>
        <v>Select</v>
      </c>
      <c r="H250" s="124" t="str">
        <f>Coversheet!$D$16</f>
        <v>FOOD</v>
      </c>
      <c r="I250" s="124" t="str">
        <f>Coversheet!$D$24</f>
        <v>Select</v>
      </c>
      <c r="J250" s="124" t="str">
        <f>Coversheet!$D$25</f>
        <v>Select</v>
      </c>
      <c r="K250" s="45">
        <f>Coversheet!$D$26</f>
        <v>0</v>
      </c>
      <c r="L250" s="45">
        <f>Coversheet!$D$28</f>
        <v>0</v>
      </c>
      <c r="M250" s="124">
        <f>Coversheet!$D$29</f>
        <v>0</v>
      </c>
      <c r="N250" s="45">
        <f>Coversheet!$D$30</f>
        <v>0</v>
      </c>
      <c r="O250" t="e">
        <f>VLOOKUP(B250,Sheet1!$A$3:$F$129,3,FALSE)</f>
        <v>#N/A</v>
      </c>
      <c r="P250">
        <f>HACCP!$F$4</f>
        <v>0</v>
      </c>
      <c r="Q250" s="46"/>
      <c r="R250" s="46"/>
      <c r="S250" s="46" t="str">
        <f>Coversheet!$D$15</f>
        <v>Select</v>
      </c>
      <c r="T250" s="46">
        <f>Coversheet!$D$21</f>
        <v>0</v>
      </c>
      <c r="U250" t="s">
        <v>423</v>
      </c>
      <c r="V250" s="32">
        <f>HACCP!$D$3</f>
        <v>0</v>
      </c>
      <c r="W250" s="32">
        <f>HACCP!$F$3</f>
        <v>0</v>
      </c>
      <c r="X250">
        <f>HACCP!$D$5</f>
        <v>0</v>
      </c>
      <c r="Y250">
        <f>HACCP!$F$5</f>
        <v>0</v>
      </c>
      <c r="Z250">
        <f>HACCP!$D$6</f>
        <v>0</v>
      </c>
      <c r="AA250">
        <f>HACCP!$F$6</f>
        <v>0</v>
      </c>
      <c r="AB250" t="str">
        <f>HACCP!$D$7</f>
        <v xml:space="preserve"> </v>
      </c>
      <c r="AC250">
        <f>HACCP!$F$7</f>
        <v>0</v>
      </c>
      <c r="AD250" t="str">
        <f>HACCP!$D$8</f>
        <v>Select</v>
      </c>
      <c r="AE250" t="str">
        <f>HACCP!$F$8</f>
        <v>Select</v>
      </c>
      <c r="AF250">
        <f>HACCP!$D$9</f>
        <v>0</v>
      </c>
      <c r="AG250">
        <f>HACCP!$F$9</f>
        <v>0</v>
      </c>
      <c r="AH250" s="31" t="str">
        <f>HACCP!$D$10</f>
        <v>Auto-Populates</v>
      </c>
      <c r="AI250" t="str">
        <f>HACCP!$F$10</f>
        <v>Auto-Populates</v>
      </c>
      <c r="AJ250" t="str">
        <f>HACCP!$B$23</f>
        <v>II. CGMP Provisions</v>
      </c>
      <c r="AK250">
        <f>HACCP!B30</f>
        <v>7</v>
      </c>
      <c r="AL250" t="str">
        <f>HACCP!C30</f>
        <v xml:space="preserve">Did the inspector assess the firm's processes and controls? </v>
      </c>
      <c r="AM250">
        <f>HACCP!D30</f>
        <v>0</v>
      </c>
      <c r="AN250" t="str">
        <f>HACCP!$E$30</f>
        <v>Select</v>
      </c>
      <c r="AO250">
        <f>HACCP!$F$30</f>
        <v>0</v>
      </c>
      <c r="AP250">
        <f>HACCP!$D$47</f>
        <v>0</v>
      </c>
      <c r="AQ250" s="32">
        <f>HACCP!$F$47</f>
        <v>0</v>
      </c>
      <c r="AR250">
        <f>HACCP!$D$48</f>
        <v>0</v>
      </c>
    </row>
    <row r="251" spans="1:44" x14ac:dyDescent="0.25">
      <c r="A251" t="e">
        <f>VLOOKUP(B251,Sheet1!$A$3:$F$129,2,FALSE)</f>
        <v>#N/A</v>
      </c>
      <c r="B251" t="str">
        <f>HACCP!$D$4</f>
        <v>Select</v>
      </c>
      <c r="C251" s="45">
        <f>Coversheet!$D$36</f>
        <v>0</v>
      </c>
      <c r="D251" s="46" t="str">
        <f>Sheet1!$A$1</f>
        <v>Human Food Field Inspection Audit v 07/2025</v>
      </c>
      <c r="E251" s="124">
        <f>Coversheet!$D$35</f>
        <v>0</v>
      </c>
      <c r="F251" s="124" t="str">
        <f>Coversheet!$D$17</f>
        <v>Select</v>
      </c>
      <c r="G251" s="124" t="str">
        <f>Coversheet!$D$19</f>
        <v>Select</v>
      </c>
      <c r="H251" s="124" t="str">
        <f>Coversheet!$D$16</f>
        <v>FOOD</v>
      </c>
      <c r="I251" s="124" t="str">
        <f>Coversheet!$D$24</f>
        <v>Select</v>
      </c>
      <c r="J251" s="124" t="str">
        <f>Coversheet!$D$25</f>
        <v>Select</v>
      </c>
      <c r="K251" s="45">
        <f>Coversheet!$D$26</f>
        <v>0</v>
      </c>
      <c r="L251" s="45">
        <f>Coversheet!$D$28</f>
        <v>0</v>
      </c>
      <c r="M251" s="124">
        <f>Coversheet!$D$29</f>
        <v>0</v>
      </c>
      <c r="N251" s="45">
        <f>Coversheet!$D$30</f>
        <v>0</v>
      </c>
      <c r="O251" t="e">
        <f>VLOOKUP(B251,Sheet1!$A$3:$F$129,3,FALSE)</f>
        <v>#N/A</v>
      </c>
      <c r="P251">
        <f>HACCP!$F$4</f>
        <v>0</v>
      </c>
      <c r="Q251" s="46"/>
      <c r="R251" s="46"/>
      <c r="S251" s="46" t="str">
        <f>Coversheet!$D$15</f>
        <v>Select</v>
      </c>
      <c r="T251" s="46">
        <f>Coversheet!$D$21</f>
        <v>0</v>
      </c>
      <c r="U251" t="s">
        <v>423</v>
      </c>
      <c r="V251" s="32">
        <f>HACCP!$D$3</f>
        <v>0</v>
      </c>
      <c r="W251" s="32">
        <f>HACCP!$F$3</f>
        <v>0</v>
      </c>
      <c r="X251">
        <f>HACCP!$D$5</f>
        <v>0</v>
      </c>
      <c r="Y251">
        <f>HACCP!$F$5</f>
        <v>0</v>
      </c>
      <c r="Z251">
        <f>HACCP!$D$6</f>
        <v>0</v>
      </c>
      <c r="AA251">
        <f>HACCP!$F$6</f>
        <v>0</v>
      </c>
      <c r="AB251" t="str">
        <f>HACCP!$D$7</f>
        <v xml:space="preserve"> </v>
      </c>
      <c r="AC251">
        <f>HACCP!$F$7</f>
        <v>0</v>
      </c>
      <c r="AD251" t="str">
        <f>HACCP!$D$8</f>
        <v>Select</v>
      </c>
      <c r="AE251" t="str">
        <f>HACCP!$F$8</f>
        <v>Select</v>
      </c>
      <c r="AF251">
        <f>HACCP!$D$9</f>
        <v>0</v>
      </c>
      <c r="AG251">
        <f>HACCP!$F$9</f>
        <v>0</v>
      </c>
      <c r="AH251" s="31" t="str">
        <f>HACCP!$D$10</f>
        <v>Auto-Populates</v>
      </c>
      <c r="AI251" t="str">
        <f>HACCP!$F$10</f>
        <v>Auto-Populates</v>
      </c>
      <c r="AJ251" t="str">
        <f>HACCP!$B$23</f>
        <v>II. CGMP Provisions</v>
      </c>
      <c r="AK251">
        <f>HACCP!B31</f>
        <v>8</v>
      </c>
      <c r="AL251" t="str">
        <f>HACCP!C31</f>
        <v>Did the inspector evaluate the firm's storage and transportation of food?</v>
      </c>
      <c r="AM251">
        <f>HACCP!D31</f>
        <v>0</v>
      </c>
      <c r="AN251" t="str">
        <f>HACCP!$E$31</f>
        <v>Select</v>
      </c>
      <c r="AO251">
        <f>HACCP!$F$31</f>
        <v>0</v>
      </c>
      <c r="AP251">
        <f>HACCP!$D$47</f>
        <v>0</v>
      </c>
      <c r="AQ251" s="32">
        <f>HACCP!$F$47</f>
        <v>0</v>
      </c>
      <c r="AR251">
        <f>HACCP!$D$48</f>
        <v>0</v>
      </c>
    </row>
    <row r="252" spans="1:44" x14ac:dyDescent="0.25">
      <c r="A252" t="e">
        <f>VLOOKUP(B252,Sheet1!$A$3:$F$129,2,FALSE)</f>
        <v>#N/A</v>
      </c>
      <c r="B252" t="str">
        <f>HACCP!$D$4</f>
        <v>Select</v>
      </c>
      <c r="C252" s="45">
        <f>Coversheet!$D$36</f>
        <v>0</v>
      </c>
      <c r="D252" s="46" t="str">
        <f>Sheet1!$A$1</f>
        <v>Human Food Field Inspection Audit v 07/2025</v>
      </c>
      <c r="E252" s="124">
        <f>Coversheet!$D$35</f>
        <v>0</v>
      </c>
      <c r="F252" s="124" t="str">
        <f>Coversheet!$D$17</f>
        <v>Select</v>
      </c>
      <c r="G252" s="124" t="str">
        <f>Coversheet!$D$19</f>
        <v>Select</v>
      </c>
      <c r="H252" s="124" t="str">
        <f>Coversheet!$D$16</f>
        <v>FOOD</v>
      </c>
      <c r="I252" s="124" t="str">
        <f>Coversheet!$D$24</f>
        <v>Select</v>
      </c>
      <c r="J252" s="124" t="str">
        <f>Coversheet!$D$25</f>
        <v>Select</v>
      </c>
      <c r="K252" s="45">
        <f>Coversheet!$D$26</f>
        <v>0</v>
      </c>
      <c r="L252" s="45">
        <f>Coversheet!$D$28</f>
        <v>0</v>
      </c>
      <c r="M252" s="124">
        <f>Coversheet!$D$29</f>
        <v>0</v>
      </c>
      <c r="N252" s="45">
        <f>Coversheet!$D$30</f>
        <v>0</v>
      </c>
      <c r="O252" t="e">
        <f>VLOOKUP(B252,Sheet1!$A$3:$F$129,3,FALSE)</f>
        <v>#N/A</v>
      </c>
      <c r="P252">
        <f>HACCP!$F$4</f>
        <v>0</v>
      </c>
      <c r="Q252" s="46"/>
      <c r="R252" s="46"/>
      <c r="S252" s="46" t="str">
        <f>Coversheet!$D$15</f>
        <v>Select</v>
      </c>
      <c r="T252" s="46">
        <f>Coversheet!$D$21</f>
        <v>0</v>
      </c>
      <c r="U252" t="s">
        <v>423</v>
      </c>
      <c r="V252" s="32">
        <f>HACCP!$D$3</f>
        <v>0</v>
      </c>
      <c r="W252" s="32">
        <f>HACCP!$F$3</f>
        <v>0</v>
      </c>
      <c r="X252">
        <f>HACCP!$D$5</f>
        <v>0</v>
      </c>
      <c r="Y252">
        <f>HACCP!$F$5</f>
        <v>0</v>
      </c>
      <c r="Z252">
        <f>HACCP!$D$6</f>
        <v>0</v>
      </c>
      <c r="AA252">
        <f>HACCP!$F$6</f>
        <v>0</v>
      </c>
      <c r="AB252" t="str">
        <f>HACCP!$D$7</f>
        <v xml:space="preserve"> </v>
      </c>
      <c r="AC252">
        <f>HACCP!$F$7</f>
        <v>0</v>
      </c>
      <c r="AD252" t="str">
        <f>HACCP!$D$8</f>
        <v>Select</v>
      </c>
      <c r="AE252" t="str">
        <f>HACCP!$F$8</f>
        <v>Select</v>
      </c>
      <c r="AF252">
        <f>HACCP!$D$9</f>
        <v>0</v>
      </c>
      <c r="AG252">
        <f>HACCP!$F$9</f>
        <v>0</v>
      </c>
      <c r="AH252" s="31" t="str">
        <f>HACCP!$D$10</f>
        <v>Auto-Populates</v>
      </c>
      <c r="AI252" t="str">
        <f>HACCP!$F$10</f>
        <v>Auto-Populates</v>
      </c>
      <c r="AJ252" t="str">
        <f>HACCP!$B$23</f>
        <v>II. CGMP Provisions</v>
      </c>
      <c r="AK252">
        <f>HACCP!B32</f>
        <v>9</v>
      </c>
      <c r="AL252" t="str">
        <f>HACCP!C32</f>
        <v>Did the inspector assess the holding and distribution of human food by-products for use as animal food (if necessary)?</v>
      </c>
      <c r="AM252">
        <f>HACCP!D32</f>
        <v>0</v>
      </c>
      <c r="AN252" t="str">
        <f>HACCP!$E$32</f>
        <v>Select</v>
      </c>
      <c r="AO252">
        <f>HACCP!$F$32</f>
        <v>0</v>
      </c>
      <c r="AP252">
        <f>HACCP!$D$47</f>
        <v>0</v>
      </c>
      <c r="AQ252" s="32">
        <f>HACCP!$F$47</f>
        <v>0</v>
      </c>
      <c r="AR252">
        <f>HACCP!$D$48</f>
        <v>0</v>
      </c>
    </row>
    <row r="253" spans="1:44" x14ac:dyDescent="0.25">
      <c r="A253" t="e">
        <f>VLOOKUP(B253,Sheet1!$A$3:$F$129,2,FALSE)</f>
        <v>#N/A</v>
      </c>
      <c r="B253" t="str">
        <f>HACCP!$D$4</f>
        <v>Select</v>
      </c>
      <c r="C253" s="45">
        <f>Coversheet!$D$36</f>
        <v>0</v>
      </c>
      <c r="D253" s="46" t="str">
        <f>Sheet1!$A$1</f>
        <v>Human Food Field Inspection Audit v 07/2025</v>
      </c>
      <c r="E253" s="124">
        <f>Coversheet!$D$35</f>
        <v>0</v>
      </c>
      <c r="F253" s="124" t="str">
        <f>Coversheet!$D$17</f>
        <v>Select</v>
      </c>
      <c r="G253" s="124" t="str">
        <f>Coversheet!$D$19</f>
        <v>Select</v>
      </c>
      <c r="H253" s="124" t="str">
        <f>Coversheet!$D$16</f>
        <v>FOOD</v>
      </c>
      <c r="I253" s="124" t="str">
        <f>Coversheet!$D$24</f>
        <v>Select</v>
      </c>
      <c r="J253" s="124" t="str">
        <f>Coversheet!$D$25</f>
        <v>Select</v>
      </c>
      <c r="K253" s="45">
        <f>Coversheet!$D$26</f>
        <v>0</v>
      </c>
      <c r="L253" s="45">
        <f>Coversheet!$D$28</f>
        <v>0</v>
      </c>
      <c r="M253" s="124">
        <f>Coversheet!$D$29</f>
        <v>0</v>
      </c>
      <c r="N253" s="45">
        <f>Coversheet!$D$30</f>
        <v>0</v>
      </c>
      <c r="O253" t="e">
        <f>VLOOKUP(B253,Sheet1!$A$3:$F$129,3,FALSE)</f>
        <v>#N/A</v>
      </c>
      <c r="P253">
        <f>HACCP!$F$4</f>
        <v>0</v>
      </c>
      <c r="Q253" s="46"/>
      <c r="R253" s="46"/>
      <c r="S253" s="46" t="str">
        <f>Coversheet!$D$15</f>
        <v>Select</v>
      </c>
      <c r="T253" s="46">
        <f>Coversheet!$D$21</f>
        <v>0</v>
      </c>
      <c r="U253" t="s">
        <v>423</v>
      </c>
      <c r="V253" s="32">
        <f>HACCP!$D$3</f>
        <v>0</v>
      </c>
      <c r="W253" s="32">
        <f>HACCP!$F$3</f>
        <v>0</v>
      </c>
      <c r="X253">
        <f>HACCP!$D$5</f>
        <v>0</v>
      </c>
      <c r="Y253">
        <f>HACCP!$F$5</f>
        <v>0</v>
      </c>
      <c r="Z253">
        <f>HACCP!$D$6</f>
        <v>0</v>
      </c>
      <c r="AA253">
        <f>HACCP!$F$6</f>
        <v>0</v>
      </c>
      <c r="AB253" t="str">
        <f>HACCP!$D$7</f>
        <v xml:space="preserve"> </v>
      </c>
      <c r="AC253">
        <f>HACCP!$F$7</f>
        <v>0</v>
      </c>
      <c r="AD253" t="str">
        <f>HACCP!$D$8</f>
        <v>Select</v>
      </c>
      <c r="AE253" t="str">
        <f>HACCP!$F$8</f>
        <v>Select</v>
      </c>
      <c r="AF253">
        <f>HACCP!$D$9</f>
        <v>0</v>
      </c>
      <c r="AG253">
        <f>HACCP!$F$9</f>
        <v>0</v>
      </c>
      <c r="AH253" s="31" t="str">
        <f>HACCP!$D$10</f>
        <v>Auto-Populates</v>
      </c>
      <c r="AI253" t="str">
        <f>HACCP!$F$10</f>
        <v>Auto-Populates</v>
      </c>
      <c r="AJ253" t="str">
        <f>HACCP!$B$33</f>
        <v>VIII. Seafood/Juice HACCP Provisions</v>
      </c>
      <c r="AK253" t="str">
        <f>HACCP!$B$33</f>
        <v>VIII. Seafood/Juice HACCP Provisions</v>
      </c>
      <c r="AP253">
        <f>HACCP!$D$47</f>
        <v>0</v>
      </c>
      <c r="AQ253" s="32">
        <f>HACCP!$F$47</f>
        <v>0</v>
      </c>
      <c r="AR253">
        <f>HACCP!$D$48</f>
        <v>0</v>
      </c>
    </row>
    <row r="254" spans="1:44" x14ac:dyDescent="0.25">
      <c r="A254" t="e">
        <f>VLOOKUP(B254,Sheet1!$A$3:$F$129,2,FALSE)</f>
        <v>#N/A</v>
      </c>
      <c r="B254" t="str">
        <f>HACCP!$D$4</f>
        <v>Select</v>
      </c>
      <c r="C254" s="45">
        <f>Coversheet!$D$36</f>
        <v>0</v>
      </c>
      <c r="D254" s="46" t="str">
        <f>Sheet1!$A$1</f>
        <v>Human Food Field Inspection Audit v 07/2025</v>
      </c>
      <c r="E254" s="124">
        <f>Coversheet!$D$35</f>
        <v>0</v>
      </c>
      <c r="F254" s="124" t="str">
        <f>Coversheet!$D$17</f>
        <v>Select</v>
      </c>
      <c r="G254" s="124" t="str">
        <f>Coversheet!$D$19</f>
        <v>Select</v>
      </c>
      <c r="H254" s="124" t="str">
        <f>Coversheet!$D$16</f>
        <v>FOOD</v>
      </c>
      <c r="I254" s="124" t="str">
        <f>Coversheet!$D$24</f>
        <v>Select</v>
      </c>
      <c r="J254" s="124" t="str">
        <f>Coversheet!$D$25</f>
        <v>Select</v>
      </c>
      <c r="K254" s="45">
        <f>Coversheet!$D$26</f>
        <v>0</v>
      </c>
      <c r="L254" s="45">
        <f>Coversheet!$D$28</f>
        <v>0</v>
      </c>
      <c r="M254" s="124">
        <f>Coversheet!$D$29</f>
        <v>0</v>
      </c>
      <c r="N254" s="45">
        <f>Coversheet!$D$30</f>
        <v>0</v>
      </c>
      <c r="O254" t="e">
        <f>VLOOKUP(B254,Sheet1!$A$3:$F$129,3,FALSE)</f>
        <v>#N/A</v>
      </c>
      <c r="P254">
        <f>HACCP!$F$4</f>
        <v>0</v>
      </c>
      <c r="Q254" s="46"/>
      <c r="R254" s="46"/>
      <c r="S254" s="46" t="str">
        <f>Coversheet!$D$15</f>
        <v>Select</v>
      </c>
      <c r="T254" s="46">
        <f>Coversheet!$D$21</f>
        <v>0</v>
      </c>
      <c r="U254" t="s">
        <v>423</v>
      </c>
      <c r="V254" s="32">
        <f>HACCP!$D$3</f>
        <v>0</v>
      </c>
      <c r="W254" s="32">
        <f>HACCP!$F$3</f>
        <v>0</v>
      </c>
      <c r="X254">
        <f>HACCP!$D$5</f>
        <v>0</v>
      </c>
      <c r="Y254">
        <f>HACCP!$F$5</f>
        <v>0</v>
      </c>
      <c r="Z254">
        <f>HACCP!$D$6</f>
        <v>0</v>
      </c>
      <c r="AA254">
        <f>HACCP!$F$6</f>
        <v>0</v>
      </c>
      <c r="AB254" t="str">
        <f>HACCP!$D$7</f>
        <v xml:space="preserve"> </v>
      </c>
      <c r="AC254">
        <f>HACCP!$F$7</f>
        <v>0</v>
      </c>
      <c r="AD254" t="str">
        <f>HACCP!$D$8</f>
        <v>Select</v>
      </c>
      <c r="AE254" t="str">
        <f>HACCP!$F$8</f>
        <v>Select</v>
      </c>
      <c r="AF254">
        <f>HACCP!$D$9</f>
        <v>0</v>
      </c>
      <c r="AG254">
        <f>HACCP!$F$9</f>
        <v>0</v>
      </c>
      <c r="AH254" s="31" t="str">
        <f>HACCP!$D$10</f>
        <v>Auto-Populates</v>
      </c>
      <c r="AI254" t="str">
        <f>HACCP!$F$10</f>
        <v>Auto-Populates</v>
      </c>
      <c r="AJ254" t="str">
        <f>HACCP!$B$33</f>
        <v>VIII. Seafood/Juice HACCP Provisions</v>
      </c>
      <c r="AK254">
        <f>HACCP!B34</f>
        <v>1</v>
      </c>
      <c r="AL254" t="str">
        <f>HACCP!C34</f>
        <v>Did the inspector gather information on products and processes during the initial interview and walk-through to conduct their Hazard Analysis?</v>
      </c>
      <c r="AM254">
        <f>HACCP!D34</f>
        <v>0</v>
      </c>
      <c r="AN254" t="str">
        <f>HACCP!$E$34</f>
        <v>Select</v>
      </c>
      <c r="AO254">
        <f>HACCP!$F$34</f>
        <v>0</v>
      </c>
      <c r="AP254">
        <f>HACCP!$D$47</f>
        <v>0</v>
      </c>
      <c r="AQ254" s="32">
        <f>HACCP!$F$47</f>
        <v>0</v>
      </c>
      <c r="AR254">
        <f>HACCP!$D$48</f>
        <v>0</v>
      </c>
    </row>
    <row r="255" spans="1:44" x14ac:dyDescent="0.25">
      <c r="A255" t="e">
        <f>VLOOKUP(B255,Sheet1!$A$3:$F$129,2,FALSE)</f>
        <v>#N/A</v>
      </c>
      <c r="B255" t="str">
        <f>HACCP!$D$4</f>
        <v>Select</v>
      </c>
      <c r="C255" s="45">
        <f>Coversheet!$D$36</f>
        <v>0</v>
      </c>
      <c r="D255" s="46" t="str">
        <f>Sheet1!$A$1</f>
        <v>Human Food Field Inspection Audit v 07/2025</v>
      </c>
      <c r="E255" s="124">
        <f>Coversheet!$D$35</f>
        <v>0</v>
      </c>
      <c r="F255" s="124" t="str">
        <f>Coversheet!$D$17</f>
        <v>Select</v>
      </c>
      <c r="G255" s="124" t="str">
        <f>Coversheet!$D$19</f>
        <v>Select</v>
      </c>
      <c r="H255" s="124" t="str">
        <f>Coversheet!$D$16</f>
        <v>FOOD</v>
      </c>
      <c r="I255" s="124" t="str">
        <f>Coversheet!$D$24</f>
        <v>Select</v>
      </c>
      <c r="J255" s="124" t="str">
        <f>Coversheet!$D$25</f>
        <v>Select</v>
      </c>
      <c r="K255" s="45">
        <f>Coversheet!$D$26</f>
        <v>0</v>
      </c>
      <c r="L255" s="45">
        <f>Coversheet!$D$28</f>
        <v>0</v>
      </c>
      <c r="M255" s="124">
        <f>Coversheet!$D$29</f>
        <v>0</v>
      </c>
      <c r="N255" s="45">
        <f>Coversheet!$D$30</f>
        <v>0</v>
      </c>
      <c r="O255" t="e">
        <f>VLOOKUP(B255,Sheet1!$A$3:$F$129,3,FALSE)</f>
        <v>#N/A</v>
      </c>
      <c r="P255">
        <f>HACCP!$F$4</f>
        <v>0</v>
      </c>
      <c r="Q255" s="46"/>
      <c r="R255" s="46"/>
      <c r="S255" s="46" t="str">
        <f>Coversheet!$D$15</f>
        <v>Select</v>
      </c>
      <c r="T255" s="46">
        <f>Coversheet!$D$21</f>
        <v>0</v>
      </c>
      <c r="U255" t="s">
        <v>423</v>
      </c>
      <c r="V255" s="32">
        <f>HACCP!$D$3</f>
        <v>0</v>
      </c>
      <c r="W255" s="32">
        <f>HACCP!$F$3</f>
        <v>0</v>
      </c>
      <c r="X255">
        <f>HACCP!$D$5</f>
        <v>0</v>
      </c>
      <c r="Y255">
        <f>HACCP!$F$5</f>
        <v>0</v>
      </c>
      <c r="Z255">
        <f>HACCP!$D$6</f>
        <v>0</v>
      </c>
      <c r="AA255">
        <f>HACCP!$F$6</f>
        <v>0</v>
      </c>
      <c r="AB255" t="str">
        <f>HACCP!$D$7</f>
        <v xml:space="preserve"> </v>
      </c>
      <c r="AC255">
        <f>HACCP!$F$7</f>
        <v>0</v>
      </c>
      <c r="AD255" t="str">
        <f>HACCP!$D$8</f>
        <v>Select</v>
      </c>
      <c r="AE255" t="str">
        <f>HACCP!$F$8</f>
        <v>Select</v>
      </c>
      <c r="AF255">
        <f>HACCP!$D$9</f>
        <v>0</v>
      </c>
      <c r="AG255">
        <f>HACCP!$F$9</f>
        <v>0</v>
      </c>
      <c r="AH255" s="31" t="str">
        <f>HACCP!$D$10</f>
        <v>Auto-Populates</v>
      </c>
      <c r="AI255" t="str">
        <f>HACCP!$F$10</f>
        <v>Auto-Populates</v>
      </c>
      <c r="AJ255" t="str">
        <f>HACCP!$B$33</f>
        <v>VIII. Seafood/Juice HACCP Provisions</v>
      </c>
      <c r="AK255">
        <f>HACCP!B35</f>
        <v>2</v>
      </c>
      <c r="AL255" t="str">
        <f>HACCP!C35</f>
        <v>Did the inspector conduct their own Hazard Analysis to determine what hazards are reasonably likely to occur (significant)?</v>
      </c>
      <c r="AM255">
        <f>HACCP!D35</f>
        <v>0</v>
      </c>
      <c r="AN255" t="str">
        <f>HACCP!$E$35</f>
        <v>Select</v>
      </c>
      <c r="AO255">
        <f>HACCP!$F$35</f>
        <v>0</v>
      </c>
      <c r="AP255">
        <f>HACCP!$D$47</f>
        <v>0</v>
      </c>
      <c r="AQ255" s="32">
        <f>HACCP!$F$47</f>
        <v>0</v>
      </c>
      <c r="AR255">
        <f>HACCP!$D$48</f>
        <v>0</v>
      </c>
    </row>
    <row r="256" spans="1:44" x14ac:dyDescent="0.25">
      <c r="A256" t="e">
        <f>VLOOKUP(B256,Sheet1!$A$3:$F$129,2,FALSE)</f>
        <v>#N/A</v>
      </c>
      <c r="B256" t="str">
        <f>HACCP!$D$4</f>
        <v>Select</v>
      </c>
      <c r="C256" s="45">
        <f>Coversheet!$D$36</f>
        <v>0</v>
      </c>
      <c r="D256" s="46" t="str">
        <f>Sheet1!$A$1</f>
        <v>Human Food Field Inspection Audit v 07/2025</v>
      </c>
      <c r="E256" s="124">
        <f>Coversheet!$D$35</f>
        <v>0</v>
      </c>
      <c r="F256" s="124" t="str">
        <f>Coversheet!$D$17</f>
        <v>Select</v>
      </c>
      <c r="G256" s="124" t="str">
        <f>Coversheet!$D$19</f>
        <v>Select</v>
      </c>
      <c r="H256" s="124" t="str">
        <f>Coversheet!$D$16</f>
        <v>FOOD</v>
      </c>
      <c r="I256" s="124" t="str">
        <f>Coversheet!$D$24</f>
        <v>Select</v>
      </c>
      <c r="J256" s="124" t="str">
        <f>Coversheet!$D$25</f>
        <v>Select</v>
      </c>
      <c r="K256" s="45">
        <f>Coversheet!$D$26</f>
        <v>0</v>
      </c>
      <c r="L256" s="45">
        <f>Coversheet!$D$28</f>
        <v>0</v>
      </c>
      <c r="M256" s="124">
        <f>Coversheet!$D$29</f>
        <v>0</v>
      </c>
      <c r="N256" s="45">
        <f>Coversheet!$D$30</f>
        <v>0</v>
      </c>
      <c r="O256" t="e">
        <f>VLOOKUP(B256,Sheet1!$A$3:$F$129,3,FALSE)</f>
        <v>#N/A</v>
      </c>
      <c r="P256">
        <f>HACCP!$F$4</f>
        <v>0</v>
      </c>
      <c r="Q256" s="46"/>
      <c r="R256" s="46"/>
      <c r="S256" s="46" t="str">
        <f>Coversheet!$D$15</f>
        <v>Select</v>
      </c>
      <c r="T256" s="46">
        <f>Coversheet!$D$21</f>
        <v>0</v>
      </c>
      <c r="U256" t="s">
        <v>423</v>
      </c>
      <c r="V256" s="32">
        <f>HACCP!$D$3</f>
        <v>0</v>
      </c>
      <c r="W256" s="32">
        <f>HACCP!$F$3</f>
        <v>0</v>
      </c>
      <c r="X256">
        <f>HACCP!$D$5</f>
        <v>0</v>
      </c>
      <c r="Y256">
        <f>HACCP!$F$5</f>
        <v>0</v>
      </c>
      <c r="Z256">
        <f>HACCP!$D$6</f>
        <v>0</v>
      </c>
      <c r="AA256">
        <f>HACCP!$F$6</f>
        <v>0</v>
      </c>
      <c r="AB256" t="str">
        <f>HACCP!$D$7</f>
        <v xml:space="preserve"> </v>
      </c>
      <c r="AC256">
        <f>HACCP!$F$7</f>
        <v>0</v>
      </c>
      <c r="AD256" t="str">
        <f>HACCP!$D$8</f>
        <v>Select</v>
      </c>
      <c r="AE256" t="str">
        <f>HACCP!$F$8</f>
        <v>Select</v>
      </c>
      <c r="AF256">
        <f>HACCP!$D$9</f>
        <v>0</v>
      </c>
      <c r="AG256">
        <f>HACCP!$F$9</f>
        <v>0</v>
      </c>
      <c r="AH256" s="31" t="str">
        <f>HACCP!$D$10</f>
        <v>Auto-Populates</v>
      </c>
      <c r="AI256" t="str">
        <f>HACCP!$F$10</f>
        <v>Auto-Populates</v>
      </c>
      <c r="AJ256" t="str">
        <f>HACCP!$B$33</f>
        <v>VIII. Seafood/Juice HACCP Provisions</v>
      </c>
      <c r="AK256">
        <f>HACCP!B36</f>
        <v>3</v>
      </c>
      <c r="AL256" t="str">
        <f>HACCP!C36</f>
        <v>Did the inspector compare their Hazard Analysis to the firm's HACCP Plan (Seafood) or Hazard Analysis (Juice) and resolve differences if necessary?</v>
      </c>
      <c r="AM256">
        <f>HACCP!D36</f>
        <v>0</v>
      </c>
      <c r="AN256" t="str">
        <f>HACCP!$E$36</f>
        <v>Select</v>
      </c>
      <c r="AO256">
        <f>HACCP!$F$36</f>
        <v>0</v>
      </c>
      <c r="AP256">
        <f>HACCP!$D$47</f>
        <v>0</v>
      </c>
      <c r="AQ256" s="32">
        <f>HACCP!$F$47</f>
        <v>0</v>
      </c>
      <c r="AR256">
        <f>HACCP!$D$48</f>
        <v>0</v>
      </c>
    </row>
    <row r="257" spans="1:175" x14ac:dyDescent="0.25">
      <c r="A257" t="e">
        <f>VLOOKUP(B257,Sheet1!$A$3:$F$129,2,FALSE)</f>
        <v>#N/A</v>
      </c>
      <c r="B257" t="str">
        <f>HACCP!$D$4</f>
        <v>Select</v>
      </c>
      <c r="C257" s="45">
        <f>Coversheet!$D$36</f>
        <v>0</v>
      </c>
      <c r="D257" s="46" t="str">
        <f>Sheet1!$A$1</f>
        <v>Human Food Field Inspection Audit v 07/2025</v>
      </c>
      <c r="E257" s="124">
        <f>Coversheet!$D$35</f>
        <v>0</v>
      </c>
      <c r="F257" s="124" t="str">
        <f>Coversheet!$D$17</f>
        <v>Select</v>
      </c>
      <c r="G257" s="124" t="str">
        <f>Coversheet!$D$19</f>
        <v>Select</v>
      </c>
      <c r="H257" s="124" t="str">
        <f>Coversheet!$D$16</f>
        <v>FOOD</v>
      </c>
      <c r="I257" s="124" t="str">
        <f>Coversheet!$D$24</f>
        <v>Select</v>
      </c>
      <c r="J257" s="124" t="str">
        <f>Coversheet!$D$25</f>
        <v>Select</v>
      </c>
      <c r="K257" s="45">
        <f>Coversheet!$D$26</f>
        <v>0</v>
      </c>
      <c r="L257" s="45">
        <f>Coversheet!$D$28</f>
        <v>0</v>
      </c>
      <c r="M257" s="124">
        <f>Coversheet!$D$29</f>
        <v>0</v>
      </c>
      <c r="N257" s="45">
        <f>Coversheet!$D$30</f>
        <v>0</v>
      </c>
      <c r="O257" t="e">
        <f>VLOOKUP(B257,Sheet1!$A$3:$F$129,3,FALSE)</f>
        <v>#N/A</v>
      </c>
      <c r="P257">
        <f>HACCP!$F$4</f>
        <v>0</v>
      </c>
      <c r="Q257" s="46"/>
      <c r="R257" s="46"/>
      <c r="S257" s="46" t="str">
        <f>Coversheet!$D$15</f>
        <v>Select</v>
      </c>
      <c r="T257" s="46">
        <f>Coversheet!$D$21</f>
        <v>0</v>
      </c>
      <c r="U257" t="s">
        <v>423</v>
      </c>
      <c r="V257" s="32">
        <f>HACCP!$D$3</f>
        <v>0</v>
      </c>
      <c r="W257" s="32">
        <f>HACCP!$F$3</f>
        <v>0</v>
      </c>
      <c r="X257">
        <f>HACCP!$D$5</f>
        <v>0</v>
      </c>
      <c r="Y257">
        <f>HACCP!$F$5</f>
        <v>0</v>
      </c>
      <c r="Z257">
        <f>HACCP!$D$6</f>
        <v>0</v>
      </c>
      <c r="AA257">
        <f>HACCP!$F$6</f>
        <v>0</v>
      </c>
      <c r="AB257" t="str">
        <f>HACCP!$D$7</f>
        <v xml:space="preserve"> </v>
      </c>
      <c r="AC257">
        <f>HACCP!$F$7</f>
        <v>0</v>
      </c>
      <c r="AD257" t="str">
        <f>HACCP!$D$8</f>
        <v>Select</v>
      </c>
      <c r="AE257" t="str">
        <f>HACCP!$F$8</f>
        <v>Select</v>
      </c>
      <c r="AF257">
        <f>HACCP!$D$9</f>
        <v>0</v>
      </c>
      <c r="AG257">
        <f>HACCP!$F$9</f>
        <v>0</v>
      </c>
      <c r="AH257" s="31" t="str">
        <f>HACCP!$D$10</f>
        <v>Auto-Populates</v>
      </c>
      <c r="AI257" t="str">
        <f>HACCP!$F$10</f>
        <v>Auto-Populates</v>
      </c>
      <c r="AJ257" t="str">
        <f>HACCP!$B$33</f>
        <v>VIII. Seafood/Juice HACCP Provisions</v>
      </c>
      <c r="AK257">
        <f>HACCP!B37</f>
        <v>4</v>
      </c>
      <c r="AL257" t="str">
        <f>HACCP!C37</f>
        <v>Did the inspector determine if the firm has a written HACCP Plan and assess for adequacy (as necessary)?</v>
      </c>
      <c r="AM257">
        <f>HACCP!D37</f>
        <v>0</v>
      </c>
      <c r="AN257" t="str">
        <f>HACCP!$E$37</f>
        <v>Select</v>
      </c>
      <c r="AO257">
        <f>HACCP!$F$37</f>
        <v>0</v>
      </c>
      <c r="AP257">
        <f>HACCP!$D$47</f>
        <v>0</v>
      </c>
      <c r="AQ257" s="32">
        <f>HACCP!$F$47</f>
        <v>0</v>
      </c>
      <c r="AR257">
        <f>HACCP!$D$48</f>
        <v>0</v>
      </c>
    </row>
    <row r="258" spans="1:175" x14ac:dyDescent="0.25">
      <c r="A258" t="e">
        <f>VLOOKUP(B258,Sheet1!$A$3:$F$129,2,FALSE)</f>
        <v>#N/A</v>
      </c>
      <c r="B258" t="str">
        <f>HACCP!$D$4</f>
        <v>Select</v>
      </c>
      <c r="C258" s="45">
        <f>Coversheet!$D$36</f>
        <v>0</v>
      </c>
      <c r="D258" s="46" t="str">
        <f>Sheet1!$A$1</f>
        <v>Human Food Field Inspection Audit v 07/2025</v>
      </c>
      <c r="E258" s="124">
        <f>Coversheet!$D$35</f>
        <v>0</v>
      </c>
      <c r="F258" s="124" t="str">
        <f>Coversheet!$D$17</f>
        <v>Select</v>
      </c>
      <c r="G258" s="124" t="str">
        <f>Coversheet!$D$19</f>
        <v>Select</v>
      </c>
      <c r="H258" s="124" t="str">
        <f>Coversheet!$D$16</f>
        <v>FOOD</v>
      </c>
      <c r="I258" s="124" t="str">
        <f>Coversheet!$D$24</f>
        <v>Select</v>
      </c>
      <c r="J258" s="124" t="str">
        <f>Coversheet!$D$25</f>
        <v>Select</v>
      </c>
      <c r="K258" s="45">
        <f>Coversheet!$D$26</f>
        <v>0</v>
      </c>
      <c r="L258" s="45">
        <f>Coversheet!$D$28</f>
        <v>0</v>
      </c>
      <c r="M258" s="124">
        <f>Coversheet!$D$29</f>
        <v>0</v>
      </c>
      <c r="N258" s="45">
        <f>Coversheet!$D$30</f>
        <v>0</v>
      </c>
      <c r="O258" t="e">
        <f>VLOOKUP(B258,Sheet1!$A$3:$F$129,3,FALSE)</f>
        <v>#N/A</v>
      </c>
      <c r="P258">
        <f>HACCP!$F$4</f>
        <v>0</v>
      </c>
      <c r="Q258" s="46"/>
      <c r="R258" s="46"/>
      <c r="S258" s="46" t="str">
        <f>Coversheet!$D$15</f>
        <v>Select</v>
      </c>
      <c r="T258" s="46">
        <f>Coversheet!$D$21</f>
        <v>0</v>
      </c>
      <c r="U258" t="s">
        <v>423</v>
      </c>
      <c r="V258" s="32">
        <f>HACCP!$D$3</f>
        <v>0</v>
      </c>
      <c r="W258" s="32">
        <f>HACCP!$F$3</f>
        <v>0</v>
      </c>
      <c r="X258">
        <f>HACCP!$D$5</f>
        <v>0</v>
      </c>
      <c r="Y258">
        <f>HACCP!$F$5</f>
        <v>0</v>
      </c>
      <c r="Z258">
        <f>HACCP!$D$6</f>
        <v>0</v>
      </c>
      <c r="AA258">
        <f>HACCP!$F$6</f>
        <v>0</v>
      </c>
      <c r="AB258" t="str">
        <f>HACCP!$D$7</f>
        <v xml:space="preserve"> </v>
      </c>
      <c r="AC258">
        <f>HACCP!$F$7</f>
        <v>0</v>
      </c>
      <c r="AD258" t="str">
        <f>HACCP!$D$8</f>
        <v>Select</v>
      </c>
      <c r="AE258" t="str">
        <f>HACCP!$F$8</f>
        <v>Select</v>
      </c>
      <c r="AF258">
        <f>HACCP!$D$9</f>
        <v>0</v>
      </c>
      <c r="AG258">
        <f>HACCP!$F$9</f>
        <v>0</v>
      </c>
      <c r="AH258" s="31" t="str">
        <f>HACCP!$D$10</f>
        <v>Auto-Populates</v>
      </c>
      <c r="AI258" t="str">
        <f>HACCP!$F$10</f>
        <v>Auto-Populates</v>
      </c>
      <c r="AJ258" t="str">
        <f>HACCP!$B$33</f>
        <v>VIII. Seafood/Juice HACCP Provisions</v>
      </c>
      <c r="AK258">
        <f>HACCP!B38</f>
        <v>5</v>
      </c>
      <c r="AL258" t="str">
        <f>HACCP!C38</f>
        <v>Did the inspector determine if the HACCP Plan was being implemented?</v>
      </c>
      <c r="AM258">
        <f>HACCP!D38</f>
        <v>0</v>
      </c>
      <c r="AN258" t="str">
        <f>HACCP!$E$38</f>
        <v>Select</v>
      </c>
      <c r="AO258">
        <f>HACCP!$F$38</f>
        <v>0</v>
      </c>
      <c r="AP258">
        <f>HACCP!$D$47</f>
        <v>0</v>
      </c>
      <c r="AQ258" s="32">
        <f>HACCP!$F$47</f>
        <v>0</v>
      </c>
      <c r="AR258">
        <f>HACCP!$D$48</f>
        <v>0</v>
      </c>
    </row>
    <row r="259" spans="1:175" x14ac:dyDescent="0.25">
      <c r="A259" t="e">
        <f>VLOOKUP(B259,Sheet1!$A$3:$F$129,2,FALSE)</f>
        <v>#N/A</v>
      </c>
      <c r="B259" t="str">
        <f>HACCP!$D$4</f>
        <v>Select</v>
      </c>
      <c r="C259" s="45">
        <f>Coversheet!$D$36</f>
        <v>0</v>
      </c>
      <c r="D259" s="46" t="str">
        <f>Sheet1!$A$1</f>
        <v>Human Food Field Inspection Audit v 07/2025</v>
      </c>
      <c r="E259" s="124">
        <f>Coversheet!$D$35</f>
        <v>0</v>
      </c>
      <c r="F259" s="124" t="str">
        <f>Coversheet!$D$17</f>
        <v>Select</v>
      </c>
      <c r="G259" s="124" t="str">
        <f>Coversheet!$D$19</f>
        <v>Select</v>
      </c>
      <c r="H259" s="124" t="str">
        <f>Coversheet!$D$16</f>
        <v>FOOD</v>
      </c>
      <c r="I259" s="124" t="str">
        <f>Coversheet!$D$24</f>
        <v>Select</v>
      </c>
      <c r="J259" s="124" t="str">
        <f>Coversheet!$D$25</f>
        <v>Select</v>
      </c>
      <c r="K259" s="45">
        <f>Coversheet!$D$26</f>
        <v>0</v>
      </c>
      <c r="L259" s="45">
        <f>Coversheet!$D$28</f>
        <v>0</v>
      </c>
      <c r="M259" s="124">
        <f>Coversheet!$D$29</f>
        <v>0</v>
      </c>
      <c r="N259" s="45">
        <f>Coversheet!$D$30</f>
        <v>0</v>
      </c>
      <c r="O259" t="e">
        <f>VLOOKUP(B259,Sheet1!$A$3:$F$129,3,FALSE)</f>
        <v>#N/A</v>
      </c>
      <c r="P259">
        <f>HACCP!$F$4</f>
        <v>0</v>
      </c>
      <c r="Q259" s="46"/>
      <c r="R259" s="46"/>
      <c r="S259" s="46" t="str">
        <f>Coversheet!$D$15</f>
        <v>Select</v>
      </c>
      <c r="T259" s="46">
        <f>Coversheet!$D$21</f>
        <v>0</v>
      </c>
      <c r="U259" t="s">
        <v>423</v>
      </c>
      <c r="V259" s="32">
        <f>HACCP!$D$3</f>
        <v>0</v>
      </c>
      <c r="W259" s="32">
        <f>HACCP!$F$3</f>
        <v>0</v>
      </c>
      <c r="X259">
        <f>HACCP!$D$5</f>
        <v>0</v>
      </c>
      <c r="Y259">
        <f>HACCP!$F$5</f>
        <v>0</v>
      </c>
      <c r="Z259">
        <f>HACCP!$D$6</f>
        <v>0</v>
      </c>
      <c r="AA259">
        <f>HACCP!$F$6</f>
        <v>0</v>
      </c>
      <c r="AB259" t="str">
        <f>HACCP!$D$7</f>
        <v xml:space="preserve"> </v>
      </c>
      <c r="AC259">
        <f>HACCP!$F$7</f>
        <v>0</v>
      </c>
      <c r="AD259" t="str">
        <f>HACCP!$D$8</f>
        <v>Select</v>
      </c>
      <c r="AE259" t="str">
        <f>HACCP!$F$8</f>
        <v>Select</v>
      </c>
      <c r="AF259">
        <f>HACCP!$D$9</f>
        <v>0</v>
      </c>
      <c r="AG259">
        <f>HACCP!$F$9</f>
        <v>0</v>
      </c>
      <c r="AH259" s="31" t="str">
        <f>HACCP!$D$10</f>
        <v>Auto-Populates</v>
      </c>
      <c r="AI259" t="str">
        <f>HACCP!$F$10</f>
        <v>Auto-Populates</v>
      </c>
      <c r="AJ259" t="str">
        <f>HACCP!$B$33</f>
        <v>VIII. Seafood/Juice HACCP Provisions</v>
      </c>
      <c r="AK259">
        <f>HACCP!B39</f>
        <v>6</v>
      </c>
      <c r="AL259" t="str">
        <f>HACCP!C39</f>
        <v>Did the inspector determine if the firm was monitoring applicable key areas of sanitation?</v>
      </c>
      <c r="AM259">
        <f>HACCP!D39</f>
        <v>0</v>
      </c>
      <c r="AN259" t="str">
        <f>HACCP!$E$39</f>
        <v>Select</v>
      </c>
      <c r="AO259">
        <f>HACCP!$F$39</f>
        <v>0</v>
      </c>
      <c r="AP259">
        <f>HACCP!$D$47</f>
        <v>0</v>
      </c>
      <c r="AQ259" s="32">
        <f>HACCP!$F$47</f>
        <v>0</v>
      </c>
      <c r="AR259">
        <f>HACCP!$D$48</f>
        <v>0</v>
      </c>
    </row>
    <row r="260" spans="1:175" x14ac:dyDescent="0.25">
      <c r="A260" t="e">
        <f>VLOOKUP(B260,Sheet1!$A$3:$F$129,2,FALSE)</f>
        <v>#N/A</v>
      </c>
      <c r="B260" t="str">
        <f>HACCP!$D$4</f>
        <v>Select</v>
      </c>
      <c r="C260" s="45">
        <f>Coversheet!$D$36</f>
        <v>0</v>
      </c>
      <c r="D260" s="46" t="str">
        <f>Sheet1!$A$1</f>
        <v>Human Food Field Inspection Audit v 07/2025</v>
      </c>
      <c r="E260" s="124">
        <f>Coversheet!$D$35</f>
        <v>0</v>
      </c>
      <c r="F260" s="124" t="str">
        <f>Coversheet!$D$17</f>
        <v>Select</v>
      </c>
      <c r="G260" s="124" t="str">
        <f>Coversheet!$D$19</f>
        <v>Select</v>
      </c>
      <c r="H260" s="124" t="str">
        <f>Coversheet!$D$16</f>
        <v>FOOD</v>
      </c>
      <c r="I260" s="124" t="str">
        <f>Coversheet!$D$24</f>
        <v>Select</v>
      </c>
      <c r="J260" s="124" t="str">
        <f>Coversheet!$D$25</f>
        <v>Select</v>
      </c>
      <c r="K260" s="45">
        <f>Coversheet!$D$26</f>
        <v>0</v>
      </c>
      <c r="L260" s="45">
        <f>Coversheet!$D$28</f>
        <v>0</v>
      </c>
      <c r="M260" s="124">
        <f>Coversheet!$D$29</f>
        <v>0</v>
      </c>
      <c r="N260" s="45">
        <f>Coversheet!$D$30</f>
        <v>0</v>
      </c>
      <c r="O260" t="e">
        <f>VLOOKUP(B260,Sheet1!$A$3:$F$129,3,FALSE)</f>
        <v>#N/A</v>
      </c>
      <c r="P260">
        <f>HACCP!$F$4</f>
        <v>0</v>
      </c>
      <c r="Q260" s="46"/>
      <c r="R260" s="46"/>
      <c r="S260" s="46" t="str">
        <f>Coversheet!$D$15</f>
        <v>Select</v>
      </c>
      <c r="T260" s="46">
        <f>Coversheet!$D$21</f>
        <v>0</v>
      </c>
      <c r="U260" t="s">
        <v>423</v>
      </c>
      <c r="V260" s="32">
        <f>HACCP!$D$3</f>
        <v>0</v>
      </c>
      <c r="W260" s="32">
        <f>HACCP!$F$3</f>
        <v>0</v>
      </c>
      <c r="X260">
        <f>HACCP!$D$5</f>
        <v>0</v>
      </c>
      <c r="Y260">
        <f>HACCP!$F$5</f>
        <v>0</v>
      </c>
      <c r="Z260">
        <f>HACCP!$D$6</f>
        <v>0</v>
      </c>
      <c r="AA260">
        <f>HACCP!$F$6</f>
        <v>0</v>
      </c>
      <c r="AB260" t="str">
        <f>HACCP!$D$7</f>
        <v xml:space="preserve"> </v>
      </c>
      <c r="AC260">
        <f>HACCP!$F$7</f>
        <v>0</v>
      </c>
      <c r="AD260" t="str">
        <f>HACCP!$D$8</f>
        <v>Select</v>
      </c>
      <c r="AE260" t="str">
        <f>HACCP!$F$8</f>
        <v>Select</v>
      </c>
      <c r="AF260">
        <f>HACCP!$D$9</f>
        <v>0</v>
      </c>
      <c r="AG260">
        <f>HACCP!$F$9</f>
        <v>0</v>
      </c>
      <c r="AH260" s="31" t="str">
        <f>HACCP!$D$10</f>
        <v>Auto-Populates</v>
      </c>
      <c r="AI260" t="str">
        <f>HACCP!$F$10</f>
        <v>Auto-Populates</v>
      </c>
      <c r="AJ260" t="str">
        <f>HACCP!$B$33</f>
        <v>VIII. Seafood/Juice HACCP Provisions</v>
      </c>
      <c r="AK260">
        <f>HACCP!B40</f>
        <v>7</v>
      </c>
      <c r="AL260" t="str">
        <f>HACCP!C40</f>
        <v>Did the inspector determine if sanitation monitoring was implemented?</v>
      </c>
      <c r="AM260">
        <f>HACCP!D40</f>
        <v>0</v>
      </c>
      <c r="AN260" t="str">
        <f>HACCP!$E$40</f>
        <v>Select</v>
      </c>
      <c r="AO260">
        <f>HACCP!$F$40</f>
        <v>0</v>
      </c>
      <c r="AP260">
        <f>HACCP!$D$47</f>
        <v>0</v>
      </c>
      <c r="AQ260" s="32">
        <f>HACCP!$F$47</f>
        <v>0</v>
      </c>
      <c r="AR260">
        <f>HACCP!$D$48</f>
        <v>0</v>
      </c>
    </row>
    <row r="261" spans="1:175" x14ac:dyDescent="0.25">
      <c r="A261" t="e">
        <f>VLOOKUP(B261,Sheet1!$A$3:$F$129,2,FALSE)</f>
        <v>#N/A</v>
      </c>
      <c r="B261" t="str">
        <f>HACCP!$D$4</f>
        <v>Select</v>
      </c>
      <c r="C261" s="45">
        <f>Coversheet!$D$36</f>
        <v>0</v>
      </c>
      <c r="D261" s="46" t="str">
        <f>Sheet1!$A$1</f>
        <v>Human Food Field Inspection Audit v 07/2025</v>
      </c>
      <c r="E261" s="124">
        <f>Coversheet!$D$35</f>
        <v>0</v>
      </c>
      <c r="F261" s="124" t="str">
        <f>Coversheet!$D$17</f>
        <v>Select</v>
      </c>
      <c r="G261" s="124" t="str">
        <f>Coversheet!$D$19</f>
        <v>Select</v>
      </c>
      <c r="H261" s="124" t="str">
        <f>Coversheet!$D$16</f>
        <v>FOOD</v>
      </c>
      <c r="I261" s="124" t="str">
        <f>Coversheet!$D$24</f>
        <v>Select</v>
      </c>
      <c r="J261" s="124" t="str">
        <f>Coversheet!$D$25</f>
        <v>Select</v>
      </c>
      <c r="K261" s="45">
        <f>Coversheet!$D$26</f>
        <v>0</v>
      </c>
      <c r="L261" s="45">
        <f>Coversheet!$D$28</f>
        <v>0</v>
      </c>
      <c r="M261" s="124">
        <f>Coversheet!$D$29</f>
        <v>0</v>
      </c>
      <c r="N261" s="45">
        <f>Coversheet!$D$30</f>
        <v>0</v>
      </c>
      <c r="O261" t="e">
        <f>VLOOKUP(B261,Sheet1!$A$3:$F$129,3,FALSE)</f>
        <v>#N/A</v>
      </c>
      <c r="P261">
        <f>HACCP!$F$4</f>
        <v>0</v>
      </c>
      <c r="Q261" s="46"/>
      <c r="R261" s="46"/>
      <c r="S261" s="46" t="str">
        <f>Coversheet!$D$15</f>
        <v>Select</v>
      </c>
      <c r="T261" s="46">
        <f>Coversheet!$D$21</f>
        <v>0</v>
      </c>
      <c r="U261" t="s">
        <v>423</v>
      </c>
      <c r="V261" s="32">
        <f>HACCP!$D$3</f>
        <v>0</v>
      </c>
      <c r="W261" s="32">
        <f>HACCP!$F$3</f>
        <v>0</v>
      </c>
      <c r="X261">
        <f>HACCP!$D$5</f>
        <v>0</v>
      </c>
      <c r="Y261">
        <f>HACCP!$F$5</f>
        <v>0</v>
      </c>
      <c r="Z261">
        <f>HACCP!$D$6</f>
        <v>0</v>
      </c>
      <c r="AA261">
        <f>HACCP!$F$6</f>
        <v>0</v>
      </c>
      <c r="AB261" t="str">
        <f>HACCP!$D$7</f>
        <v xml:space="preserve"> </v>
      </c>
      <c r="AC261">
        <f>HACCP!$F$7</f>
        <v>0</v>
      </c>
      <c r="AD261" t="str">
        <f>HACCP!$D$8</f>
        <v>Select</v>
      </c>
      <c r="AE261" t="str">
        <f>HACCP!$F$8</f>
        <v>Select</v>
      </c>
      <c r="AF261">
        <f>HACCP!$D$9</f>
        <v>0</v>
      </c>
      <c r="AG261">
        <f>HACCP!$F$9</f>
        <v>0</v>
      </c>
      <c r="AH261" s="31" t="str">
        <f>HACCP!$D$10</f>
        <v>Auto-Populates</v>
      </c>
      <c r="AI261" t="str">
        <f>HACCP!$F$10</f>
        <v>Auto-Populates</v>
      </c>
      <c r="AJ261" t="str">
        <f>HACCP!$B$41</f>
        <v>XI. Observation Documentation</v>
      </c>
      <c r="AK261" t="str">
        <f>HACCP!$B$41</f>
        <v>XI. Observation Documentation</v>
      </c>
      <c r="AP261">
        <f>HACCP!$D$47</f>
        <v>0</v>
      </c>
      <c r="AQ261" s="32">
        <f>HACCP!$F$47</f>
        <v>0</v>
      </c>
      <c r="AR261">
        <f>HACCP!$D$48</f>
        <v>0</v>
      </c>
    </row>
    <row r="262" spans="1:175" x14ac:dyDescent="0.25">
      <c r="A262" t="e">
        <f>VLOOKUP(B262,Sheet1!$A$3:$F$129,2,FALSE)</f>
        <v>#N/A</v>
      </c>
      <c r="B262" t="str">
        <f>HACCP!$D$4</f>
        <v>Select</v>
      </c>
      <c r="C262" s="45">
        <f>Coversheet!$D$36</f>
        <v>0</v>
      </c>
      <c r="D262" s="46" t="str">
        <f>Sheet1!$A$1</f>
        <v>Human Food Field Inspection Audit v 07/2025</v>
      </c>
      <c r="E262" s="124">
        <f>Coversheet!$D$35</f>
        <v>0</v>
      </c>
      <c r="F262" s="124" t="str">
        <f>Coversheet!$D$17</f>
        <v>Select</v>
      </c>
      <c r="G262" s="124" t="str">
        <f>Coversheet!$D$19</f>
        <v>Select</v>
      </c>
      <c r="H262" s="124" t="str">
        <f>Coversheet!$D$16</f>
        <v>FOOD</v>
      </c>
      <c r="I262" s="124" t="str">
        <f>Coversheet!$D$24</f>
        <v>Select</v>
      </c>
      <c r="J262" s="124" t="str">
        <f>Coversheet!$D$25</f>
        <v>Select</v>
      </c>
      <c r="K262" s="45">
        <f>Coversheet!$D$26</f>
        <v>0</v>
      </c>
      <c r="L262" s="45">
        <f>Coversheet!$D$28</f>
        <v>0</v>
      </c>
      <c r="M262" s="124">
        <f>Coversheet!$D$29</f>
        <v>0</v>
      </c>
      <c r="N262" s="45">
        <f>Coversheet!$D$30</f>
        <v>0</v>
      </c>
      <c r="O262" t="e">
        <f>VLOOKUP(B262,Sheet1!$A$3:$F$129,3,FALSE)</f>
        <v>#N/A</v>
      </c>
      <c r="P262">
        <f>HACCP!$F$4</f>
        <v>0</v>
      </c>
      <c r="Q262" s="46"/>
      <c r="R262" s="46"/>
      <c r="S262" s="46" t="str">
        <f>Coversheet!$D$15</f>
        <v>Select</v>
      </c>
      <c r="T262" s="46">
        <f>Coversheet!$D$21</f>
        <v>0</v>
      </c>
      <c r="U262" t="s">
        <v>423</v>
      </c>
      <c r="V262" s="32">
        <f>HACCP!$D$3</f>
        <v>0</v>
      </c>
      <c r="W262" s="32">
        <f>HACCP!$F$3</f>
        <v>0</v>
      </c>
      <c r="X262">
        <f>HACCP!$D$5</f>
        <v>0</v>
      </c>
      <c r="Y262">
        <f>HACCP!$F$5</f>
        <v>0</v>
      </c>
      <c r="Z262">
        <f>HACCP!$D$6</f>
        <v>0</v>
      </c>
      <c r="AA262">
        <f>HACCP!$F$6</f>
        <v>0</v>
      </c>
      <c r="AB262" t="str">
        <f>HACCP!$D$7</f>
        <v xml:space="preserve"> </v>
      </c>
      <c r="AC262">
        <f>HACCP!$F$7</f>
        <v>0</v>
      </c>
      <c r="AD262" t="str">
        <f>HACCP!$D$8</f>
        <v>Select</v>
      </c>
      <c r="AE262" t="str">
        <f>HACCP!$F$8</f>
        <v>Select</v>
      </c>
      <c r="AF262">
        <f>HACCP!$D$9</f>
        <v>0</v>
      </c>
      <c r="AG262">
        <f>HACCP!$F$9</f>
        <v>0</v>
      </c>
      <c r="AH262" s="31" t="str">
        <f>HACCP!$D$10</f>
        <v>Auto-Populates</v>
      </c>
      <c r="AI262" t="str">
        <f>HACCP!$F$10</f>
        <v>Auto-Populates</v>
      </c>
      <c r="AJ262" t="str">
        <f>HACCP!$B$41</f>
        <v>XI. Observation Documentation</v>
      </c>
      <c r="AK262">
        <f>HACCP!B42</f>
        <v>1</v>
      </c>
      <c r="AL262" t="str">
        <f>HACCP!C42</f>
        <v xml:space="preserve">Did the inspector determine the significance of the observation (written or discussed) and document them appropriately? </v>
      </c>
      <c r="AM262">
        <f>HACCP!D42</f>
        <v>0</v>
      </c>
      <c r="AN262" t="str">
        <f>HACCP!$E$42</f>
        <v>Select</v>
      </c>
      <c r="AO262">
        <f>HACCP!$F$42</f>
        <v>0</v>
      </c>
      <c r="AP262">
        <f>HACCP!$D$47</f>
        <v>0</v>
      </c>
      <c r="AQ262" s="32">
        <f>HACCP!$F$47</f>
        <v>0</v>
      </c>
      <c r="AR262">
        <f>HACCP!$D$48</f>
        <v>0</v>
      </c>
    </row>
    <row r="263" spans="1:175" x14ac:dyDescent="0.25">
      <c r="A263" t="e">
        <f>VLOOKUP(B263,Sheet1!$A$3:$F$129,2,FALSE)</f>
        <v>#N/A</v>
      </c>
      <c r="B263" t="str">
        <f>HACCP!$D$4</f>
        <v>Select</v>
      </c>
      <c r="C263" s="45">
        <f>Coversheet!$D$36</f>
        <v>0</v>
      </c>
      <c r="D263" s="46" t="str">
        <f>Sheet1!$A$1</f>
        <v>Human Food Field Inspection Audit v 07/2025</v>
      </c>
      <c r="E263" s="124">
        <f>Coversheet!$D$35</f>
        <v>0</v>
      </c>
      <c r="F263" s="124" t="str">
        <f>Coversheet!$D$17</f>
        <v>Select</v>
      </c>
      <c r="G263" s="124" t="str">
        <f>Coversheet!$D$19</f>
        <v>Select</v>
      </c>
      <c r="H263" s="124" t="str">
        <f>Coversheet!$D$16</f>
        <v>FOOD</v>
      </c>
      <c r="I263" s="124" t="str">
        <f>Coversheet!$D$24</f>
        <v>Select</v>
      </c>
      <c r="J263" s="124" t="str">
        <f>Coversheet!$D$25</f>
        <v>Select</v>
      </c>
      <c r="K263" s="45">
        <f>Coversheet!$D$26</f>
        <v>0</v>
      </c>
      <c r="L263" s="45">
        <f>Coversheet!$D$28</f>
        <v>0</v>
      </c>
      <c r="M263" s="124">
        <f>Coversheet!$D$29</f>
        <v>0</v>
      </c>
      <c r="N263" s="45">
        <f>Coversheet!$D$30</f>
        <v>0</v>
      </c>
      <c r="O263" t="e">
        <f>VLOOKUP(B263,Sheet1!$A$3:$F$129,3,FALSE)</f>
        <v>#N/A</v>
      </c>
      <c r="P263">
        <f>HACCP!$F$4</f>
        <v>0</v>
      </c>
      <c r="Q263" s="46"/>
      <c r="R263" s="46"/>
      <c r="S263" s="46" t="str">
        <f>Coversheet!$D$15</f>
        <v>Select</v>
      </c>
      <c r="T263" s="46">
        <f>Coversheet!$D$21</f>
        <v>0</v>
      </c>
      <c r="U263" t="s">
        <v>423</v>
      </c>
      <c r="V263" s="32">
        <f>HACCP!$D$3</f>
        <v>0</v>
      </c>
      <c r="W263" s="32">
        <f>HACCP!$F$3</f>
        <v>0</v>
      </c>
      <c r="X263">
        <f>HACCP!$D$5</f>
        <v>0</v>
      </c>
      <c r="Y263">
        <f>HACCP!$F$5</f>
        <v>0</v>
      </c>
      <c r="Z263">
        <f>HACCP!$D$6</f>
        <v>0</v>
      </c>
      <c r="AA263">
        <f>HACCP!$F$6</f>
        <v>0</v>
      </c>
      <c r="AB263" t="str">
        <f>HACCP!$D$7</f>
        <v xml:space="preserve"> </v>
      </c>
      <c r="AC263">
        <f>HACCP!$F$7</f>
        <v>0</v>
      </c>
      <c r="AD263" t="str">
        <f>HACCP!$D$8</f>
        <v>Select</v>
      </c>
      <c r="AE263" t="str">
        <f>HACCP!$F$8</f>
        <v>Select</v>
      </c>
      <c r="AF263">
        <f>HACCP!$D$9</f>
        <v>0</v>
      </c>
      <c r="AG263">
        <f>HACCP!$F$9</f>
        <v>0</v>
      </c>
      <c r="AH263" s="31" t="str">
        <f>HACCP!$D$10</f>
        <v>Auto-Populates</v>
      </c>
      <c r="AI263" t="str">
        <f>HACCP!$F$10</f>
        <v>Auto-Populates</v>
      </c>
      <c r="AJ263" t="str">
        <f>HACCP!$B$43</f>
        <v>XII. Overall Feedback</v>
      </c>
      <c r="AK263" t="str">
        <f>HACCP!$B$43</f>
        <v>XII. Overall Feedback</v>
      </c>
      <c r="AP263">
        <f>HACCP!$D$47</f>
        <v>0</v>
      </c>
      <c r="AQ263" s="32">
        <f>HACCP!$F$47</f>
        <v>0</v>
      </c>
      <c r="AR263">
        <f>HACCP!$D$48</f>
        <v>0</v>
      </c>
    </row>
    <row r="264" spans="1:175" x14ac:dyDescent="0.25">
      <c r="A264" t="e">
        <f>VLOOKUP(B264,Sheet1!$A$3:$F$129,2,FALSE)</f>
        <v>#N/A</v>
      </c>
      <c r="B264" t="str">
        <f>HACCP!$D$4</f>
        <v>Select</v>
      </c>
      <c r="C264" s="45">
        <f>Coversheet!$D$36</f>
        <v>0</v>
      </c>
      <c r="D264" s="46" t="str">
        <f>Sheet1!$A$1</f>
        <v>Human Food Field Inspection Audit v 07/2025</v>
      </c>
      <c r="E264" s="124">
        <f>Coversheet!$D$35</f>
        <v>0</v>
      </c>
      <c r="F264" s="124" t="str">
        <f>Coversheet!$D$17</f>
        <v>Select</v>
      </c>
      <c r="G264" s="124" t="str">
        <f>Coversheet!$D$19</f>
        <v>Select</v>
      </c>
      <c r="H264" s="124" t="str">
        <f>Coversheet!$D$16</f>
        <v>FOOD</v>
      </c>
      <c r="I264" s="124" t="str">
        <f>Coversheet!$D$24</f>
        <v>Select</v>
      </c>
      <c r="J264" s="124" t="str">
        <f>Coversheet!$D$25</f>
        <v>Select</v>
      </c>
      <c r="K264" s="45">
        <f>Coversheet!$D$26</f>
        <v>0</v>
      </c>
      <c r="L264" s="45">
        <f>Coversheet!$D$28</f>
        <v>0</v>
      </c>
      <c r="M264" s="124">
        <f>Coversheet!$D$29</f>
        <v>0</v>
      </c>
      <c r="N264" s="45">
        <f>Coversheet!$D$30</f>
        <v>0</v>
      </c>
      <c r="O264" t="e">
        <f>VLOOKUP(B264,Sheet1!$A$3:$F$129,3,FALSE)</f>
        <v>#N/A</v>
      </c>
      <c r="P264">
        <f>HACCP!$F$4</f>
        <v>0</v>
      </c>
      <c r="Q264" s="46"/>
      <c r="R264" s="46"/>
      <c r="S264" s="46" t="str">
        <f>Coversheet!$D$15</f>
        <v>Select</v>
      </c>
      <c r="T264" s="46">
        <f>Coversheet!$D$21</f>
        <v>0</v>
      </c>
      <c r="U264" t="s">
        <v>423</v>
      </c>
      <c r="V264" s="32">
        <f>HACCP!$D$3</f>
        <v>0</v>
      </c>
      <c r="W264" s="32">
        <f>HACCP!$F$3</f>
        <v>0</v>
      </c>
      <c r="X264">
        <f>HACCP!$D$5</f>
        <v>0</v>
      </c>
      <c r="Y264">
        <f>HACCP!$F$5</f>
        <v>0</v>
      </c>
      <c r="Z264">
        <f>HACCP!$D$6</f>
        <v>0</v>
      </c>
      <c r="AA264">
        <f>HACCP!$F$6</f>
        <v>0</v>
      </c>
      <c r="AB264" t="str">
        <f>HACCP!$D$7</f>
        <v xml:space="preserve"> </v>
      </c>
      <c r="AC264">
        <f>HACCP!$F$7</f>
        <v>0</v>
      </c>
      <c r="AD264" t="str">
        <f>HACCP!$D$8</f>
        <v>Select</v>
      </c>
      <c r="AE264" t="str">
        <f>HACCP!$F$8</f>
        <v>Select</v>
      </c>
      <c r="AF264">
        <f>HACCP!$D$9</f>
        <v>0</v>
      </c>
      <c r="AG264">
        <f>HACCP!$F$9</f>
        <v>0</v>
      </c>
      <c r="AH264" s="31" t="str">
        <f>HACCP!$D$10</f>
        <v>Auto-Populates</v>
      </c>
      <c r="AI264" t="str">
        <f>HACCP!$F$10</f>
        <v>Auto-Populates</v>
      </c>
      <c r="AJ264" t="str">
        <f>HACCP!$B$43</f>
        <v>XII. Overall Feedback</v>
      </c>
      <c r="AO264">
        <f>HACCP!$B$44</f>
        <v>0</v>
      </c>
      <c r="AP264">
        <f>HACCP!$D$47</f>
        <v>0</v>
      </c>
      <c r="AQ264" s="32">
        <f>HACCP!$F$47</f>
        <v>0</v>
      </c>
      <c r="AR264">
        <f>HACCP!$D$48</f>
        <v>0</v>
      </c>
    </row>
    <row r="265" spans="1:175" x14ac:dyDescent="0.25">
      <c r="A265" t="e">
        <f>VLOOKUP(B265,Sheet1!$A$3:$F$129,2,FALSE)</f>
        <v>#N/A</v>
      </c>
      <c r="B265" t="str">
        <f>HACCP.A!$D$4</f>
        <v>Select</v>
      </c>
      <c r="C265" s="45">
        <f>Coversheet!$D$36</f>
        <v>0</v>
      </c>
      <c r="D265" s="46" t="str">
        <f>Sheet1!$A$1</f>
        <v>Human Food Field Inspection Audit v 07/2025</v>
      </c>
      <c r="E265" s="124">
        <f>Coversheet!$D$35</f>
        <v>0</v>
      </c>
      <c r="F265" s="124" t="str">
        <f>Coversheet!$D$17</f>
        <v>Select</v>
      </c>
      <c r="G265" s="124" t="str">
        <f>Coversheet!$D$19</f>
        <v>Select</v>
      </c>
      <c r="H265" s="124" t="str">
        <f>Coversheet!$D$16</f>
        <v>FOOD</v>
      </c>
      <c r="I265" s="124" t="str">
        <f>Coversheet!$D$24</f>
        <v>Select</v>
      </c>
      <c r="J265" s="124" t="str">
        <f>Coversheet!$D$25</f>
        <v>Select</v>
      </c>
      <c r="K265" s="45">
        <f>Coversheet!$D$26</f>
        <v>0</v>
      </c>
      <c r="L265" s="45">
        <f>Coversheet!$D$28</f>
        <v>0</v>
      </c>
      <c r="M265" s="124">
        <f>Coversheet!$D$29</f>
        <v>0</v>
      </c>
      <c r="N265" s="45">
        <f>Coversheet!$D$30</f>
        <v>0</v>
      </c>
      <c r="O265" t="e">
        <f>VLOOKUP(B265,Sheet1!$A$3:$F$129,3,FALSE)</f>
        <v>#N/A</v>
      </c>
      <c r="P265">
        <f>HACCP.A!$F$4</f>
        <v>0</v>
      </c>
      <c r="Q265" s="46"/>
      <c r="R265" s="46"/>
      <c r="S265" s="46" t="str">
        <f>Coversheet!$D$15</f>
        <v>Select</v>
      </c>
      <c r="T265" s="46">
        <f>Coversheet!$D$21</f>
        <v>0</v>
      </c>
      <c r="U265" t="s">
        <v>424</v>
      </c>
      <c r="V265" s="32">
        <f>HACCP.A!$D$3</f>
        <v>0</v>
      </c>
      <c r="W265" s="32">
        <f>HACCP.A!$F$3</f>
        <v>0</v>
      </c>
      <c r="X265">
        <f>HACCP.A!$D$5</f>
        <v>0</v>
      </c>
      <c r="Y265">
        <f>HACCP.A!$F$5</f>
        <v>0</v>
      </c>
      <c r="Z265">
        <f>HACCP.A!$D$6</f>
        <v>0</v>
      </c>
      <c r="AA265">
        <f>HACCP.A!$F$6</f>
        <v>0</v>
      </c>
      <c r="AB265" t="str">
        <f>HACCP.A!$D$7</f>
        <v xml:space="preserve"> </v>
      </c>
      <c r="AC265">
        <f>HACCP.A!$F$7</f>
        <v>0</v>
      </c>
      <c r="AD265" t="str">
        <f>HACCP.A!$D$8</f>
        <v>Select</v>
      </c>
      <c r="AE265" t="str">
        <f>HACCP.A!$F$8</f>
        <v>Select</v>
      </c>
      <c r="AF265">
        <f>HACCP.A!$D$9</f>
        <v>0</v>
      </c>
      <c r="AG265">
        <f>HACCP.A!$F$9</f>
        <v>0</v>
      </c>
      <c r="AH265" s="31" t="str">
        <f>HACCP.A!$D$10</f>
        <v>Auto-Populates</v>
      </c>
      <c r="AI265" t="str">
        <f>HACCP.A!$F$10</f>
        <v>Auto-Populates</v>
      </c>
      <c r="AJ265" s="45" t="s">
        <v>200</v>
      </c>
      <c r="AK265" s="45" t="s">
        <v>200</v>
      </c>
      <c r="AL265" s="45" t="s">
        <v>200</v>
      </c>
      <c r="AM265" s="46"/>
      <c r="AN265" s="45" t="s">
        <v>200</v>
      </c>
      <c r="AO265" s="45" t="s">
        <v>200</v>
      </c>
      <c r="AP265">
        <f>HACCP.A!$D$56</f>
        <v>0</v>
      </c>
      <c r="AQ265" s="32">
        <f>HACCP.A!$F$56</f>
        <v>0</v>
      </c>
      <c r="AR265">
        <f>HACCP.A!$D$57</f>
        <v>0</v>
      </c>
      <c r="AS265" t="str">
        <f>AN267</f>
        <v>Select</v>
      </c>
      <c r="AT265">
        <f>AO267</f>
        <v>0</v>
      </c>
      <c r="AU265" t="str">
        <f>AN268</f>
        <v>Select</v>
      </c>
      <c r="AV265">
        <f>AO268</f>
        <v>0</v>
      </c>
      <c r="AW265" t="str">
        <f>AN269</f>
        <v>Select</v>
      </c>
      <c r="AX265">
        <f>AO269</f>
        <v>0</v>
      </c>
      <c r="AY265" t="str">
        <f>AN270</f>
        <v>Select</v>
      </c>
      <c r="AZ265">
        <f>AO270</f>
        <v>0</v>
      </c>
      <c r="BA265" t="str">
        <f>AN271</f>
        <v>Select</v>
      </c>
      <c r="BB265">
        <f>AO271</f>
        <v>0</v>
      </c>
      <c r="BC265" t="str">
        <f>AN272</f>
        <v>Select</v>
      </c>
      <c r="BD265">
        <f>AO272</f>
        <v>0</v>
      </c>
      <c r="BE265" t="str">
        <f>AN273</f>
        <v>Select</v>
      </c>
      <c r="BF265">
        <f>AO273</f>
        <v>0</v>
      </c>
      <c r="BG265" t="str">
        <f>AN274</f>
        <v>Select</v>
      </c>
      <c r="BH265">
        <f>AO274</f>
        <v>0</v>
      </c>
      <c r="BI265" t="str">
        <f>AN275</f>
        <v>Select</v>
      </c>
      <c r="BJ265">
        <f>AO275</f>
        <v>0</v>
      </c>
      <c r="BK265" t="str">
        <f>AN277</f>
        <v>Select</v>
      </c>
      <c r="BL265">
        <f>AO277</f>
        <v>0</v>
      </c>
      <c r="BM265" t="str">
        <f>AN278</f>
        <v>Select</v>
      </c>
      <c r="BN265">
        <f>AO278</f>
        <v>0</v>
      </c>
      <c r="BO265" t="str">
        <f>AN279</f>
        <v>Select</v>
      </c>
      <c r="BP265">
        <f>AO279</f>
        <v>0</v>
      </c>
      <c r="BQ265" t="str">
        <f>AN280</f>
        <v>Select</v>
      </c>
      <c r="BR265">
        <f>AO280</f>
        <v>0</v>
      </c>
      <c r="BS265" t="str">
        <f>AN281</f>
        <v>Select</v>
      </c>
      <c r="BT265">
        <f>AO281</f>
        <v>0</v>
      </c>
      <c r="BU265" t="str">
        <f>AN282</f>
        <v>Select</v>
      </c>
      <c r="BV265">
        <f>AO282</f>
        <v>0</v>
      </c>
      <c r="BW265" t="str">
        <f>AN283</f>
        <v>Select</v>
      </c>
      <c r="BX265">
        <f>AO283</f>
        <v>0</v>
      </c>
      <c r="BY265" t="str">
        <f>AN284</f>
        <v>Select</v>
      </c>
      <c r="BZ265">
        <f>AO284</f>
        <v>0</v>
      </c>
      <c r="CA265" t="str">
        <f>AN285</f>
        <v>Select</v>
      </c>
      <c r="CB265">
        <f>AO285</f>
        <v>0</v>
      </c>
      <c r="CY265" t="str">
        <f>AN287</f>
        <v>Select</v>
      </c>
      <c r="CZ265">
        <f>AO287</f>
        <v>0</v>
      </c>
      <c r="DA265" t="str">
        <f>AN288</f>
        <v>Select</v>
      </c>
      <c r="DB265">
        <f>AO288</f>
        <v>0</v>
      </c>
      <c r="DC265" t="str">
        <f>AN289</f>
        <v>Select</v>
      </c>
      <c r="DD265">
        <f>AO289</f>
        <v>0</v>
      </c>
      <c r="DE265" t="str">
        <f>AN290</f>
        <v>Select</v>
      </c>
      <c r="DF265">
        <f>AO290</f>
        <v>0</v>
      </c>
      <c r="DG265" t="str">
        <f>AN291</f>
        <v>Select</v>
      </c>
      <c r="DH265">
        <f>AO291</f>
        <v>0</v>
      </c>
      <c r="DI265" t="str">
        <f>AN292</f>
        <v>Select</v>
      </c>
      <c r="DJ265">
        <f>AO292</f>
        <v>0</v>
      </c>
      <c r="DK265" t="str">
        <f>AN293</f>
        <v>Select</v>
      </c>
      <c r="DL265">
        <f>AO293</f>
        <v>0</v>
      </c>
      <c r="DM265" t="str">
        <f>AN294</f>
        <v>Select</v>
      </c>
      <c r="DN265">
        <f>AO294</f>
        <v>0</v>
      </c>
      <c r="DO265" t="str">
        <f>AN296</f>
        <v>Select</v>
      </c>
      <c r="DP265">
        <f>AO296</f>
        <v>0</v>
      </c>
      <c r="DQ265" t="str">
        <f>AN297</f>
        <v>Select</v>
      </c>
      <c r="DR265">
        <f>AO297</f>
        <v>0</v>
      </c>
      <c r="DS265" t="str">
        <f>AN298</f>
        <v>Select</v>
      </c>
      <c r="DT265">
        <f>AO298</f>
        <v>0</v>
      </c>
      <c r="DU265" t="str">
        <f>AN299</f>
        <v>Select</v>
      </c>
      <c r="DV265">
        <f>AO299</f>
        <v>0</v>
      </c>
      <c r="DW265" t="str">
        <f>AN300</f>
        <v>Select</v>
      </c>
      <c r="DX265">
        <f>AO300</f>
        <v>0</v>
      </c>
      <c r="DY265" t="str">
        <f>AN301</f>
        <v>Select</v>
      </c>
      <c r="DZ265">
        <f>AO301</f>
        <v>0</v>
      </c>
      <c r="EA265" t="str">
        <f>AN302</f>
        <v>Select</v>
      </c>
      <c r="EB265">
        <f>AO302</f>
        <v>0</v>
      </c>
      <c r="FQ265" t="str">
        <f>AN304</f>
        <v>Select</v>
      </c>
      <c r="FR265">
        <f>AO304</f>
        <v>0</v>
      </c>
      <c r="FS265">
        <f>AO306</f>
        <v>0</v>
      </c>
    </row>
    <row r="266" spans="1:175" x14ac:dyDescent="0.25">
      <c r="A266" t="e">
        <f>VLOOKUP(B266,Sheet1!$A$3:$F$129,2,FALSE)</f>
        <v>#N/A</v>
      </c>
      <c r="B266" t="str">
        <f>HACCP.A!$D$4</f>
        <v>Select</v>
      </c>
      <c r="C266" s="45">
        <f>Coversheet!$D$36</f>
        <v>0</v>
      </c>
      <c r="D266" s="46" t="str">
        <f>Sheet1!$A$1</f>
        <v>Human Food Field Inspection Audit v 07/2025</v>
      </c>
      <c r="E266" s="124">
        <f>Coversheet!$D$35</f>
        <v>0</v>
      </c>
      <c r="F266" s="124" t="str">
        <f>Coversheet!$D$17</f>
        <v>Select</v>
      </c>
      <c r="G266" s="124" t="str">
        <f>Coversheet!$D$19</f>
        <v>Select</v>
      </c>
      <c r="H266" s="124" t="str">
        <f>Coversheet!$D$16</f>
        <v>FOOD</v>
      </c>
      <c r="I266" s="124" t="str">
        <f>Coversheet!$D$24</f>
        <v>Select</v>
      </c>
      <c r="J266" s="124" t="str">
        <f>Coversheet!$D$25</f>
        <v>Select</v>
      </c>
      <c r="K266" s="45">
        <f>Coversheet!$D$26</f>
        <v>0</v>
      </c>
      <c r="L266" s="45">
        <f>Coversheet!$D$28</f>
        <v>0</v>
      </c>
      <c r="M266" s="124">
        <f>Coversheet!$D$29</f>
        <v>0</v>
      </c>
      <c r="N266" s="45">
        <f>Coversheet!$D$30</f>
        <v>0</v>
      </c>
      <c r="O266" t="e">
        <f>VLOOKUP(B266,Sheet1!$A$3:$F$129,3,FALSE)</f>
        <v>#N/A</v>
      </c>
      <c r="P266">
        <f>HACCP.A!$F$4</f>
        <v>0</v>
      </c>
      <c r="Q266" s="46"/>
      <c r="R266" s="46"/>
      <c r="S266" s="46" t="str">
        <f>Coversheet!$D$15</f>
        <v>Select</v>
      </c>
      <c r="T266" s="46">
        <f>Coversheet!$D$21</f>
        <v>0</v>
      </c>
      <c r="U266" t="s">
        <v>424</v>
      </c>
      <c r="V266" s="32">
        <f>HACCP.A!$D$3</f>
        <v>0</v>
      </c>
      <c r="W266" s="32">
        <f>HACCP.A!$F$3</f>
        <v>0</v>
      </c>
      <c r="X266">
        <f>HACCP.A!$D$5</f>
        <v>0</v>
      </c>
      <c r="Y266">
        <f>HACCP.A!$F$5</f>
        <v>0</v>
      </c>
      <c r="Z266">
        <f>HACCP.A!$D$6</f>
        <v>0</v>
      </c>
      <c r="AA266">
        <f>HACCP.A!$F$6</f>
        <v>0</v>
      </c>
      <c r="AB266" t="str">
        <f>HACCP.A!$D$7</f>
        <v xml:space="preserve"> </v>
      </c>
      <c r="AC266">
        <f>HACCP.A!$F$7</f>
        <v>0</v>
      </c>
      <c r="AD266" t="str">
        <f>HACCP.A!$D$8</f>
        <v>Select</v>
      </c>
      <c r="AE266" t="str">
        <f>HACCP.A!$F$8</f>
        <v>Select</v>
      </c>
      <c r="AF266">
        <f>HACCP.A!$D$9</f>
        <v>0</v>
      </c>
      <c r="AG266">
        <f>HACCP.A!$F$9</f>
        <v>0</v>
      </c>
      <c r="AH266" s="31" t="str">
        <f>HACCP.A!$D$10</f>
        <v>Auto-Populates</v>
      </c>
      <c r="AI266" t="str">
        <f>HACCP.A!$F$10</f>
        <v>Auto-Populates</v>
      </c>
      <c r="AJ266" t="str">
        <f>HACCP.A!$B$13</f>
        <v>I. General</v>
      </c>
      <c r="AK266" t="str">
        <f>HACCP.A!$B$13</f>
        <v>I. General</v>
      </c>
      <c r="AP266">
        <f>HACCP.A!$D$56</f>
        <v>0</v>
      </c>
      <c r="AQ266" s="32">
        <f>HACCP.A!$F$56</f>
        <v>0</v>
      </c>
      <c r="AR266">
        <f>HACCP.A!$D$57</f>
        <v>0</v>
      </c>
    </row>
    <row r="267" spans="1:175" x14ac:dyDescent="0.25">
      <c r="A267" t="e">
        <f>VLOOKUP(B267,Sheet1!$A$3:$F$129,2,FALSE)</f>
        <v>#N/A</v>
      </c>
      <c r="B267" t="str">
        <f>HACCP.A!$D$4</f>
        <v>Select</v>
      </c>
      <c r="C267" s="45">
        <f>Coversheet!$D$36</f>
        <v>0</v>
      </c>
      <c r="D267" s="46" t="str">
        <f>Sheet1!$A$1</f>
        <v>Human Food Field Inspection Audit v 07/2025</v>
      </c>
      <c r="E267" s="124">
        <f>Coversheet!$D$35</f>
        <v>0</v>
      </c>
      <c r="F267" s="124" t="str">
        <f>Coversheet!$D$17</f>
        <v>Select</v>
      </c>
      <c r="G267" s="124" t="str">
        <f>Coversheet!$D$19</f>
        <v>Select</v>
      </c>
      <c r="H267" s="124" t="str">
        <f>Coversheet!$D$16</f>
        <v>FOOD</v>
      </c>
      <c r="I267" s="124" t="str">
        <f>Coversheet!$D$24</f>
        <v>Select</v>
      </c>
      <c r="J267" s="124" t="str">
        <f>Coversheet!$D$25</f>
        <v>Select</v>
      </c>
      <c r="K267" s="45">
        <f>Coversheet!$D$26</f>
        <v>0</v>
      </c>
      <c r="L267" s="45">
        <f>Coversheet!$D$28</f>
        <v>0</v>
      </c>
      <c r="M267" s="124">
        <f>Coversheet!$D$29</f>
        <v>0</v>
      </c>
      <c r="N267" s="45">
        <f>Coversheet!$D$30</f>
        <v>0</v>
      </c>
      <c r="O267" t="e">
        <f>VLOOKUP(B267,Sheet1!$A$3:$F$129,3,FALSE)</f>
        <v>#N/A</v>
      </c>
      <c r="P267">
        <f>HACCP.A!$F$4</f>
        <v>0</v>
      </c>
      <c r="Q267" s="46"/>
      <c r="R267" s="46"/>
      <c r="S267" s="46" t="str">
        <f>Coversheet!$D$15</f>
        <v>Select</v>
      </c>
      <c r="T267" s="46">
        <f>Coversheet!$D$21</f>
        <v>0</v>
      </c>
      <c r="U267" t="s">
        <v>424</v>
      </c>
      <c r="V267" s="32">
        <f>HACCP.A!$D$3</f>
        <v>0</v>
      </c>
      <c r="W267" s="32">
        <f>HACCP.A!$F$3</f>
        <v>0</v>
      </c>
      <c r="X267">
        <f>HACCP.A!$D$5</f>
        <v>0</v>
      </c>
      <c r="Y267">
        <f>HACCP.A!$F$5</f>
        <v>0</v>
      </c>
      <c r="Z267">
        <f>HACCP.A!$D$6</f>
        <v>0</v>
      </c>
      <c r="AA267">
        <f>HACCP.A!$F$6</f>
        <v>0</v>
      </c>
      <c r="AB267" t="str">
        <f>HACCP.A!$D$7</f>
        <v xml:space="preserve"> </v>
      </c>
      <c r="AC267">
        <f>HACCP.A!$F$7</f>
        <v>0</v>
      </c>
      <c r="AD267" t="str">
        <f>HACCP.A!$D$8</f>
        <v>Select</v>
      </c>
      <c r="AE267" t="str">
        <f>HACCP.A!$F$8</f>
        <v>Select</v>
      </c>
      <c r="AF267">
        <f>HACCP.A!$D$9</f>
        <v>0</v>
      </c>
      <c r="AG267">
        <f>HACCP.A!$F$9</f>
        <v>0</v>
      </c>
      <c r="AH267" s="31" t="str">
        <f>HACCP.A!$D$10</f>
        <v>Auto-Populates</v>
      </c>
      <c r="AI267" t="str">
        <f>HACCP.A!$F$10</f>
        <v>Auto-Populates</v>
      </c>
      <c r="AJ267" t="str">
        <f>HACCP.A!$B$13</f>
        <v>I. General</v>
      </c>
      <c r="AK267">
        <f>HACCP.A!B14</f>
        <v>1</v>
      </c>
      <c r="AL267" t="str">
        <f>HACCP.A!C14</f>
        <v>Did the inspector initiate the inspection appropriately?</v>
      </c>
      <c r="AM267">
        <f>HACCP.A!D14</f>
        <v>0</v>
      </c>
      <c r="AN267" t="str">
        <f>HACCP.A!$E$14</f>
        <v>Select</v>
      </c>
      <c r="AO267">
        <f>HACCP.A!$F$14</f>
        <v>0</v>
      </c>
      <c r="AP267">
        <f>HACCP.A!$D$56</f>
        <v>0</v>
      </c>
      <c r="AQ267" s="32">
        <f>HACCP.A!$F$56</f>
        <v>0</v>
      </c>
      <c r="AR267">
        <f>HACCP.A!$D$57</f>
        <v>0</v>
      </c>
    </row>
    <row r="268" spans="1:175" x14ac:dyDescent="0.25">
      <c r="A268" t="e">
        <f>VLOOKUP(B268,Sheet1!$A$3:$F$129,2,FALSE)</f>
        <v>#N/A</v>
      </c>
      <c r="B268" t="str">
        <f>HACCP.A!$D$4</f>
        <v>Select</v>
      </c>
      <c r="C268" s="45">
        <f>Coversheet!$D$36</f>
        <v>0</v>
      </c>
      <c r="D268" s="46" t="str">
        <f>Sheet1!$A$1</f>
        <v>Human Food Field Inspection Audit v 07/2025</v>
      </c>
      <c r="E268" s="124">
        <f>Coversheet!$D$35</f>
        <v>0</v>
      </c>
      <c r="F268" s="124" t="str">
        <f>Coversheet!$D$17</f>
        <v>Select</v>
      </c>
      <c r="G268" s="124" t="str">
        <f>Coversheet!$D$19</f>
        <v>Select</v>
      </c>
      <c r="H268" s="124" t="str">
        <f>Coversheet!$D$16</f>
        <v>FOOD</v>
      </c>
      <c r="I268" s="124" t="str">
        <f>Coversheet!$D$24</f>
        <v>Select</v>
      </c>
      <c r="J268" s="124" t="str">
        <f>Coversheet!$D$25</f>
        <v>Select</v>
      </c>
      <c r="K268" s="45">
        <f>Coversheet!$D$26</f>
        <v>0</v>
      </c>
      <c r="L268" s="45">
        <f>Coversheet!$D$28</f>
        <v>0</v>
      </c>
      <c r="M268" s="124">
        <f>Coversheet!$D$29</f>
        <v>0</v>
      </c>
      <c r="N268" s="45">
        <f>Coversheet!$D$30</f>
        <v>0</v>
      </c>
      <c r="O268" t="e">
        <f>VLOOKUP(B268,Sheet1!$A$3:$F$129,3,FALSE)</f>
        <v>#N/A</v>
      </c>
      <c r="P268">
        <f>HACCP.A!$F$4</f>
        <v>0</v>
      </c>
      <c r="Q268" s="46"/>
      <c r="R268" s="46"/>
      <c r="S268" s="46" t="str">
        <f>Coversheet!$D$15</f>
        <v>Select</v>
      </c>
      <c r="T268" s="46">
        <f>Coversheet!$D$21</f>
        <v>0</v>
      </c>
      <c r="U268" t="s">
        <v>424</v>
      </c>
      <c r="V268" s="32">
        <f>HACCP.A!$D$3</f>
        <v>0</v>
      </c>
      <c r="W268" s="32">
        <f>HACCP.A!$F$3</f>
        <v>0</v>
      </c>
      <c r="X268">
        <f>HACCP.A!$D$5</f>
        <v>0</v>
      </c>
      <c r="Y268">
        <f>HACCP.A!$F$5</f>
        <v>0</v>
      </c>
      <c r="Z268">
        <f>HACCP.A!$D$6</f>
        <v>0</v>
      </c>
      <c r="AA268">
        <f>HACCP.A!$F$6</f>
        <v>0</v>
      </c>
      <c r="AB268" t="str">
        <f>HACCP.A!$D$7</f>
        <v xml:space="preserve"> </v>
      </c>
      <c r="AC268">
        <f>HACCP.A!$F$7</f>
        <v>0</v>
      </c>
      <c r="AD268" t="str">
        <f>HACCP.A!$D$8</f>
        <v>Select</v>
      </c>
      <c r="AE268" t="str">
        <f>HACCP.A!$F$8</f>
        <v>Select</v>
      </c>
      <c r="AF268">
        <f>HACCP.A!$D$9</f>
        <v>0</v>
      </c>
      <c r="AG268">
        <f>HACCP.A!$F$9</f>
        <v>0</v>
      </c>
      <c r="AH268" s="31" t="str">
        <f>HACCP.A!$D$10</f>
        <v>Auto-Populates</v>
      </c>
      <c r="AI268" t="str">
        <f>HACCP.A!$F$10</f>
        <v>Auto-Populates</v>
      </c>
      <c r="AJ268" t="str">
        <f>HACCP.A!$B$13</f>
        <v>I. General</v>
      </c>
      <c r="AK268">
        <f>HACCP.A!B15</f>
        <v>2</v>
      </c>
      <c r="AL268" t="str">
        <f>HACCP.A!C15</f>
        <v>Did the inspector determine the scope of the inspection and obtain necessary information to conduct the inspection?</v>
      </c>
      <c r="AM268">
        <f>HACCP.A!D15</f>
        <v>0</v>
      </c>
      <c r="AN268" t="str">
        <f>HACCP.A!$E$15</f>
        <v>Select</v>
      </c>
      <c r="AO268">
        <f>HACCP.A!$F$15</f>
        <v>0</v>
      </c>
      <c r="AP268">
        <f>HACCP.A!$D$56</f>
        <v>0</v>
      </c>
      <c r="AQ268" s="32">
        <f>HACCP.A!$F$56</f>
        <v>0</v>
      </c>
      <c r="AR268">
        <f>HACCP.A!$D$57</f>
        <v>0</v>
      </c>
    </row>
    <row r="269" spans="1:175" x14ac:dyDescent="0.25">
      <c r="A269" t="e">
        <f>VLOOKUP(B269,Sheet1!$A$3:$F$129,2,FALSE)</f>
        <v>#N/A</v>
      </c>
      <c r="B269" t="str">
        <f>HACCP.A!$D$4</f>
        <v>Select</v>
      </c>
      <c r="C269" s="45">
        <f>Coversheet!$D$36</f>
        <v>0</v>
      </c>
      <c r="D269" s="46" t="str">
        <f>Sheet1!$A$1</f>
        <v>Human Food Field Inspection Audit v 07/2025</v>
      </c>
      <c r="E269" s="124">
        <f>Coversheet!$D$35</f>
        <v>0</v>
      </c>
      <c r="F269" s="124" t="str">
        <f>Coversheet!$D$17</f>
        <v>Select</v>
      </c>
      <c r="G269" s="124" t="str">
        <f>Coversheet!$D$19</f>
        <v>Select</v>
      </c>
      <c r="H269" s="124" t="str">
        <f>Coversheet!$D$16</f>
        <v>FOOD</v>
      </c>
      <c r="I269" s="124" t="str">
        <f>Coversheet!$D$24</f>
        <v>Select</v>
      </c>
      <c r="J269" s="124" t="str">
        <f>Coversheet!$D$25</f>
        <v>Select</v>
      </c>
      <c r="K269" s="45">
        <f>Coversheet!$D$26</f>
        <v>0</v>
      </c>
      <c r="L269" s="45">
        <f>Coversheet!$D$28</f>
        <v>0</v>
      </c>
      <c r="M269" s="124">
        <f>Coversheet!$D$29</f>
        <v>0</v>
      </c>
      <c r="N269" s="45">
        <f>Coversheet!$D$30</f>
        <v>0</v>
      </c>
      <c r="O269" t="e">
        <f>VLOOKUP(B269,Sheet1!$A$3:$F$129,3,FALSE)</f>
        <v>#N/A</v>
      </c>
      <c r="P269">
        <f>HACCP.A!$F$4</f>
        <v>0</v>
      </c>
      <c r="Q269" s="46"/>
      <c r="R269" s="46"/>
      <c r="S269" s="46" t="str">
        <f>Coversheet!$D$15</f>
        <v>Select</v>
      </c>
      <c r="T269" s="46">
        <f>Coversheet!$D$21</f>
        <v>0</v>
      </c>
      <c r="U269" t="s">
        <v>424</v>
      </c>
      <c r="V269" s="32">
        <f>HACCP.A!$D$3</f>
        <v>0</v>
      </c>
      <c r="W269" s="32">
        <f>HACCP.A!$F$3</f>
        <v>0</v>
      </c>
      <c r="X269">
        <f>HACCP.A!$D$5</f>
        <v>0</v>
      </c>
      <c r="Y269">
        <f>HACCP.A!$F$5</f>
        <v>0</v>
      </c>
      <c r="Z269">
        <f>HACCP.A!$D$6</f>
        <v>0</v>
      </c>
      <c r="AA269">
        <f>HACCP.A!$F$6</f>
        <v>0</v>
      </c>
      <c r="AB269" t="str">
        <f>HACCP.A!$D$7</f>
        <v xml:space="preserve"> </v>
      </c>
      <c r="AC269">
        <f>HACCP.A!$F$7</f>
        <v>0</v>
      </c>
      <c r="AD269" t="str">
        <f>HACCP.A!$D$8</f>
        <v>Select</v>
      </c>
      <c r="AE269" t="str">
        <f>HACCP.A!$F$8</f>
        <v>Select</v>
      </c>
      <c r="AF269">
        <f>HACCP.A!$D$9</f>
        <v>0</v>
      </c>
      <c r="AG269">
        <f>HACCP.A!$F$9</f>
        <v>0</v>
      </c>
      <c r="AH269" s="31" t="str">
        <f>HACCP.A!$D$10</f>
        <v>Auto-Populates</v>
      </c>
      <c r="AI269" t="str">
        <f>HACCP.A!$F$10</f>
        <v>Auto-Populates</v>
      </c>
      <c r="AJ269" t="str">
        <f>HACCP.A!$B$13</f>
        <v>I. General</v>
      </c>
      <c r="AK269">
        <f>HACCP.A!B16</f>
        <v>3</v>
      </c>
      <c r="AL269" t="str">
        <f>HACCP.A!C16</f>
        <v>Did the inspector review and follow-up on FDA/State reported consumer complaint(s) and product recalls (if applicable)?</v>
      </c>
      <c r="AM269">
        <f>HACCP.A!D16</f>
        <v>0</v>
      </c>
      <c r="AN269" t="str">
        <f>HACCP.A!$E$16</f>
        <v>Select</v>
      </c>
      <c r="AO269">
        <f>HACCP.A!$F$16</f>
        <v>0</v>
      </c>
      <c r="AP269">
        <f>HACCP.A!$D$56</f>
        <v>0</v>
      </c>
      <c r="AQ269" s="32">
        <f>HACCP.A!$F$56</f>
        <v>0</v>
      </c>
      <c r="AR269">
        <f>HACCP.A!$D$57</f>
        <v>0</v>
      </c>
    </row>
    <row r="270" spans="1:175" x14ac:dyDescent="0.25">
      <c r="A270" t="e">
        <f>VLOOKUP(B270,Sheet1!$A$3:$F$129,2,FALSE)</f>
        <v>#N/A</v>
      </c>
      <c r="B270" t="str">
        <f>HACCP.A!$D$4</f>
        <v>Select</v>
      </c>
      <c r="C270" s="45">
        <f>Coversheet!$D$36</f>
        <v>0</v>
      </c>
      <c r="D270" s="46" t="str">
        <f>Sheet1!$A$1</f>
        <v>Human Food Field Inspection Audit v 07/2025</v>
      </c>
      <c r="E270" s="124">
        <f>Coversheet!$D$35</f>
        <v>0</v>
      </c>
      <c r="F270" s="124" t="str">
        <f>Coversheet!$D$17</f>
        <v>Select</v>
      </c>
      <c r="G270" s="124" t="str">
        <f>Coversheet!$D$19</f>
        <v>Select</v>
      </c>
      <c r="H270" s="124" t="str">
        <f>Coversheet!$D$16</f>
        <v>FOOD</v>
      </c>
      <c r="I270" s="124" t="str">
        <f>Coversheet!$D$24</f>
        <v>Select</v>
      </c>
      <c r="J270" s="124" t="str">
        <f>Coversheet!$D$25</f>
        <v>Select</v>
      </c>
      <c r="K270" s="45">
        <f>Coversheet!$D$26</f>
        <v>0</v>
      </c>
      <c r="L270" s="45">
        <f>Coversheet!$D$28</f>
        <v>0</v>
      </c>
      <c r="M270" s="124">
        <f>Coversheet!$D$29</f>
        <v>0</v>
      </c>
      <c r="N270" s="45">
        <f>Coversheet!$D$30</f>
        <v>0</v>
      </c>
      <c r="O270" t="e">
        <f>VLOOKUP(B270,Sheet1!$A$3:$F$129,3,FALSE)</f>
        <v>#N/A</v>
      </c>
      <c r="P270">
        <f>HACCP.A!$F$4</f>
        <v>0</v>
      </c>
      <c r="Q270" s="46"/>
      <c r="R270" s="46"/>
      <c r="S270" s="46" t="str">
        <f>Coversheet!$D$15</f>
        <v>Select</v>
      </c>
      <c r="T270" s="46">
        <f>Coversheet!$D$21</f>
        <v>0</v>
      </c>
      <c r="U270" t="s">
        <v>424</v>
      </c>
      <c r="V270" s="32">
        <f>HACCP.A!$D$3</f>
        <v>0</v>
      </c>
      <c r="W270" s="32">
        <f>HACCP.A!$F$3</f>
        <v>0</v>
      </c>
      <c r="X270">
        <f>HACCP.A!$D$5</f>
        <v>0</v>
      </c>
      <c r="Y270">
        <f>HACCP.A!$F$5</f>
        <v>0</v>
      </c>
      <c r="Z270">
        <f>HACCP.A!$D$6</f>
        <v>0</v>
      </c>
      <c r="AA270">
        <f>HACCP.A!$F$6</f>
        <v>0</v>
      </c>
      <c r="AB270" t="str">
        <f>HACCP.A!$D$7</f>
        <v xml:space="preserve"> </v>
      </c>
      <c r="AC270">
        <f>HACCP.A!$F$7</f>
        <v>0</v>
      </c>
      <c r="AD270" t="str">
        <f>HACCP.A!$D$8</f>
        <v>Select</v>
      </c>
      <c r="AE270" t="str">
        <f>HACCP.A!$F$8</f>
        <v>Select</v>
      </c>
      <c r="AF270">
        <f>HACCP.A!$D$9</f>
        <v>0</v>
      </c>
      <c r="AG270">
        <f>HACCP.A!$F$9</f>
        <v>0</v>
      </c>
      <c r="AH270" s="31" t="str">
        <f>HACCP.A!$D$10</f>
        <v>Auto-Populates</v>
      </c>
      <c r="AI270" t="str">
        <f>HACCP.A!$F$10</f>
        <v>Auto-Populates</v>
      </c>
      <c r="AJ270" t="str">
        <f>HACCP.A!$B$13</f>
        <v>I. General</v>
      </c>
      <c r="AK270">
        <f>HACCP.A!B17</f>
        <v>4</v>
      </c>
      <c r="AL270" t="str">
        <f>HACCP.A!C17</f>
        <v>Did the inspector verify correction of observations identified during the previous FDA and/or state inspection (if applicable)?</v>
      </c>
      <c r="AM270">
        <f>HACCP.A!D17</f>
        <v>0</v>
      </c>
      <c r="AN270" t="str">
        <f>HACCP.A!$E$17</f>
        <v>Select</v>
      </c>
      <c r="AO270">
        <f>HACCP.A!$F$17</f>
        <v>0</v>
      </c>
      <c r="AP270">
        <f>HACCP.A!$D$56</f>
        <v>0</v>
      </c>
      <c r="AQ270" s="32">
        <f>HACCP.A!$F$56</f>
        <v>0</v>
      </c>
      <c r="AR270">
        <f>HACCP.A!$D$57</f>
        <v>0</v>
      </c>
    </row>
    <row r="271" spans="1:175" x14ac:dyDescent="0.25">
      <c r="A271" t="e">
        <f>VLOOKUP(B271,Sheet1!$A$3:$F$129,2,FALSE)</f>
        <v>#N/A</v>
      </c>
      <c r="B271" t="str">
        <f>HACCP.A!$D$4</f>
        <v>Select</v>
      </c>
      <c r="C271" s="45">
        <f>Coversheet!$D$36</f>
        <v>0</v>
      </c>
      <c r="D271" s="46" t="str">
        <f>Sheet1!$A$1</f>
        <v>Human Food Field Inspection Audit v 07/2025</v>
      </c>
      <c r="E271" s="124">
        <f>Coversheet!$D$35</f>
        <v>0</v>
      </c>
      <c r="F271" s="124" t="str">
        <f>Coversheet!$D$17</f>
        <v>Select</v>
      </c>
      <c r="G271" s="124" t="str">
        <f>Coversheet!$D$19</f>
        <v>Select</v>
      </c>
      <c r="H271" s="124" t="str">
        <f>Coversheet!$D$16</f>
        <v>FOOD</v>
      </c>
      <c r="I271" s="124" t="str">
        <f>Coversheet!$D$24</f>
        <v>Select</v>
      </c>
      <c r="J271" s="124" t="str">
        <f>Coversheet!$D$25</f>
        <v>Select</v>
      </c>
      <c r="K271" s="45">
        <f>Coversheet!$D$26</f>
        <v>0</v>
      </c>
      <c r="L271" s="45">
        <f>Coversheet!$D$28</f>
        <v>0</v>
      </c>
      <c r="M271" s="124">
        <f>Coversheet!$D$29</f>
        <v>0</v>
      </c>
      <c r="N271" s="45">
        <f>Coversheet!$D$30</f>
        <v>0</v>
      </c>
      <c r="O271" t="e">
        <f>VLOOKUP(B271,Sheet1!$A$3:$F$129,3,FALSE)</f>
        <v>#N/A</v>
      </c>
      <c r="P271">
        <f>HACCP.A!$F$4</f>
        <v>0</v>
      </c>
      <c r="Q271" s="46"/>
      <c r="R271" s="46"/>
      <c r="S271" s="46" t="str">
        <f>Coversheet!$D$15</f>
        <v>Select</v>
      </c>
      <c r="T271" s="46">
        <f>Coversheet!$D$21</f>
        <v>0</v>
      </c>
      <c r="U271" t="s">
        <v>424</v>
      </c>
      <c r="V271" s="32">
        <f>HACCP.A!$D$3</f>
        <v>0</v>
      </c>
      <c r="W271" s="32">
        <f>HACCP.A!$F$3</f>
        <v>0</v>
      </c>
      <c r="X271">
        <f>HACCP.A!$D$5</f>
        <v>0</v>
      </c>
      <c r="Y271">
        <f>HACCP.A!$F$5</f>
        <v>0</v>
      </c>
      <c r="Z271">
        <f>HACCP.A!$D$6</f>
        <v>0</v>
      </c>
      <c r="AA271">
        <f>HACCP.A!$F$6</f>
        <v>0</v>
      </c>
      <c r="AB271" t="str">
        <f>HACCP.A!$D$7</f>
        <v xml:space="preserve"> </v>
      </c>
      <c r="AC271">
        <f>HACCP.A!$F$7</f>
        <v>0</v>
      </c>
      <c r="AD271" t="str">
        <f>HACCP.A!$D$8</f>
        <v>Select</v>
      </c>
      <c r="AE271" t="str">
        <f>HACCP.A!$F$8</f>
        <v>Select</v>
      </c>
      <c r="AF271">
        <f>HACCP.A!$D$9</f>
        <v>0</v>
      </c>
      <c r="AG271">
        <f>HACCP.A!$F$9</f>
        <v>0</v>
      </c>
      <c r="AH271" s="31" t="str">
        <f>HACCP.A!$D$10</f>
        <v>Auto-Populates</v>
      </c>
      <c r="AI271" t="str">
        <f>HACCP.A!$F$10</f>
        <v>Auto-Populates</v>
      </c>
      <c r="AJ271" t="str">
        <f>HACCP.A!$B$13</f>
        <v>I. General</v>
      </c>
      <c r="AK271">
        <f>HACCP.A!B18</f>
        <v>5</v>
      </c>
      <c r="AL271" t="str">
        <f>HACCP.A!C18</f>
        <v>Did the inspector discuss observations with the firm during the inspection?</v>
      </c>
      <c r="AM271">
        <f>HACCP.A!D18</f>
        <v>0</v>
      </c>
      <c r="AN271" t="str">
        <f>HACCP.A!$E$18</f>
        <v>Select</v>
      </c>
      <c r="AO271">
        <f>HACCP.A!$F$18</f>
        <v>0</v>
      </c>
      <c r="AP271">
        <f>HACCP.A!$D$56</f>
        <v>0</v>
      </c>
      <c r="AQ271" s="32">
        <f>HACCP.A!$F$56</f>
        <v>0</v>
      </c>
      <c r="AR271">
        <f>HACCP.A!$D$57</f>
        <v>0</v>
      </c>
    </row>
    <row r="272" spans="1:175" x14ac:dyDescent="0.25">
      <c r="A272" t="e">
        <f>VLOOKUP(B272,Sheet1!$A$3:$F$129,2,FALSE)</f>
        <v>#N/A</v>
      </c>
      <c r="B272" t="str">
        <f>HACCP.A!$D$4</f>
        <v>Select</v>
      </c>
      <c r="C272" s="45">
        <f>Coversheet!$D$36</f>
        <v>0</v>
      </c>
      <c r="D272" s="46" t="str">
        <f>Sheet1!$A$1</f>
        <v>Human Food Field Inspection Audit v 07/2025</v>
      </c>
      <c r="E272" s="124">
        <f>Coversheet!$D$35</f>
        <v>0</v>
      </c>
      <c r="F272" s="124" t="str">
        <f>Coversheet!$D$17</f>
        <v>Select</v>
      </c>
      <c r="G272" s="124" t="str">
        <f>Coversheet!$D$19</f>
        <v>Select</v>
      </c>
      <c r="H272" s="124" t="str">
        <f>Coversheet!$D$16</f>
        <v>FOOD</v>
      </c>
      <c r="I272" s="124" t="str">
        <f>Coversheet!$D$24</f>
        <v>Select</v>
      </c>
      <c r="J272" s="124" t="str">
        <f>Coversheet!$D$25</f>
        <v>Select</v>
      </c>
      <c r="K272" s="45">
        <f>Coversheet!$D$26</f>
        <v>0</v>
      </c>
      <c r="L272" s="45">
        <f>Coversheet!$D$28</f>
        <v>0</v>
      </c>
      <c r="M272" s="124">
        <f>Coversheet!$D$29</f>
        <v>0</v>
      </c>
      <c r="N272" s="45">
        <f>Coversheet!$D$30</f>
        <v>0</v>
      </c>
      <c r="O272" t="e">
        <f>VLOOKUP(B272,Sheet1!$A$3:$F$129,3,FALSE)</f>
        <v>#N/A</v>
      </c>
      <c r="P272">
        <f>HACCP.A!$F$4</f>
        <v>0</v>
      </c>
      <c r="Q272" s="46"/>
      <c r="R272" s="46"/>
      <c r="S272" s="46" t="str">
        <f>Coversheet!$D$15</f>
        <v>Select</v>
      </c>
      <c r="T272" s="46">
        <f>Coversheet!$D$21</f>
        <v>0</v>
      </c>
      <c r="U272" t="s">
        <v>424</v>
      </c>
      <c r="V272" s="32">
        <f>HACCP.A!$D$3</f>
        <v>0</v>
      </c>
      <c r="W272" s="32">
        <f>HACCP.A!$F$3</f>
        <v>0</v>
      </c>
      <c r="X272">
        <f>HACCP.A!$D$5</f>
        <v>0</v>
      </c>
      <c r="Y272">
        <f>HACCP.A!$F$5</f>
        <v>0</v>
      </c>
      <c r="Z272">
        <f>HACCP.A!$D$6</f>
        <v>0</v>
      </c>
      <c r="AA272">
        <f>HACCP.A!$F$6</f>
        <v>0</v>
      </c>
      <c r="AB272" t="str">
        <f>HACCP.A!$D$7</f>
        <v xml:space="preserve"> </v>
      </c>
      <c r="AC272">
        <f>HACCP.A!$F$7</f>
        <v>0</v>
      </c>
      <c r="AD272" t="str">
        <f>HACCP.A!$D$8</f>
        <v>Select</v>
      </c>
      <c r="AE272" t="str">
        <f>HACCP.A!$F$8</f>
        <v>Select</v>
      </c>
      <c r="AF272">
        <f>HACCP.A!$D$9</f>
        <v>0</v>
      </c>
      <c r="AG272">
        <f>HACCP.A!$F$9</f>
        <v>0</v>
      </c>
      <c r="AH272" s="31" t="str">
        <f>HACCP.A!$D$10</f>
        <v>Auto-Populates</v>
      </c>
      <c r="AI272" t="str">
        <f>HACCP.A!$F$10</f>
        <v>Auto-Populates</v>
      </c>
      <c r="AJ272" t="str">
        <f>HACCP.A!$B$13</f>
        <v>I. General</v>
      </c>
      <c r="AK272">
        <f>HACCP.A!B19</f>
        <v>6</v>
      </c>
      <c r="AL272" t="str">
        <f>HACCP.A!C19</f>
        <v>Did the inspector conduct the inspection in a professional manner?</v>
      </c>
      <c r="AM272">
        <f>HACCP.A!D19</f>
        <v>0</v>
      </c>
      <c r="AN272" t="str">
        <f>HACCP.A!$E$19</f>
        <v>Select</v>
      </c>
      <c r="AO272">
        <f>HACCP.A!$F$19</f>
        <v>0</v>
      </c>
      <c r="AP272">
        <f>HACCP.A!$D$56</f>
        <v>0</v>
      </c>
      <c r="AQ272" s="32">
        <f>HACCP.A!$F$56</f>
        <v>0</v>
      </c>
      <c r="AR272">
        <f>HACCP.A!$D$57</f>
        <v>0</v>
      </c>
    </row>
    <row r="273" spans="1:44" x14ac:dyDescent="0.25">
      <c r="A273" t="e">
        <f>VLOOKUP(B273,Sheet1!$A$3:$F$129,2,FALSE)</f>
        <v>#N/A</v>
      </c>
      <c r="B273" t="str">
        <f>HACCP.A!$D$4</f>
        <v>Select</v>
      </c>
      <c r="C273" s="45">
        <f>Coversheet!$D$36</f>
        <v>0</v>
      </c>
      <c r="D273" s="46" t="str">
        <f>Sheet1!$A$1</f>
        <v>Human Food Field Inspection Audit v 07/2025</v>
      </c>
      <c r="E273" s="124">
        <f>Coversheet!$D$35</f>
        <v>0</v>
      </c>
      <c r="F273" s="124" t="str">
        <f>Coversheet!$D$17</f>
        <v>Select</v>
      </c>
      <c r="G273" s="124" t="str">
        <f>Coversheet!$D$19</f>
        <v>Select</v>
      </c>
      <c r="H273" s="124" t="str">
        <f>Coversheet!$D$16</f>
        <v>FOOD</v>
      </c>
      <c r="I273" s="124" t="str">
        <f>Coversheet!$D$24</f>
        <v>Select</v>
      </c>
      <c r="J273" s="124" t="str">
        <f>Coversheet!$D$25</f>
        <v>Select</v>
      </c>
      <c r="K273" s="45">
        <f>Coversheet!$D$26</f>
        <v>0</v>
      </c>
      <c r="L273" s="45">
        <f>Coversheet!$D$28</f>
        <v>0</v>
      </c>
      <c r="M273" s="124">
        <f>Coversheet!$D$29</f>
        <v>0</v>
      </c>
      <c r="N273" s="45">
        <f>Coversheet!$D$30</f>
        <v>0</v>
      </c>
      <c r="O273" t="e">
        <f>VLOOKUP(B273,Sheet1!$A$3:$F$129,3,FALSE)</f>
        <v>#N/A</v>
      </c>
      <c r="P273">
        <f>HACCP.A!$F$4</f>
        <v>0</v>
      </c>
      <c r="Q273" s="46"/>
      <c r="R273" s="46"/>
      <c r="S273" s="46" t="str">
        <f>Coversheet!$D$15</f>
        <v>Select</v>
      </c>
      <c r="T273" s="46">
        <f>Coversheet!$D$21</f>
        <v>0</v>
      </c>
      <c r="U273" t="s">
        <v>424</v>
      </c>
      <c r="V273" s="32">
        <f>HACCP.A!$D$3</f>
        <v>0</v>
      </c>
      <c r="W273" s="32">
        <f>HACCP.A!$F$3</f>
        <v>0</v>
      </c>
      <c r="X273">
        <f>HACCP.A!$D$5</f>
        <v>0</v>
      </c>
      <c r="Y273">
        <f>HACCP.A!$F$5</f>
        <v>0</v>
      </c>
      <c r="Z273">
        <f>HACCP.A!$D$6</f>
        <v>0</v>
      </c>
      <c r="AA273">
        <f>HACCP.A!$F$6</f>
        <v>0</v>
      </c>
      <c r="AB273" t="str">
        <f>HACCP.A!$D$7</f>
        <v xml:space="preserve"> </v>
      </c>
      <c r="AC273">
        <f>HACCP.A!$F$7</f>
        <v>0</v>
      </c>
      <c r="AD273" t="str">
        <f>HACCP.A!$D$8</f>
        <v>Select</v>
      </c>
      <c r="AE273" t="str">
        <f>HACCP.A!$F$8</f>
        <v>Select</v>
      </c>
      <c r="AF273">
        <f>HACCP.A!$D$9</f>
        <v>0</v>
      </c>
      <c r="AG273">
        <f>HACCP.A!$F$9</f>
        <v>0</v>
      </c>
      <c r="AH273" s="31" t="str">
        <f>HACCP.A!$D$10</f>
        <v>Auto-Populates</v>
      </c>
      <c r="AI273" t="str">
        <f>HACCP.A!$F$10</f>
        <v>Auto-Populates</v>
      </c>
      <c r="AJ273" t="str">
        <f>HACCP.A!$B$13</f>
        <v>I. General</v>
      </c>
      <c r="AK273">
        <f>HACCP.A!B20</f>
        <v>7</v>
      </c>
      <c r="AL273" t="str">
        <f>HACCP.A!C20</f>
        <v>Did the inspector assess whether employees are qualified to perform their assigned duties?</v>
      </c>
      <c r="AM273">
        <f>HACCP.A!D20</f>
        <v>0</v>
      </c>
      <c r="AN273" t="str">
        <f>HACCP.A!$E$20</f>
        <v>Select</v>
      </c>
      <c r="AO273">
        <f>HACCP.A!$F$20</f>
        <v>0</v>
      </c>
      <c r="AP273">
        <f>HACCP.A!$D$56</f>
        <v>0</v>
      </c>
      <c r="AQ273" s="32">
        <f>HACCP.A!$F$56</f>
        <v>0</v>
      </c>
      <c r="AR273">
        <f>HACCP.A!$D$57</f>
        <v>0</v>
      </c>
    </row>
    <row r="274" spans="1:44" x14ac:dyDescent="0.25">
      <c r="A274" t="e">
        <f>VLOOKUP(B274,Sheet1!$A$3:$F$129,2,FALSE)</f>
        <v>#N/A</v>
      </c>
      <c r="B274" t="str">
        <f>HACCP.A!$D$4</f>
        <v>Select</v>
      </c>
      <c r="C274" s="45">
        <f>Coversheet!$D$36</f>
        <v>0</v>
      </c>
      <c r="D274" s="46" t="str">
        <f>Sheet1!$A$1</f>
        <v>Human Food Field Inspection Audit v 07/2025</v>
      </c>
      <c r="E274" s="124">
        <f>Coversheet!$D$35</f>
        <v>0</v>
      </c>
      <c r="F274" s="124" t="str">
        <f>Coversheet!$D$17</f>
        <v>Select</v>
      </c>
      <c r="G274" s="124" t="str">
        <f>Coversheet!$D$19</f>
        <v>Select</v>
      </c>
      <c r="H274" s="124" t="str">
        <f>Coversheet!$D$16</f>
        <v>FOOD</v>
      </c>
      <c r="I274" s="124" t="str">
        <f>Coversheet!$D$24</f>
        <v>Select</v>
      </c>
      <c r="J274" s="124" t="str">
        <f>Coversheet!$D$25</f>
        <v>Select</v>
      </c>
      <c r="K274" s="45">
        <f>Coversheet!$D$26</f>
        <v>0</v>
      </c>
      <c r="L274" s="45">
        <f>Coversheet!$D$28</f>
        <v>0</v>
      </c>
      <c r="M274" s="124">
        <f>Coversheet!$D$29</f>
        <v>0</v>
      </c>
      <c r="N274" s="45">
        <f>Coversheet!$D$30</f>
        <v>0</v>
      </c>
      <c r="O274" t="e">
        <f>VLOOKUP(B274,Sheet1!$A$3:$F$129,3,FALSE)</f>
        <v>#N/A</v>
      </c>
      <c r="P274">
        <f>HACCP.A!$F$4</f>
        <v>0</v>
      </c>
      <c r="Q274" s="46"/>
      <c r="R274" s="46"/>
      <c r="S274" s="46" t="str">
        <f>Coversheet!$D$15</f>
        <v>Select</v>
      </c>
      <c r="T274" s="46">
        <f>Coversheet!$D$21</f>
        <v>0</v>
      </c>
      <c r="U274" t="s">
        <v>424</v>
      </c>
      <c r="V274" s="32">
        <f>HACCP.A!$D$3</f>
        <v>0</v>
      </c>
      <c r="W274" s="32">
        <f>HACCP.A!$F$3</f>
        <v>0</v>
      </c>
      <c r="X274">
        <f>HACCP.A!$D$5</f>
        <v>0</v>
      </c>
      <c r="Y274">
        <f>HACCP.A!$F$5</f>
        <v>0</v>
      </c>
      <c r="Z274">
        <f>HACCP.A!$D$6</f>
        <v>0</v>
      </c>
      <c r="AA274">
        <f>HACCP.A!$F$6</f>
        <v>0</v>
      </c>
      <c r="AB274" t="str">
        <f>HACCP.A!$D$7</f>
        <v xml:space="preserve"> </v>
      </c>
      <c r="AC274">
        <f>HACCP.A!$F$7</f>
        <v>0</v>
      </c>
      <c r="AD274" t="str">
        <f>HACCP.A!$D$8</f>
        <v>Select</v>
      </c>
      <c r="AE274" t="str">
        <f>HACCP.A!$F$8</f>
        <v>Select</v>
      </c>
      <c r="AF274">
        <f>HACCP.A!$D$9</f>
        <v>0</v>
      </c>
      <c r="AG274">
        <f>HACCP.A!$F$9</f>
        <v>0</v>
      </c>
      <c r="AH274" s="31" t="str">
        <f>HACCP.A!$D$10</f>
        <v>Auto-Populates</v>
      </c>
      <c r="AI274" t="str">
        <f>HACCP.A!$F$10</f>
        <v>Auto-Populates</v>
      </c>
      <c r="AJ274" t="str">
        <f>HACCP.A!$B$13</f>
        <v>I. General</v>
      </c>
      <c r="AK274">
        <f>HACCP.A!B21</f>
        <v>8</v>
      </c>
      <c r="AL274" t="str">
        <f>HACCP.A!C21</f>
        <v>Did the inspector demonstrate the ability to identify significant hazards specific to the products or processes?</v>
      </c>
      <c r="AM274">
        <f>HACCP.A!D21</f>
        <v>0</v>
      </c>
      <c r="AN274" t="str">
        <f>HACCP.A!$E$21</f>
        <v>Select</v>
      </c>
      <c r="AO274">
        <f>HACCP.A!$F$21</f>
        <v>0</v>
      </c>
      <c r="AP274">
        <f>HACCP.A!$D$56</f>
        <v>0</v>
      </c>
      <c r="AQ274" s="32">
        <f>HACCP.A!$F$56</f>
        <v>0</v>
      </c>
      <c r="AR274">
        <f>HACCP.A!$D$57</f>
        <v>0</v>
      </c>
    </row>
    <row r="275" spans="1:44" x14ac:dyDescent="0.25">
      <c r="A275" t="e">
        <f>VLOOKUP(B275,Sheet1!$A$3:$F$129,2,FALSE)</f>
        <v>#N/A</v>
      </c>
      <c r="B275" t="str">
        <f>HACCP.A!$D$4</f>
        <v>Select</v>
      </c>
      <c r="C275" s="45">
        <f>Coversheet!$D$36</f>
        <v>0</v>
      </c>
      <c r="D275" s="46" t="str">
        <f>Sheet1!$A$1</f>
        <v>Human Food Field Inspection Audit v 07/2025</v>
      </c>
      <c r="E275" s="124">
        <f>Coversheet!$D$35</f>
        <v>0</v>
      </c>
      <c r="F275" s="124" t="str">
        <f>Coversheet!$D$17</f>
        <v>Select</v>
      </c>
      <c r="G275" s="124" t="str">
        <f>Coversheet!$D$19</f>
        <v>Select</v>
      </c>
      <c r="H275" s="124" t="str">
        <f>Coversheet!$D$16</f>
        <v>FOOD</v>
      </c>
      <c r="I275" s="124" t="str">
        <f>Coversheet!$D$24</f>
        <v>Select</v>
      </c>
      <c r="J275" s="124" t="str">
        <f>Coversheet!$D$25</f>
        <v>Select</v>
      </c>
      <c r="K275" s="45">
        <f>Coversheet!$D$26</f>
        <v>0</v>
      </c>
      <c r="L275" s="45">
        <f>Coversheet!$D$28</f>
        <v>0</v>
      </c>
      <c r="M275" s="124">
        <f>Coversheet!$D$29</f>
        <v>0</v>
      </c>
      <c r="N275" s="45">
        <f>Coversheet!$D$30</f>
        <v>0</v>
      </c>
      <c r="O275" t="e">
        <f>VLOOKUP(B275,Sheet1!$A$3:$F$129,3,FALSE)</f>
        <v>#N/A</v>
      </c>
      <c r="P275">
        <f>HACCP.A!$F$4</f>
        <v>0</v>
      </c>
      <c r="Q275" s="46"/>
      <c r="R275" s="46"/>
      <c r="S275" s="46" t="str">
        <f>Coversheet!$D$15</f>
        <v>Select</v>
      </c>
      <c r="T275" s="46">
        <f>Coversheet!$D$21</f>
        <v>0</v>
      </c>
      <c r="U275" t="s">
        <v>424</v>
      </c>
      <c r="V275" s="32">
        <f>HACCP.A!$D$3</f>
        <v>0</v>
      </c>
      <c r="W275" s="32">
        <f>HACCP.A!$F$3</f>
        <v>0</v>
      </c>
      <c r="X275">
        <f>HACCP.A!$D$5</f>
        <v>0</v>
      </c>
      <c r="Y275">
        <f>HACCP.A!$F$5</f>
        <v>0</v>
      </c>
      <c r="Z275">
        <f>HACCP.A!$D$6</f>
        <v>0</v>
      </c>
      <c r="AA275">
        <f>HACCP.A!$F$6</f>
        <v>0</v>
      </c>
      <c r="AB275" t="str">
        <f>HACCP.A!$D$7</f>
        <v xml:space="preserve"> </v>
      </c>
      <c r="AC275">
        <f>HACCP.A!$F$7</f>
        <v>0</v>
      </c>
      <c r="AD275" t="str">
        <f>HACCP.A!$D$8</f>
        <v>Select</v>
      </c>
      <c r="AE275" t="str">
        <f>HACCP.A!$F$8</f>
        <v>Select</v>
      </c>
      <c r="AF275">
        <f>HACCP.A!$D$9</f>
        <v>0</v>
      </c>
      <c r="AG275">
        <f>HACCP.A!$F$9</f>
        <v>0</v>
      </c>
      <c r="AH275" s="31" t="str">
        <f>HACCP.A!$D$10</f>
        <v>Auto-Populates</v>
      </c>
      <c r="AI275" t="str">
        <f>HACCP.A!$F$10</f>
        <v>Auto-Populates</v>
      </c>
      <c r="AJ275" t="str">
        <f>HACCP.A!$B$13</f>
        <v>I. General</v>
      </c>
      <c r="AK275">
        <f>HACCP.A!B22</f>
        <v>9</v>
      </c>
      <c r="AL275" t="str">
        <f>HACCP.A!C22</f>
        <v>Did the inspector review and assess product labeling?</v>
      </c>
      <c r="AM275">
        <f>HACCP.A!D22</f>
        <v>0</v>
      </c>
      <c r="AN275" t="str">
        <f>HACCP.A!$E$22</f>
        <v>Select</v>
      </c>
      <c r="AO275">
        <f>HACCP.A!$F$22</f>
        <v>0</v>
      </c>
      <c r="AP275">
        <f>HACCP.A!$D$56</f>
        <v>0</v>
      </c>
      <c r="AQ275" s="32">
        <f>HACCP.A!$F$56</f>
        <v>0</v>
      </c>
      <c r="AR275">
        <f>HACCP.A!$D$57</f>
        <v>0</v>
      </c>
    </row>
    <row r="276" spans="1:44" x14ac:dyDescent="0.25">
      <c r="A276" t="e">
        <f>VLOOKUP(B276,Sheet1!$A$3:$F$129,2,FALSE)</f>
        <v>#N/A</v>
      </c>
      <c r="B276" t="str">
        <f>HACCP.A!$D$4</f>
        <v>Select</v>
      </c>
      <c r="C276" s="45">
        <f>Coversheet!$D$36</f>
        <v>0</v>
      </c>
      <c r="D276" s="46" t="str">
        <f>Sheet1!$A$1</f>
        <v>Human Food Field Inspection Audit v 07/2025</v>
      </c>
      <c r="E276" s="124">
        <f>Coversheet!$D$35</f>
        <v>0</v>
      </c>
      <c r="F276" s="124" t="str">
        <f>Coversheet!$D$17</f>
        <v>Select</v>
      </c>
      <c r="G276" s="124" t="str">
        <f>Coversheet!$D$19</f>
        <v>Select</v>
      </c>
      <c r="H276" s="124" t="str">
        <f>Coversheet!$D$16</f>
        <v>FOOD</v>
      </c>
      <c r="I276" s="124" t="str">
        <f>Coversheet!$D$24</f>
        <v>Select</v>
      </c>
      <c r="J276" s="124" t="str">
        <f>Coversheet!$D$25</f>
        <v>Select</v>
      </c>
      <c r="K276" s="45">
        <f>Coversheet!$D$26</f>
        <v>0</v>
      </c>
      <c r="L276" s="45">
        <f>Coversheet!$D$28</f>
        <v>0</v>
      </c>
      <c r="M276" s="124">
        <f>Coversheet!$D$29</f>
        <v>0</v>
      </c>
      <c r="N276" s="45">
        <f>Coversheet!$D$30</f>
        <v>0</v>
      </c>
      <c r="O276" t="e">
        <f>VLOOKUP(B276,Sheet1!$A$3:$F$129,3,FALSE)</f>
        <v>#N/A</v>
      </c>
      <c r="P276">
        <f>HACCP.A!$F$4</f>
        <v>0</v>
      </c>
      <c r="Q276" s="46"/>
      <c r="R276" s="46"/>
      <c r="S276" s="46" t="str">
        <f>Coversheet!$D$15</f>
        <v>Select</v>
      </c>
      <c r="T276" s="46">
        <f>Coversheet!$D$21</f>
        <v>0</v>
      </c>
      <c r="U276" t="s">
        <v>424</v>
      </c>
      <c r="V276" s="32">
        <f>HACCP.A!$D$3</f>
        <v>0</v>
      </c>
      <c r="W276" s="32">
        <f>HACCP.A!$F$3</f>
        <v>0</v>
      </c>
      <c r="X276">
        <f>HACCP.A!$D$5</f>
        <v>0</v>
      </c>
      <c r="Y276">
        <f>HACCP.A!$F$5</f>
        <v>0</v>
      </c>
      <c r="Z276">
        <f>HACCP.A!$D$6</f>
        <v>0</v>
      </c>
      <c r="AA276">
        <f>HACCP.A!$F$6</f>
        <v>0</v>
      </c>
      <c r="AB276" t="str">
        <f>HACCP.A!$D$7</f>
        <v xml:space="preserve"> </v>
      </c>
      <c r="AC276">
        <f>HACCP.A!$F$7</f>
        <v>0</v>
      </c>
      <c r="AD276" t="str">
        <f>HACCP.A!$D$8</f>
        <v>Select</v>
      </c>
      <c r="AE276" t="str">
        <f>HACCP.A!$F$8</f>
        <v>Select</v>
      </c>
      <c r="AF276">
        <f>HACCP.A!$D$9</f>
        <v>0</v>
      </c>
      <c r="AG276">
        <f>HACCP.A!$F$9</f>
        <v>0</v>
      </c>
      <c r="AH276" s="31" t="str">
        <f>HACCP.A!$D$10</f>
        <v>Auto-Populates</v>
      </c>
      <c r="AI276" t="str">
        <f>HACCP.A!$F$10</f>
        <v>Auto-Populates</v>
      </c>
      <c r="AJ276" t="str">
        <f>HACCP.A!$B$23</f>
        <v>II. CGMP Provisions</v>
      </c>
      <c r="AK276" t="str">
        <f>HACCP.A!$B$23</f>
        <v>II. CGMP Provisions</v>
      </c>
      <c r="AP276">
        <f>HACCP.A!$D$56</f>
        <v>0</v>
      </c>
      <c r="AQ276" s="32">
        <f>HACCP.A!$F$56</f>
        <v>0</v>
      </c>
      <c r="AR276">
        <f>HACCP.A!$D$57</f>
        <v>0</v>
      </c>
    </row>
    <row r="277" spans="1:44" x14ac:dyDescent="0.25">
      <c r="A277" t="e">
        <f>VLOOKUP(B277,Sheet1!$A$3:$F$129,2,FALSE)</f>
        <v>#N/A</v>
      </c>
      <c r="B277" t="str">
        <f>HACCP.A!$D$4</f>
        <v>Select</v>
      </c>
      <c r="C277" s="45">
        <f>Coversheet!$D$36</f>
        <v>0</v>
      </c>
      <c r="D277" s="46" t="str">
        <f>Sheet1!$A$1</f>
        <v>Human Food Field Inspection Audit v 07/2025</v>
      </c>
      <c r="E277" s="124">
        <f>Coversheet!$D$35</f>
        <v>0</v>
      </c>
      <c r="F277" s="124" t="str">
        <f>Coversheet!$D$17</f>
        <v>Select</v>
      </c>
      <c r="G277" s="124" t="str">
        <f>Coversheet!$D$19</f>
        <v>Select</v>
      </c>
      <c r="H277" s="124" t="str">
        <f>Coversheet!$D$16</f>
        <v>FOOD</v>
      </c>
      <c r="I277" s="124" t="str">
        <f>Coversheet!$D$24</f>
        <v>Select</v>
      </c>
      <c r="J277" s="124" t="str">
        <f>Coversheet!$D$25</f>
        <v>Select</v>
      </c>
      <c r="K277" s="45">
        <f>Coversheet!$D$26</f>
        <v>0</v>
      </c>
      <c r="L277" s="45">
        <f>Coversheet!$D$28</f>
        <v>0</v>
      </c>
      <c r="M277" s="124">
        <f>Coversheet!$D$29</f>
        <v>0</v>
      </c>
      <c r="N277" s="45">
        <f>Coversheet!$D$30</f>
        <v>0</v>
      </c>
      <c r="O277" t="e">
        <f>VLOOKUP(B277,Sheet1!$A$3:$F$129,3,FALSE)</f>
        <v>#N/A</v>
      </c>
      <c r="P277">
        <f>HACCP.A!$F$4</f>
        <v>0</v>
      </c>
      <c r="Q277" s="46"/>
      <c r="R277" s="46"/>
      <c r="S277" s="46" t="str">
        <f>Coversheet!$D$15</f>
        <v>Select</v>
      </c>
      <c r="T277" s="46">
        <f>Coversheet!$D$21</f>
        <v>0</v>
      </c>
      <c r="U277" t="s">
        <v>424</v>
      </c>
      <c r="V277" s="32">
        <f>HACCP.A!$D$3</f>
        <v>0</v>
      </c>
      <c r="W277" s="32">
        <f>HACCP.A!$F$3</f>
        <v>0</v>
      </c>
      <c r="X277">
        <f>HACCP.A!$D$5</f>
        <v>0</v>
      </c>
      <c r="Y277">
        <f>HACCP.A!$F$5</f>
        <v>0</v>
      </c>
      <c r="Z277">
        <f>HACCP.A!$D$6</f>
        <v>0</v>
      </c>
      <c r="AA277">
        <f>HACCP.A!$F$6</f>
        <v>0</v>
      </c>
      <c r="AB277" t="str">
        <f>HACCP.A!$D$7</f>
        <v xml:space="preserve"> </v>
      </c>
      <c r="AC277">
        <f>HACCP.A!$F$7</f>
        <v>0</v>
      </c>
      <c r="AD277" t="str">
        <f>HACCP.A!$D$8</f>
        <v>Select</v>
      </c>
      <c r="AE277" t="str">
        <f>HACCP.A!$F$8</f>
        <v>Select</v>
      </c>
      <c r="AF277">
        <f>HACCP.A!$D$9</f>
        <v>0</v>
      </c>
      <c r="AG277">
        <f>HACCP.A!$F$9</f>
        <v>0</v>
      </c>
      <c r="AH277" s="31" t="str">
        <f>HACCP.A!$D$10</f>
        <v>Auto-Populates</v>
      </c>
      <c r="AI277" t="str">
        <f>HACCP.A!$F$10</f>
        <v>Auto-Populates</v>
      </c>
      <c r="AJ277" t="str">
        <f>HACCP.A!$B$23</f>
        <v>II. CGMP Provisions</v>
      </c>
      <c r="AK277">
        <f>HACCP.A!B24</f>
        <v>1</v>
      </c>
      <c r="AL277" t="str">
        <f>HACCP.A!C24</f>
        <v>Did the inspector assess employee practices and evaluate whether they contribute to allergen cross-contact and/or to the contamination of food and food-contact surfaces?</v>
      </c>
      <c r="AM277">
        <f>HACCP.A!D24</f>
        <v>0</v>
      </c>
      <c r="AN277" t="str">
        <f>HACCP.A!$E$24</f>
        <v>Select</v>
      </c>
      <c r="AO277">
        <f>HACCP.A!$F$24</f>
        <v>0</v>
      </c>
      <c r="AP277">
        <f>HACCP.A!$D$56</f>
        <v>0</v>
      </c>
      <c r="AQ277" s="32">
        <f>HACCP.A!$F$56</f>
        <v>0</v>
      </c>
      <c r="AR277">
        <f>HACCP.A!$D$57</f>
        <v>0</v>
      </c>
    </row>
    <row r="278" spans="1:44" x14ac:dyDescent="0.25">
      <c r="A278" t="e">
        <f>VLOOKUP(B278,Sheet1!$A$3:$F$129,2,FALSE)</f>
        <v>#N/A</v>
      </c>
      <c r="B278" t="str">
        <f>HACCP.A!$D$4</f>
        <v>Select</v>
      </c>
      <c r="C278" s="45">
        <f>Coversheet!$D$36</f>
        <v>0</v>
      </c>
      <c r="D278" s="46" t="str">
        <f>Sheet1!$A$1</f>
        <v>Human Food Field Inspection Audit v 07/2025</v>
      </c>
      <c r="E278" s="124">
        <f>Coversheet!$D$35</f>
        <v>0</v>
      </c>
      <c r="F278" s="124" t="str">
        <f>Coversheet!$D$17</f>
        <v>Select</v>
      </c>
      <c r="G278" s="124" t="str">
        <f>Coversheet!$D$19</f>
        <v>Select</v>
      </c>
      <c r="H278" s="124" t="str">
        <f>Coversheet!$D$16</f>
        <v>FOOD</v>
      </c>
      <c r="I278" s="124" t="str">
        <f>Coversheet!$D$24</f>
        <v>Select</v>
      </c>
      <c r="J278" s="124" t="str">
        <f>Coversheet!$D$25</f>
        <v>Select</v>
      </c>
      <c r="K278" s="45">
        <f>Coversheet!$D$26</f>
        <v>0</v>
      </c>
      <c r="L278" s="45">
        <f>Coversheet!$D$28</f>
        <v>0</v>
      </c>
      <c r="M278" s="124">
        <f>Coversheet!$D$29</f>
        <v>0</v>
      </c>
      <c r="N278" s="45">
        <f>Coversheet!$D$30</f>
        <v>0</v>
      </c>
      <c r="O278" t="e">
        <f>VLOOKUP(B278,Sheet1!$A$3:$F$129,3,FALSE)</f>
        <v>#N/A</v>
      </c>
      <c r="P278">
        <f>HACCP.A!$F$4</f>
        <v>0</v>
      </c>
      <c r="Q278" s="46"/>
      <c r="R278" s="46"/>
      <c r="S278" s="46" t="str">
        <f>Coversheet!$D$15</f>
        <v>Select</v>
      </c>
      <c r="T278" s="46">
        <f>Coversheet!$D$21</f>
        <v>0</v>
      </c>
      <c r="U278" t="s">
        <v>424</v>
      </c>
      <c r="V278" s="32">
        <f>HACCP.A!$D$3</f>
        <v>0</v>
      </c>
      <c r="W278" s="32">
        <f>HACCP.A!$F$3</f>
        <v>0</v>
      </c>
      <c r="X278">
        <f>HACCP.A!$D$5</f>
        <v>0</v>
      </c>
      <c r="Y278">
        <f>HACCP.A!$F$5</f>
        <v>0</v>
      </c>
      <c r="Z278">
        <f>HACCP.A!$D$6</f>
        <v>0</v>
      </c>
      <c r="AA278">
        <f>HACCP.A!$F$6</f>
        <v>0</v>
      </c>
      <c r="AB278" t="str">
        <f>HACCP.A!$D$7</f>
        <v xml:space="preserve"> </v>
      </c>
      <c r="AC278">
        <f>HACCP.A!$F$7</f>
        <v>0</v>
      </c>
      <c r="AD278" t="str">
        <f>HACCP.A!$D$8</f>
        <v>Select</v>
      </c>
      <c r="AE278" t="str">
        <f>HACCP.A!$F$8</f>
        <v>Select</v>
      </c>
      <c r="AF278">
        <f>HACCP.A!$D$9</f>
        <v>0</v>
      </c>
      <c r="AG278">
        <f>HACCP.A!$F$9</f>
        <v>0</v>
      </c>
      <c r="AH278" s="31" t="str">
        <f>HACCP.A!$D$10</f>
        <v>Auto-Populates</v>
      </c>
      <c r="AI278" t="str">
        <f>HACCP.A!$F$10</f>
        <v>Auto-Populates</v>
      </c>
      <c r="AJ278" t="str">
        <f>HACCP.A!$B$23</f>
        <v>II. CGMP Provisions</v>
      </c>
      <c r="AK278">
        <f>HACCP.A!B25</f>
        <v>2</v>
      </c>
      <c r="AL278" t="str">
        <f>HACCP.A!C25</f>
        <v xml:space="preserve">Did the inspector assess the plants and grounds around the firm to ensure that they do not constitute a source of contamination or harborage? </v>
      </c>
      <c r="AM278">
        <f>HACCP.A!D25</f>
        <v>0</v>
      </c>
      <c r="AN278" t="str">
        <f>HACCP.A!$E$25</f>
        <v>Select</v>
      </c>
      <c r="AO278">
        <f>HACCP.A!$F$25</f>
        <v>0</v>
      </c>
      <c r="AP278">
        <f>HACCP.A!$D$56</f>
        <v>0</v>
      </c>
      <c r="AQ278" s="32">
        <f>HACCP.A!$F$56</f>
        <v>0</v>
      </c>
      <c r="AR278">
        <f>HACCP.A!$D$57</f>
        <v>0</v>
      </c>
    </row>
    <row r="279" spans="1:44" x14ac:dyDescent="0.25">
      <c r="A279" t="e">
        <f>VLOOKUP(B279,Sheet1!$A$3:$F$129,2,FALSE)</f>
        <v>#N/A</v>
      </c>
      <c r="B279" t="str">
        <f>HACCP.A!$D$4</f>
        <v>Select</v>
      </c>
      <c r="C279" s="45">
        <f>Coversheet!$D$36</f>
        <v>0</v>
      </c>
      <c r="D279" s="46" t="str">
        <f>Sheet1!$A$1</f>
        <v>Human Food Field Inspection Audit v 07/2025</v>
      </c>
      <c r="E279" s="124">
        <f>Coversheet!$D$35</f>
        <v>0</v>
      </c>
      <c r="F279" s="124" t="str">
        <f>Coversheet!$D$17</f>
        <v>Select</v>
      </c>
      <c r="G279" s="124" t="str">
        <f>Coversheet!$D$19</f>
        <v>Select</v>
      </c>
      <c r="H279" s="124" t="str">
        <f>Coversheet!$D$16</f>
        <v>FOOD</v>
      </c>
      <c r="I279" s="124" t="str">
        <f>Coversheet!$D$24</f>
        <v>Select</v>
      </c>
      <c r="J279" s="124" t="str">
        <f>Coversheet!$D$25</f>
        <v>Select</v>
      </c>
      <c r="K279" s="45">
        <f>Coversheet!$D$26</f>
        <v>0</v>
      </c>
      <c r="L279" s="45">
        <f>Coversheet!$D$28</f>
        <v>0</v>
      </c>
      <c r="M279" s="124">
        <f>Coversheet!$D$29</f>
        <v>0</v>
      </c>
      <c r="N279" s="45">
        <f>Coversheet!$D$30</f>
        <v>0</v>
      </c>
      <c r="O279" t="e">
        <f>VLOOKUP(B279,Sheet1!$A$3:$F$129,3,FALSE)</f>
        <v>#N/A</v>
      </c>
      <c r="P279">
        <f>HACCP.A!$F$4</f>
        <v>0</v>
      </c>
      <c r="Q279" s="46"/>
      <c r="R279" s="46"/>
      <c r="S279" s="46" t="str">
        <f>Coversheet!$D$15</f>
        <v>Select</v>
      </c>
      <c r="T279" s="46">
        <f>Coversheet!$D$21</f>
        <v>0</v>
      </c>
      <c r="U279" t="s">
        <v>424</v>
      </c>
      <c r="V279" s="32">
        <f>HACCP.A!$D$3</f>
        <v>0</v>
      </c>
      <c r="W279" s="32">
        <f>HACCP.A!$F$3</f>
        <v>0</v>
      </c>
      <c r="X279">
        <f>HACCP.A!$D$5</f>
        <v>0</v>
      </c>
      <c r="Y279">
        <f>HACCP.A!$F$5</f>
        <v>0</v>
      </c>
      <c r="Z279">
        <f>HACCP.A!$D$6</f>
        <v>0</v>
      </c>
      <c r="AA279">
        <f>HACCP.A!$F$6</f>
        <v>0</v>
      </c>
      <c r="AB279" t="str">
        <f>HACCP.A!$D$7</f>
        <v xml:space="preserve"> </v>
      </c>
      <c r="AC279">
        <f>HACCP.A!$F$7</f>
        <v>0</v>
      </c>
      <c r="AD279" t="str">
        <f>HACCP.A!$D$8</f>
        <v>Select</v>
      </c>
      <c r="AE279" t="str">
        <f>HACCP.A!$F$8</f>
        <v>Select</v>
      </c>
      <c r="AF279">
        <f>HACCP.A!$D$9</f>
        <v>0</v>
      </c>
      <c r="AG279">
        <f>HACCP.A!$F$9</f>
        <v>0</v>
      </c>
      <c r="AH279" s="31" t="str">
        <f>HACCP.A!$D$10</f>
        <v>Auto-Populates</v>
      </c>
      <c r="AI279" t="str">
        <f>HACCP.A!$F$10</f>
        <v>Auto-Populates</v>
      </c>
      <c r="AJ279" t="str">
        <f>HACCP.A!$B$23</f>
        <v>II. CGMP Provisions</v>
      </c>
      <c r="AK279">
        <f>HACCP.A!B26</f>
        <v>3</v>
      </c>
      <c r="AL279" t="str">
        <f>HACCP.A!C26</f>
        <v>Did the inspector assess the general maintenance of the firm?</v>
      </c>
      <c r="AM279">
        <f>HACCP.A!D26</f>
        <v>0</v>
      </c>
      <c r="AN279" s="9" t="str">
        <f>HACCP.A!$E$26</f>
        <v>Select</v>
      </c>
      <c r="AO279" s="9">
        <f>HACCP.A!$F$26</f>
        <v>0</v>
      </c>
      <c r="AP279">
        <f>HACCP.A!$D$56</f>
        <v>0</v>
      </c>
      <c r="AQ279" s="32">
        <f>HACCP.A!$F$56</f>
        <v>0</v>
      </c>
      <c r="AR279">
        <f>HACCP.A!$D$57</f>
        <v>0</v>
      </c>
    </row>
    <row r="280" spans="1:44" x14ac:dyDescent="0.25">
      <c r="A280" t="e">
        <f>VLOOKUP(B280,Sheet1!$A$3:$F$129,2,FALSE)</f>
        <v>#N/A</v>
      </c>
      <c r="B280" t="str">
        <f>HACCP.A!$D$4</f>
        <v>Select</v>
      </c>
      <c r="C280" s="45">
        <f>Coversheet!$D$36</f>
        <v>0</v>
      </c>
      <c r="D280" s="46" t="str">
        <f>Sheet1!$A$1</f>
        <v>Human Food Field Inspection Audit v 07/2025</v>
      </c>
      <c r="E280" s="124">
        <f>Coversheet!$D$35</f>
        <v>0</v>
      </c>
      <c r="F280" s="124" t="str">
        <f>Coversheet!$D$17</f>
        <v>Select</v>
      </c>
      <c r="G280" s="124" t="str">
        <f>Coversheet!$D$19</f>
        <v>Select</v>
      </c>
      <c r="H280" s="124" t="str">
        <f>Coversheet!$D$16</f>
        <v>FOOD</v>
      </c>
      <c r="I280" s="124" t="str">
        <f>Coversheet!$D$24</f>
        <v>Select</v>
      </c>
      <c r="J280" s="124" t="str">
        <f>Coversheet!$D$25</f>
        <v>Select</v>
      </c>
      <c r="K280" s="45">
        <f>Coversheet!$D$26</f>
        <v>0</v>
      </c>
      <c r="L280" s="45">
        <f>Coversheet!$D$28</f>
        <v>0</v>
      </c>
      <c r="M280" s="124">
        <f>Coversheet!$D$29</f>
        <v>0</v>
      </c>
      <c r="N280" s="45">
        <f>Coversheet!$D$30</f>
        <v>0</v>
      </c>
      <c r="O280" t="e">
        <f>VLOOKUP(B280,Sheet1!$A$3:$F$129,3,FALSE)</f>
        <v>#N/A</v>
      </c>
      <c r="P280">
        <f>HACCP.A!$F$4</f>
        <v>0</v>
      </c>
      <c r="Q280" s="46"/>
      <c r="R280" s="46"/>
      <c r="S280" s="46" t="str">
        <f>Coversheet!$D$15</f>
        <v>Select</v>
      </c>
      <c r="T280" s="46">
        <f>Coversheet!$D$21</f>
        <v>0</v>
      </c>
      <c r="U280" t="s">
        <v>424</v>
      </c>
      <c r="V280" s="32">
        <f>HACCP.A!$D$3</f>
        <v>0</v>
      </c>
      <c r="W280" s="32">
        <f>HACCP.A!$F$3</f>
        <v>0</v>
      </c>
      <c r="X280">
        <f>HACCP.A!$D$5</f>
        <v>0</v>
      </c>
      <c r="Y280">
        <f>HACCP.A!$F$5</f>
        <v>0</v>
      </c>
      <c r="Z280">
        <f>HACCP.A!$D$6</f>
        <v>0</v>
      </c>
      <c r="AA280">
        <f>HACCP.A!$F$6</f>
        <v>0</v>
      </c>
      <c r="AB280" t="str">
        <f>HACCP.A!$D$7</f>
        <v xml:space="preserve"> </v>
      </c>
      <c r="AC280">
        <f>HACCP.A!$F$7</f>
        <v>0</v>
      </c>
      <c r="AD280" t="str">
        <f>HACCP.A!$D$8</f>
        <v>Select</v>
      </c>
      <c r="AE280" t="str">
        <f>HACCP.A!$F$8</f>
        <v>Select</v>
      </c>
      <c r="AF280">
        <f>HACCP.A!$D$9</f>
        <v>0</v>
      </c>
      <c r="AG280">
        <f>HACCP.A!$F$9</f>
        <v>0</v>
      </c>
      <c r="AH280" s="31" t="str">
        <f>HACCP.A!$D$10</f>
        <v>Auto-Populates</v>
      </c>
      <c r="AI280" t="str">
        <f>HACCP.A!$F$10</f>
        <v>Auto-Populates</v>
      </c>
      <c r="AJ280" t="str">
        <f>HACCP.A!$B$23</f>
        <v>II. CGMP Provisions</v>
      </c>
      <c r="AK280">
        <f>HACCP.A!B27</f>
        <v>4</v>
      </c>
      <c r="AL280" t="str">
        <f>HACCP.A!C27</f>
        <v>Did the inspector assess the firm's sanitary operations?</v>
      </c>
      <c r="AM280">
        <f>HACCP.A!D27</f>
        <v>0</v>
      </c>
      <c r="AN280" t="str">
        <f>HACCP.A!$E$27</f>
        <v>Select</v>
      </c>
      <c r="AO280">
        <f>HACCP.A!$F$27</f>
        <v>0</v>
      </c>
      <c r="AP280">
        <f>HACCP.A!$D$56</f>
        <v>0</v>
      </c>
      <c r="AQ280" s="32">
        <f>HACCP.A!$F$56</f>
        <v>0</v>
      </c>
      <c r="AR280">
        <f>HACCP.A!$D$57</f>
        <v>0</v>
      </c>
    </row>
    <row r="281" spans="1:44" x14ac:dyDescent="0.25">
      <c r="A281" t="e">
        <f>VLOOKUP(B281,Sheet1!$A$3:$F$129,2,FALSE)</f>
        <v>#N/A</v>
      </c>
      <c r="B281" t="str">
        <f>HACCP.A!$D$4</f>
        <v>Select</v>
      </c>
      <c r="C281" s="45">
        <f>Coversheet!$D$36</f>
        <v>0</v>
      </c>
      <c r="D281" s="46" t="str">
        <f>Sheet1!$A$1</f>
        <v>Human Food Field Inspection Audit v 07/2025</v>
      </c>
      <c r="E281" s="124">
        <f>Coversheet!$D$35</f>
        <v>0</v>
      </c>
      <c r="F281" s="124" t="str">
        <f>Coversheet!$D$17</f>
        <v>Select</v>
      </c>
      <c r="G281" s="124" t="str">
        <f>Coversheet!$D$19</f>
        <v>Select</v>
      </c>
      <c r="H281" s="124" t="str">
        <f>Coversheet!$D$16</f>
        <v>FOOD</v>
      </c>
      <c r="I281" s="124" t="str">
        <f>Coversheet!$D$24</f>
        <v>Select</v>
      </c>
      <c r="J281" s="124" t="str">
        <f>Coversheet!$D$25</f>
        <v>Select</v>
      </c>
      <c r="K281" s="45">
        <f>Coversheet!$D$26</f>
        <v>0</v>
      </c>
      <c r="L281" s="45">
        <f>Coversheet!$D$28</f>
        <v>0</v>
      </c>
      <c r="M281" s="124">
        <f>Coversheet!$D$29</f>
        <v>0</v>
      </c>
      <c r="N281" s="45">
        <f>Coversheet!$D$30</f>
        <v>0</v>
      </c>
      <c r="O281" t="e">
        <f>VLOOKUP(B281,Sheet1!$A$3:$F$129,3,FALSE)</f>
        <v>#N/A</v>
      </c>
      <c r="P281">
        <f>HACCP.A!$F$4</f>
        <v>0</v>
      </c>
      <c r="Q281" s="46"/>
      <c r="R281" s="46"/>
      <c r="S281" s="46" t="str">
        <f>Coversheet!$D$15</f>
        <v>Select</v>
      </c>
      <c r="T281" s="46">
        <f>Coversheet!$D$21</f>
        <v>0</v>
      </c>
      <c r="U281" t="s">
        <v>424</v>
      </c>
      <c r="V281" s="32">
        <f>HACCP.A!$D$3</f>
        <v>0</v>
      </c>
      <c r="W281" s="32">
        <f>HACCP.A!$F$3</f>
        <v>0</v>
      </c>
      <c r="X281">
        <f>HACCP.A!$D$5</f>
        <v>0</v>
      </c>
      <c r="Y281">
        <f>HACCP.A!$F$5</f>
        <v>0</v>
      </c>
      <c r="Z281">
        <f>HACCP.A!$D$6</f>
        <v>0</v>
      </c>
      <c r="AA281">
        <f>HACCP.A!$F$6</f>
        <v>0</v>
      </c>
      <c r="AB281" t="str">
        <f>HACCP.A!$D$7</f>
        <v xml:space="preserve"> </v>
      </c>
      <c r="AC281">
        <f>HACCP.A!$F$7</f>
        <v>0</v>
      </c>
      <c r="AD281" t="str">
        <f>HACCP.A!$D$8</f>
        <v>Select</v>
      </c>
      <c r="AE281" t="str">
        <f>HACCP.A!$F$8</f>
        <v>Select</v>
      </c>
      <c r="AF281">
        <f>HACCP.A!$D$9</f>
        <v>0</v>
      </c>
      <c r="AG281">
        <f>HACCP.A!$F$9</f>
        <v>0</v>
      </c>
      <c r="AH281" s="31" t="str">
        <f>HACCP.A!$D$10</f>
        <v>Auto-Populates</v>
      </c>
      <c r="AI281" t="str">
        <f>HACCP.A!$F$10</f>
        <v>Auto-Populates</v>
      </c>
      <c r="AJ281" t="str">
        <f>HACCP.A!$B$23</f>
        <v>II. CGMP Provisions</v>
      </c>
      <c r="AK281">
        <f>HACCP.A!B28</f>
        <v>5</v>
      </c>
      <c r="AL281" t="str">
        <f>HACCP.A!C28</f>
        <v>Did the inspector assess the firm to ensure it is equipped with adequate sanitary facilities and accommodations?</v>
      </c>
      <c r="AM281">
        <f>HACCP.A!D28</f>
        <v>0</v>
      </c>
      <c r="AN281" t="str">
        <f>HACCP.A!$E$28</f>
        <v>Select</v>
      </c>
      <c r="AO281">
        <f>HACCP.A!$F$28</f>
        <v>0</v>
      </c>
      <c r="AP281">
        <f>HACCP.A!$D$56</f>
        <v>0</v>
      </c>
      <c r="AQ281" s="32">
        <f>HACCP.A!$F$56</f>
        <v>0</v>
      </c>
      <c r="AR281">
        <f>HACCP.A!$D$57</f>
        <v>0</v>
      </c>
    </row>
    <row r="282" spans="1:44" x14ac:dyDescent="0.25">
      <c r="A282" t="e">
        <f>VLOOKUP(B282,Sheet1!$A$3:$F$129,2,FALSE)</f>
        <v>#N/A</v>
      </c>
      <c r="B282" t="str">
        <f>HACCP.A!$D$4</f>
        <v>Select</v>
      </c>
      <c r="C282" s="45">
        <f>Coversheet!$D$36</f>
        <v>0</v>
      </c>
      <c r="D282" s="46" t="str">
        <f>Sheet1!$A$1</f>
        <v>Human Food Field Inspection Audit v 07/2025</v>
      </c>
      <c r="E282" s="124">
        <f>Coversheet!$D$35</f>
        <v>0</v>
      </c>
      <c r="F282" s="124" t="str">
        <f>Coversheet!$D$17</f>
        <v>Select</v>
      </c>
      <c r="G282" s="124" t="str">
        <f>Coversheet!$D$19</f>
        <v>Select</v>
      </c>
      <c r="H282" s="124" t="str">
        <f>Coversheet!$D$16</f>
        <v>FOOD</v>
      </c>
      <c r="I282" s="124" t="str">
        <f>Coversheet!$D$24</f>
        <v>Select</v>
      </c>
      <c r="J282" s="124" t="str">
        <f>Coversheet!$D$25</f>
        <v>Select</v>
      </c>
      <c r="K282" s="45">
        <f>Coversheet!$D$26</f>
        <v>0</v>
      </c>
      <c r="L282" s="45">
        <f>Coversheet!$D$28</f>
        <v>0</v>
      </c>
      <c r="M282" s="124">
        <f>Coversheet!$D$29</f>
        <v>0</v>
      </c>
      <c r="N282" s="45">
        <f>Coversheet!$D$30</f>
        <v>0</v>
      </c>
      <c r="O282" t="e">
        <f>VLOOKUP(B282,Sheet1!$A$3:$F$129,3,FALSE)</f>
        <v>#N/A</v>
      </c>
      <c r="P282">
        <f>HACCP.A!$F$4</f>
        <v>0</v>
      </c>
      <c r="Q282" s="46"/>
      <c r="R282" s="46"/>
      <c r="S282" s="46" t="str">
        <f>Coversheet!$D$15</f>
        <v>Select</v>
      </c>
      <c r="T282" s="46">
        <f>Coversheet!$D$21</f>
        <v>0</v>
      </c>
      <c r="U282" t="s">
        <v>424</v>
      </c>
      <c r="V282" s="32">
        <f>HACCP.A!$D$3</f>
        <v>0</v>
      </c>
      <c r="W282" s="32">
        <f>HACCP.A!$F$3</f>
        <v>0</v>
      </c>
      <c r="X282">
        <f>HACCP.A!$D$5</f>
        <v>0</v>
      </c>
      <c r="Y282">
        <f>HACCP.A!$F$5</f>
        <v>0</v>
      </c>
      <c r="Z282">
        <f>HACCP.A!$D$6</f>
        <v>0</v>
      </c>
      <c r="AA282">
        <f>HACCP.A!$F$6</f>
        <v>0</v>
      </c>
      <c r="AB282" t="str">
        <f>HACCP.A!$D$7</f>
        <v xml:space="preserve"> </v>
      </c>
      <c r="AC282">
        <f>HACCP.A!$F$7</f>
        <v>0</v>
      </c>
      <c r="AD282" t="str">
        <f>HACCP.A!$D$8</f>
        <v>Select</v>
      </c>
      <c r="AE282" t="str">
        <f>HACCP.A!$F$8</f>
        <v>Select</v>
      </c>
      <c r="AF282">
        <f>HACCP.A!$D$9</f>
        <v>0</v>
      </c>
      <c r="AG282">
        <f>HACCP.A!$F$9</f>
        <v>0</v>
      </c>
      <c r="AH282" s="31" t="str">
        <f>HACCP.A!$D$10</f>
        <v>Auto-Populates</v>
      </c>
      <c r="AI282" t="str">
        <f>HACCP.A!$F$10</f>
        <v>Auto-Populates</v>
      </c>
      <c r="AJ282" t="str">
        <f>HACCP.A!$B$23</f>
        <v>II. CGMP Provisions</v>
      </c>
      <c r="AK282">
        <f>HACCP.A!B29</f>
        <v>6</v>
      </c>
      <c r="AL282" t="str">
        <f>HACCP.A!C29</f>
        <v xml:space="preserve">Did the inspector assess the firm to ensure equipment and utensils are designed to be cleanable and maintained to protect against allergen cross-contact and contamination? </v>
      </c>
      <c r="AM282">
        <f>HACCP.A!D29</f>
        <v>0</v>
      </c>
      <c r="AN282" t="str">
        <f>HACCP.A!$E$29</f>
        <v>Select</v>
      </c>
      <c r="AO282">
        <f>HACCP.A!$F$29</f>
        <v>0</v>
      </c>
      <c r="AP282">
        <f>HACCP.A!$D$56</f>
        <v>0</v>
      </c>
      <c r="AQ282" s="32">
        <f>HACCP.A!$F$56</f>
        <v>0</v>
      </c>
      <c r="AR282">
        <f>HACCP.A!$D$57</f>
        <v>0</v>
      </c>
    </row>
    <row r="283" spans="1:44" x14ac:dyDescent="0.25">
      <c r="A283" t="e">
        <f>VLOOKUP(B283,Sheet1!$A$3:$F$129,2,FALSE)</f>
        <v>#N/A</v>
      </c>
      <c r="B283" t="str">
        <f>HACCP.A!$D$4</f>
        <v>Select</v>
      </c>
      <c r="C283" s="45">
        <f>Coversheet!$D$36</f>
        <v>0</v>
      </c>
      <c r="D283" s="46" t="str">
        <f>Sheet1!$A$1</f>
        <v>Human Food Field Inspection Audit v 07/2025</v>
      </c>
      <c r="E283" s="124">
        <f>Coversheet!$D$35</f>
        <v>0</v>
      </c>
      <c r="F283" s="124" t="str">
        <f>Coversheet!$D$17</f>
        <v>Select</v>
      </c>
      <c r="G283" s="124" t="str">
        <f>Coversheet!$D$19</f>
        <v>Select</v>
      </c>
      <c r="H283" s="124" t="str">
        <f>Coversheet!$D$16</f>
        <v>FOOD</v>
      </c>
      <c r="I283" s="124" t="str">
        <f>Coversheet!$D$24</f>
        <v>Select</v>
      </c>
      <c r="J283" s="124" t="str">
        <f>Coversheet!$D$25</f>
        <v>Select</v>
      </c>
      <c r="K283" s="45">
        <f>Coversheet!$D$26</f>
        <v>0</v>
      </c>
      <c r="L283" s="45">
        <f>Coversheet!$D$28</f>
        <v>0</v>
      </c>
      <c r="M283" s="124">
        <f>Coversheet!$D$29</f>
        <v>0</v>
      </c>
      <c r="N283" s="45">
        <f>Coversheet!$D$30</f>
        <v>0</v>
      </c>
      <c r="O283" t="e">
        <f>VLOOKUP(B283,Sheet1!$A$3:$F$129,3,FALSE)</f>
        <v>#N/A</v>
      </c>
      <c r="P283">
        <f>HACCP.A!$F$4</f>
        <v>0</v>
      </c>
      <c r="Q283" s="46"/>
      <c r="R283" s="46"/>
      <c r="S283" s="46" t="str">
        <f>Coversheet!$D$15</f>
        <v>Select</v>
      </c>
      <c r="T283" s="46">
        <f>Coversheet!$D$21</f>
        <v>0</v>
      </c>
      <c r="U283" t="s">
        <v>424</v>
      </c>
      <c r="V283" s="32">
        <f>HACCP.A!$D$3</f>
        <v>0</v>
      </c>
      <c r="W283" s="32">
        <f>HACCP.A!$F$3</f>
        <v>0</v>
      </c>
      <c r="X283">
        <f>HACCP.A!$D$5</f>
        <v>0</v>
      </c>
      <c r="Y283">
        <f>HACCP.A!$F$5</f>
        <v>0</v>
      </c>
      <c r="Z283">
        <f>HACCP.A!$D$6</f>
        <v>0</v>
      </c>
      <c r="AA283">
        <f>HACCP.A!$F$6</f>
        <v>0</v>
      </c>
      <c r="AB283" t="str">
        <f>HACCP.A!$D$7</f>
        <v xml:space="preserve"> </v>
      </c>
      <c r="AC283">
        <f>HACCP.A!$F$7</f>
        <v>0</v>
      </c>
      <c r="AD283" t="str">
        <f>HACCP.A!$D$8</f>
        <v>Select</v>
      </c>
      <c r="AE283" t="str">
        <f>HACCP.A!$F$8</f>
        <v>Select</v>
      </c>
      <c r="AF283">
        <f>HACCP.A!$D$9</f>
        <v>0</v>
      </c>
      <c r="AG283">
        <f>HACCP.A!$F$9</f>
        <v>0</v>
      </c>
      <c r="AH283" s="31" t="str">
        <f>HACCP.A!$D$10</f>
        <v>Auto-Populates</v>
      </c>
      <c r="AI283" t="str">
        <f>HACCP.A!$F$10</f>
        <v>Auto-Populates</v>
      </c>
      <c r="AJ283" t="str">
        <f>HACCP.A!$B$23</f>
        <v>II. CGMP Provisions</v>
      </c>
      <c r="AK283">
        <f>HACCP.A!B30</f>
        <v>7</v>
      </c>
      <c r="AL283" t="str">
        <f>HACCP.A!C30</f>
        <v xml:space="preserve">Did the inspector assess the firm's processes and controls? </v>
      </c>
      <c r="AM283">
        <f>HACCP.A!D30</f>
        <v>0</v>
      </c>
      <c r="AN283" t="str">
        <f>HACCP.A!$E$30</f>
        <v>Select</v>
      </c>
      <c r="AO283">
        <f>HACCP.A!$F$30</f>
        <v>0</v>
      </c>
      <c r="AP283">
        <f>HACCP.A!$D$56</f>
        <v>0</v>
      </c>
      <c r="AQ283" s="32">
        <f>HACCP.A!$F$56</f>
        <v>0</v>
      </c>
      <c r="AR283">
        <f>HACCP.A!$D$57</f>
        <v>0</v>
      </c>
    </row>
    <row r="284" spans="1:44" x14ac:dyDescent="0.25">
      <c r="A284" t="e">
        <f>VLOOKUP(B284,Sheet1!$A$3:$F$129,2,FALSE)</f>
        <v>#N/A</v>
      </c>
      <c r="B284" t="str">
        <f>HACCP.A!$D$4</f>
        <v>Select</v>
      </c>
      <c r="C284" s="45">
        <f>Coversheet!$D$36</f>
        <v>0</v>
      </c>
      <c r="D284" s="46" t="str">
        <f>Sheet1!$A$1</f>
        <v>Human Food Field Inspection Audit v 07/2025</v>
      </c>
      <c r="E284" s="124">
        <f>Coversheet!$D$35</f>
        <v>0</v>
      </c>
      <c r="F284" s="124" t="str">
        <f>Coversheet!$D$17</f>
        <v>Select</v>
      </c>
      <c r="G284" s="124" t="str">
        <f>Coversheet!$D$19</f>
        <v>Select</v>
      </c>
      <c r="H284" s="124" t="str">
        <f>Coversheet!$D$16</f>
        <v>FOOD</v>
      </c>
      <c r="I284" s="124" t="str">
        <f>Coversheet!$D$24</f>
        <v>Select</v>
      </c>
      <c r="J284" s="124" t="str">
        <f>Coversheet!$D$25</f>
        <v>Select</v>
      </c>
      <c r="K284" s="45">
        <f>Coversheet!$D$26</f>
        <v>0</v>
      </c>
      <c r="L284" s="45">
        <f>Coversheet!$D$28</f>
        <v>0</v>
      </c>
      <c r="M284" s="124">
        <f>Coversheet!$D$29</f>
        <v>0</v>
      </c>
      <c r="N284" s="45">
        <f>Coversheet!$D$30</f>
        <v>0</v>
      </c>
      <c r="O284" t="e">
        <f>VLOOKUP(B284,Sheet1!$A$3:$F$129,3,FALSE)</f>
        <v>#N/A</v>
      </c>
      <c r="P284">
        <f>HACCP.A!$F$4</f>
        <v>0</v>
      </c>
      <c r="Q284" s="46"/>
      <c r="R284" s="46"/>
      <c r="S284" s="46" t="str">
        <f>Coversheet!$D$15</f>
        <v>Select</v>
      </c>
      <c r="T284" s="46">
        <f>Coversheet!$D$21</f>
        <v>0</v>
      </c>
      <c r="U284" t="s">
        <v>424</v>
      </c>
      <c r="V284" s="32">
        <f>HACCP.A!$D$3</f>
        <v>0</v>
      </c>
      <c r="W284" s="32">
        <f>HACCP.A!$F$3</f>
        <v>0</v>
      </c>
      <c r="X284">
        <f>HACCP.A!$D$5</f>
        <v>0</v>
      </c>
      <c r="Y284">
        <f>HACCP.A!$F$5</f>
        <v>0</v>
      </c>
      <c r="Z284">
        <f>HACCP.A!$D$6</f>
        <v>0</v>
      </c>
      <c r="AA284">
        <f>HACCP.A!$F$6</f>
        <v>0</v>
      </c>
      <c r="AB284" t="str">
        <f>HACCP.A!$D$7</f>
        <v xml:space="preserve"> </v>
      </c>
      <c r="AC284">
        <f>HACCP.A!$F$7</f>
        <v>0</v>
      </c>
      <c r="AD284" t="str">
        <f>HACCP.A!$D$8</f>
        <v>Select</v>
      </c>
      <c r="AE284" t="str">
        <f>HACCP.A!$F$8</f>
        <v>Select</v>
      </c>
      <c r="AF284">
        <f>HACCP.A!$D$9</f>
        <v>0</v>
      </c>
      <c r="AG284">
        <f>HACCP.A!$F$9</f>
        <v>0</v>
      </c>
      <c r="AH284" s="31" t="str">
        <f>HACCP.A!$D$10</f>
        <v>Auto-Populates</v>
      </c>
      <c r="AI284" t="str">
        <f>HACCP.A!$F$10</f>
        <v>Auto-Populates</v>
      </c>
      <c r="AJ284" t="str">
        <f>HACCP.A!$B$23</f>
        <v>II. CGMP Provisions</v>
      </c>
      <c r="AK284">
        <f>HACCP.A!B31</f>
        <v>8</v>
      </c>
      <c r="AL284" t="str">
        <f>HACCP.A!C31</f>
        <v>Did the inspector evaluate the firm's storage and transportation of food?</v>
      </c>
      <c r="AM284">
        <f>HACCP.A!D31</f>
        <v>0</v>
      </c>
      <c r="AN284" t="str">
        <f>HACCP.A!$E$31</f>
        <v>Select</v>
      </c>
      <c r="AO284">
        <f>HACCP.A!$F$31</f>
        <v>0</v>
      </c>
      <c r="AP284">
        <f>HACCP.A!$D$56</f>
        <v>0</v>
      </c>
      <c r="AQ284" s="32">
        <f>HACCP.A!$F$56</f>
        <v>0</v>
      </c>
      <c r="AR284">
        <f>HACCP.A!$D$57</f>
        <v>0</v>
      </c>
    </row>
    <row r="285" spans="1:44" x14ac:dyDescent="0.25">
      <c r="A285" t="e">
        <f>VLOOKUP(B285,Sheet1!$A$3:$F$129,2,FALSE)</f>
        <v>#N/A</v>
      </c>
      <c r="B285" t="str">
        <f>HACCP.A!$D$4</f>
        <v>Select</v>
      </c>
      <c r="C285" s="45">
        <f>Coversheet!$D$36</f>
        <v>0</v>
      </c>
      <c r="D285" s="46" t="str">
        <f>Sheet1!$A$1</f>
        <v>Human Food Field Inspection Audit v 07/2025</v>
      </c>
      <c r="E285" s="124">
        <f>Coversheet!$D$35</f>
        <v>0</v>
      </c>
      <c r="F285" s="124" t="str">
        <f>Coversheet!$D$17</f>
        <v>Select</v>
      </c>
      <c r="G285" s="124" t="str">
        <f>Coversheet!$D$19</f>
        <v>Select</v>
      </c>
      <c r="H285" s="124" t="str">
        <f>Coversheet!$D$16</f>
        <v>FOOD</v>
      </c>
      <c r="I285" s="124" t="str">
        <f>Coversheet!$D$24</f>
        <v>Select</v>
      </c>
      <c r="J285" s="124" t="str">
        <f>Coversheet!$D$25</f>
        <v>Select</v>
      </c>
      <c r="K285" s="45">
        <f>Coversheet!$D$26</f>
        <v>0</v>
      </c>
      <c r="L285" s="45">
        <f>Coversheet!$D$28</f>
        <v>0</v>
      </c>
      <c r="M285" s="124">
        <f>Coversheet!$D$29</f>
        <v>0</v>
      </c>
      <c r="N285" s="45">
        <f>Coversheet!$D$30</f>
        <v>0</v>
      </c>
      <c r="O285" t="e">
        <f>VLOOKUP(B285,Sheet1!$A$3:$F$129,3,FALSE)</f>
        <v>#N/A</v>
      </c>
      <c r="P285">
        <f>HACCP.A!$F$4</f>
        <v>0</v>
      </c>
      <c r="Q285" s="46"/>
      <c r="R285" s="46"/>
      <c r="S285" s="46" t="str">
        <f>Coversheet!$D$15</f>
        <v>Select</v>
      </c>
      <c r="T285" s="46">
        <f>Coversheet!$D$21</f>
        <v>0</v>
      </c>
      <c r="U285" t="s">
        <v>424</v>
      </c>
      <c r="V285" s="32">
        <f>HACCP.A!$D$3</f>
        <v>0</v>
      </c>
      <c r="W285" s="32">
        <f>HACCP.A!$F$3</f>
        <v>0</v>
      </c>
      <c r="X285">
        <f>HACCP.A!$D$5</f>
        <v>0</v>
      </c>
      <c r="Y285">
        <f>HACCP.A!$F$5</f>
        <v>0</v>
      </c>
      <c r="Z285">
        <f>HACCP.A!$D$6</f>
        <v>0</v>
      </c>
      <c r="AA285">
        <f>HACCP.A!$F$6</f>
        <v>0</v>
      </c>
      <c r="AB285" t="str">
        <f>HACCP.A!$D$7</f>
        <v xml:space="preserve"> </v>
      </c>
      <c r="AC285">
        <f>HACCP.A!$F$7</f>
        <v>0</v>
      </c>
      <c r="AD285" t="str">
        <f>HACCP.A!$D$8</f>
        <v>Select</v>
      </c>
      <c r="AE285" t="str">
        <f>HACCP.A!$F$8</f>
        <v>Select</v>
      </c>
      <c r="AF285">
        <f>HACCP.A!$D$9</f>
        <v>0</v>
      </c>
      <c r="AG285">
        <f>HACCP.A!$F$9</f>
        <v>0</v>
      </c>
      <c r="AH285" s="31" t="str">
        <f>HACCP.A!$D$10</f>
        <v>Auto-Populates</v>
      </c>
      <c r="AI285" t="str">
        <f>HACCP.A!$F$10</f>
        <v>Auto-Populates</v>
      </c>
      <c r="AJ285" t="str">
        <f>HACCP.A!$B$23</f>
        <v>II. CGMP Provisions</v>
      </c>
      <c r="AK285">
        <f>HACCP.A!B32</f>
        <v>9</v>
      </c>
      <c r="AL285" t="str">
        <f>HACCP.A!C32</f>
        <v>Did the inspector assess the holding and distribution of human food by-products for use as animal food (if necessary)?</v>
      </c>
      <c r="AM285">
        <f>HACCP.A!D32</f>
        <v>0</v>
      </c>
      <c r="AN285" t="str">
        <f>HACCP.A!$E$32</f>
        <v>Select</v>
      </c>
      <c r="AO285">
        <f>HACCP.A!$F$32</f>
        <v>0</v>
      </c>
      <c r="AP285">
        <f>HACCP.A!$D$56</f>
        <v>0</v>
      </c>
      <c r="AQ285" s="32">
        <f>HACCP.A!$F$56</f>
        <v>0</v>
      </c>
      <c r="AR285">
        <f>HACCP.A!$D$57</f>
        <v>0</v>
      </c>
    </row>
    <row r="286" spans="1:44" x14ac:dyDescent="0.25">
      <c r="A286" t="e">
        <f>VLOOKUP(B286,Sheet1!$A$3:$F$129,2,FALSE)</f>
        <v>#N/A</v>
      </c>
      <c r="B286" t="str">
        <f>HACCP.A!$D$4</f>
        <v>Select</v>
      </c>
      <c r="C286" s="45">
        <f>Coversheet!$D$36</f>
        <v>0</v>
      </c>
      <c r="D286" s="46" t="str">
        <f>Sheet1!$A$1</f>
        <v>Human Food Field Inspection Audit v 07/2025</v>
      </c>
      <c r="E286" s="124">
        <f>Coversheet!$D$35</f>
        <v>0</v>
      </c>
      <c r="F286" s="124" t="str">
        <f>Coversheet!$D$17</f>
        <v>Select</v>
      </c>
      <c r="G286" s="124" t="str">
        <f>Coversheet!$D$19</f>
        <v>Select</v>
      </c>
      <c r="H286" s="124" t="str">
        <f>Coversheet!$D$16</f>
        <v>FOOD</v>
      </c>
      <c r="I286" s="124" t="str">
        <f>Coversheet!$D$24</f>
        <v>Select</v>
      </c>
      <c r="J286" s="124" t="str">
        <f>Coversheet!$D$25</f>
        <v>Select</v>
      </c>
      <c r="K286" s="45">
        <f>Coversheet!$D$26</f>
        <v>0</v>
      </c>
      <c r="L286" s="45">
        <f>Coversheet!$D$28</f>
        <v>0</v>
      </c>
      <c r="M286" s="124">
        <f>Coversheet!$D$29</f>
        <v>0</v>
      </c>
      <c r="N286" s="45">
        <f>Coversheet!$D$30</f>
        <v>0</v>
      </c>
      <c r="O286" t="e">
        <f>VLOOKUP(B286,Sheet1!$A$3:$F$129,3,FALSE)</f>
        <v>#N/A</v>
      </c>
      <c r="P286">
        <f>HACCP.A!$F$4</f>
        <v>0</v>
      </c>
      <c r="Q286" s="46"/>
      <c r="R286" s="46"/>
      <c r="S286" s="46" t="str">
        <f>Coversheet!$D$15</f>
        <v>Select</v>
      </c>
      <c r="T286" s="46">
        <f>Coversheet!$D$21</f>
        <v>0</v>
      </c>
      <c r="U286" t="s">
        <v>424</v>
      </c>
      <c r="V286" s="32">
        <f>HACCP.A!$D$3</f>
        <v>0</v>
      </c>
      <c r="W286" s="32">
        <f>HACCP.A!$F$3</f>
        <v>0</v>
      </c>
      <c r="X286">
        <f>HACCP.A!$D$5</f>
        <v>0</v>
      </c>
      <c r="Y286">
        <f>HACCP.A!$F$5</f>
        <v>0</v>
      </c>
      <c r="Z286">
        <f>HACCP.A!$D$6</f>
        <v>0</v>
      </c>
      <c r="AA286">
        <f>HACCP.A!$F$6</f>
        <v>0</v>
      </c>
      <c r="AB286" t="str">
        <f>HACCP.A!$D$7</f>
        <v xml:space="preserve"> </v>
      </c>
      <c r="AC286">
        <f>HACCP.A!$F$7</f>
        <v>0</v>
      </c>
      <c r="AD286" t="str">
        <f>HACCP.A!$D$8</f>
        <v>Select</v>
      </c>
      <c r="AE286" t="str">
        <f>HACCP.A!$F$8</f>
        <v>Select</v>
      </c>
      <c r="AF286">
        <f>HACCP.A!$D$9</f>
        <v>0</v>
      </c>
      <c r="AG286">
        <f>HACCP.A!$F$9</f>
        <v>0</v>
      </c>
      <c r="AH286" s="31" t="str">
        <f>HACCP.A!$D$10</f>
        <v>Auto-Populates</v>
      </c>
      <c r="AI286" t="str">
        <f>HACCP.A!$F$10</f>
        <v>Auto-Populates</v>
      </c>
      <c r="AJ286" t="str">
        <f>HACCP.A!$B$33</f>
        <v>VII. Acidified Foods/Low Acid Canned Foods (LACF) Provisions</v>
      </c>
      <c r="AK286" t="str">
        <f>HACCP.A!$B$33</f>
        <v>VII. Acidified Foods/Low Acid Canned Foods (LACF) Provisions</v>
      </c>
      <c r="AP286">
        <f>HACCP.A!$D$56</f>
        <v>0</v>
      </c>
      <c r="AQ286" s="32">
        <f>HACCP.A!$F$56</f>
        <v>0</v>
      </c>
      <c r="AR286">
        <f>HACCP.A!$D$57</f>
        <v>0</v>
      </c>
    </row>
    <row r="287" spans="1:44" x14ac:dyDescent="0.25">
      <c r="A287" t="e">
        <f>VLOOKUP(B287,Sheet1!$A$3:$F$129,2,FALSE)</f>
        <v>#N/A</v>
      </c>
      <c r="B287" t="str">
        <f>HACCP.A!$D$4</f>
        <v>Select</v>
      </c>
      <c r="C287" s="45">
        <f>Coversheet!$D$36</f>
        <v>0</v>
      </c>
      <c r="D287" s="46" t="str">
        <f>Sheet1!$A$1</f>
        <v>Human Food Field Inspection Audit v 07/2025</v>
      </c>
      <c r="E287" s="124">
        <f>Coversheet!$D$35</f>
        <v>0</v>
      </c>
      <c r="F287" s="124" t="str">
        <f>Coversheet!$D$17</f>
        <v>Select</v>
      </c>
      <c r="G287" s="124" t="str">
        <f>Coversheet!$D$19</f>
        <v>Select</v>
      </c>
      <c r="H287" s="124" t="str">
        <f>Coversheet!$D$16</f>
        <v>FOOD</v>
      </c>
      <c r="I287" s="124" t="str">
        <f>Coversheet!$D$24</f>
        <v>Select</v>
      </c>
      <c r="J287" s="124" t="str">
        <f>Coversheet!$D$25</f>
        <v>Select</v>
      </c>
      <c r="K287" s="45">
        <f>Coversheet!$D$26</f>
        <v>0</v>
      </c>
      <c r="L287" s="45">
        <f>Coversheet!$D$28</f>
        <v>0</v>
      </c>
      <c r="M287" s="124">
        <f>Coversheet!$D$29</f>
        <v>0</v>
      </c>
      <c r="N287" s="45">
        <f>Coversheet!$D$30</f>
        <v>0</v>
      </c>
      <c r="O287" t="e">
        <f>VLOOKUP(B287,Sheet1!$A$3:$F$129,3,FALSE)</f>
        <v>#N/A</v>
      </c>
      <c r="P287">
        <f>HACCP.A!$F$4</f>
        <v>0</v>
      </c>
      <c r="Q287" s="46"/>
      <c r="R287" s="46"/>
      <c r="S287" s="46" t="str">
        <f>Coversheet!$D$15</f>
        <v>Select</v>
      </c>
      <c r="T287" s="46">
        <f>Coversheet!$D$21</f>
        <v>0</v>
      </c>
      <c r="U287" t="s">
        <v>424</v>
      </c>
      <c r="V287" s="32">
        <f>HACCP.A!$D$3</f>
        <v>0</v>
      </c>
      <c r="W287" s="32">
        <f>HACCP.A!$F$3</f>
        <v>0</v>
      </c>
      <c r="X287">
        <f>HACCP.A!$D$5</f>
        <v>0</v>
      </c>
      <c r="Y287">
        <f>HACCP.A!$F$5</f>
        <v>0</v>
      </c>
      <c r="Z287">
        <f>HACCP.A!$D$6</f>
        <v>0</v>
      </c>
      <c r="AA287">
        <f>HACCP.A!$F$6</f>
        <v>0</v>
      </c>
      <c r="AB287" t="str">
        <f>HACCP.A!$D$7</f>
        <v xml:space="preserve"> </v>
      </c>
      <c r="AC287">
        <f>HACCP.A!$F$7</f>
        <v>0</v>
      </c>
      <c r="AD287" t="str">
        <f>HACCP.A!$D$8</f>
        <v>Select</v>
      </c>
      <c r="AE287" t="str">
        <f>HACCP.A!$F$8</f>
        <v>Select</v>
      </c>
      <c r="AF287">
        <f>HACCP.A!$D$9</f>
        <v>0</v>
      </c>
      <c r="AG287">
        <f>HACCP.A!$F$9</f>
        <v>0</v>
      </c>
      <c r="AH287" s="31" t="str">
        <f>HACCP.A!$D$10</f>
        <v>Auto-Populates</v>
      </c>
      <c r="AI287" t="str">
        <f>HACCP.A!$F$10</f>
        <v>Auto-Populates</v>
      </c>
      <c r="AJ287" t="str">
        <f>HACCP.A!$B$33</f>
        <v>VII. Acidified Foods/Low Acid Canned Foods (LACF) Provisions</v>
      </c>
      <c r="AK287">
        <f>HACCP.A!B34</f>
        <v>1</v>
      </c>
      <c r="AL287" t="str">
        <f>HACCP.A!C34</f>
        <v>Did the inspector assess process establishment to ensure scheduled process is filed appropriately?</v>
      </c>
      <c r="AM287">
        <f>HACCP.A!D34</f>
        <v>0</v>
      </c>
      <c r="AN287" t="str">
        <f>HACCP.A!$E$34</f>
        <v>Select</v>
      </c>
      <c r="AO287">
        <f>HACCP.A!$F$34</f>
        <v>0</v>
      </c>
      <c r="AP287">
        <f>HACCP.A!$D$56</f>
        <v>0</v>
      </c>
      <c r="AQ287" s="32">
        <f>HACCP.A!$F$56</f>
        <v>0</v>
      </c>
      <c r="AR287">
        <f>HACCP.A!$D$57</f>
        <v>0</v>
      </c>
    </row>
    <row r="288" spans="1:44" x14ac:dyDescent="0.25">
      <c r="A288" t="e">
        <f>VLOOKUP(B288,Sheet1!$A$3:$F$129,2,FALSE)</f>
        <v>#N/A</v>
      </c>
      <c r="B288" t="str">
        <f>HACCP.A!$D$4</f>
        <v>Select</v>
      </c>
      <c r="C288" s="45">
        <f>Coversheet!$D$36</f>
        <v>0</v>
      </c>
      <c r="D288" s="46" t="str">
        <f>Sheet1!$A$1</f>
        <v>Human Food Field Inspection Audit v 07/2025</v>
      </c>
      <c r="E288" s="124">
        <f>Coversheet!$D$35</f>
        <v>0</v>
      </c>
      <c r="F288" s="124" t="str">
        <f>Coversheet!$D$17</f>
        <v>Select</v>
      </c>
      <c r="G288" s="124" t="str">
        <f>Coversheet!$D$19</f>
        <v>Select</v>
      </c>
      <c r="H288" s="124" t="str">
        <f>Coversheet!$D$16</f>
        <v>FOOD</v>
      </c>
      <c r="I288" s="124" t="str">
        <f>Coversheet!$D$24</f>
        <v>Select</v>
      </c>
      <c r="J288" s="124" t="str">
        <f>Coversheet!$D$25</f>
        <v>Select</v>
      </c>
      <c r="K288" s="45">
        <f>Coversheet!$D$26</f>
        <v>0</v>
      </c>
      <c r="L288" s="45">
        <f>Coversheet!$D$28</f>
        <v>0</v>
      </c>
      <c r="M288" s="124">
        <f>Coversheet!$D$29</f>
        <v>0</v>
      </c>
      <c r="N288" s="45">
        <f>Coversheet!$D$30</f>
        <v>0</v>
      </c>
      <c r="O288" t="e">
        <f>VLOOKUP(B288,Sheet1!$A$3:$F$129,3,FALSE)</f>
        <v>#N/A</v>
      </c>
      <c r="P288">
        <f>HACCP.A!$F$4</f>
        <v>0</v>
      </c>
      <c r="Q288" s="46"/>
      <c r="R288" s="46"/>
      <c r="S288" s="46" t="str">
        <f>Coversheet!$D$15</f>
        <v>Select</v>
      </c>
      <c r="T288" s="46">
        <f>Coversheet!$D$21</f>
        <v>0</v>
      </c>
      <c r="U288" t="s">
        <v>424</v>
      </c>
      <c r="V288" s="32">
        <f>HACCP.A!$D$3</f>
        <v>0</v>
      </c>
      <c r="W288" s="32">
        <f>HACCP.A!$F$3</f>
        <v>0</v>
      </c>
      <c r="X288">
        <f>HACCP.A!$D$5</f>
        <v>0</v>
      </c>
      <c r="Y288">
        <f>HACCP.A!$F$5</f>
        <v>0</v>
      </c>
      <c r="Z288">
        <f>HACCP.A!$D$6</f>
        <v>0</v>
      </c>
      <c r="AA288">
        <f>HACCP.A!$F$6</f>
        <v>0</v>
      </c>
      <c r="AB288" t="str">
        <f>HACCP.A!$D$7</f>
        <v xml:space="preserve"> </v>
      </c>
      <c r="AC288">
        <f>HACCP.A!$F$7</f>
        <v>0</v>
      </c>
      <c r="AD288" t="str">
        <f>HACCP.A!$D$8</f>
        <v>Select</v>
      </c>
      <c r="AE288" t="str">
        <f>HACCP.A!$F$8</f>
        <v>Select</v>
      </c>
      <c r="AF288">
        <f>HACCP.A!$D$9</f>
        <v>0</v>
      </c>
      <c r="AG288">
        <f>HACCP.A!$F$9</f>
        <v>0</v>
      </c>
      <c r="AH288" s="31" t="str">
        <f>HACCP.A!$D$10</f>
        <v>Auto-Populates</v>
      </c>
      <c r="AI288" t="str">
        <f>HACCP.A!$F$10</f>
        <v>Auto-Populates</v>
      </c>
      <c r="AJ288" t="str">
        <f>HACCP.A!$B$33</f>
        <v>VII. Acidified Foods/Low Acid Canned Foods (LACF) Provisions</v>
      </c>
      <c r="AK288">
        <f>HACCP.A!B35</f>
        <v>2</v>
      </c>
      <c r="AL288" t="str">
        <f>HACCP.A!C35</f>
        <v>Did the inspector verify better process control training has been completed?</v>
      </c>
      <c r="AM288">
        <f>HACCP.A!D35</f>
        <v>0</v>
      </c>
      <c r="AN288" t="str">
        <f>HACCP.A!$E$35</f>
        <v>Select</v>
      </c>
      <c r="AO288">
        <f>HACCP.A!$F$35</f>
        <v>0</v>
      </c>
      <c r="AP288">
        <f>HACCP.A!$D$56</f>
        <v>0</v>
      </c>
      <c r="AQ288" s="32">
        <f>HACCP.A!$F$56</f>
        <v>0</v>
      </c>
      <c r="AR288">
        <f>HACCP.A!$D$57</f>
        <v>0</v>
      </c>
    </row>
    <row r="289" spans="1:44" x14ac:dyDescent="0.25">
      <c r="A289" t="e">
        <f>VLOOKUP(B289,Sheet1!$A$3:$F$129,2,FALSE)</f>
        <v>#N/A</v>
      </c>
      <c r="B289" t="str">
        <f>HACCP.A!$D$4</f>
        <v>Select</v>
      </c>
      <c r="C289" s="45">
        <f>Coversheet!$D$36</f>
        <v>0</v>
      </c>
      <c r="D289" s="46" t="str">
        <f>Sheet1!$A$1</f>
        <v>Human Food Field Inspection Audit v 07/2025</v>
      </c>
      <c r="E289" s="124">
        <f>Coversheet!$D$35</f>
        <v>0</v>
      </c>
      <c r="F289" s="124" t="str">
        <f>Coversheet!$D$17</f>
        <v>Select</v>
      </c>
      <c r="G289" s="124" t="str">
        <f>Coversheet!$D$19</f>
        <v>Select</v>
      </c>
      <c r="H289" s="124" t="str">
        <f>Coversheet!$D$16</f>
        <v>FOOD</v>
      </c>
      <c r="I289" s="124" t="str">
        <f>Coversheet!$D$24</f>
        <v>Select</v>
      </c>
      <c r="J289" s="124" t="str">
        <f>Coversheet!$D$25</f>
        <v>Select</v>
      </c>
      <c r="K289" s="45">
        <f>Coversheet!$D$26</f>
        <v>0</v>
      </c>
      <c r="L289" s="45">
        <f>Coversheet!$D$28</f>
        <v>0</v>
      </c>
      <c r="M289" s="124">
        <f>Coversheet!$D$29</f>
        <v>0</v>
      </c>
      <c r="N289" s="45">
        <f>Coversheet!$D$30</f>
        <v>0</v>
      </c>
      <c r="O289" t="e">
        <f>VLOOKUP(B289,Sheet1!$A$3:$F$129,3,FALSE)</f>
        <v>#N/A</v>
      </c>
      <c r="P289">
        <f>HACCP.A!$F$4</f>
        <v>0</v>
      </c>
      <c r="Q289" s="46"/>
      <c r="R289" s="46"/>
      <c r="S289" s="46" t="str">
        <f>Coversheet!$D$15</f>
        <v>Select</v>
      </c>
      <c r="T289" s="46">
        <f>Coversheet!$D$21</f>
        <v>0</v>
      </c>
      <c r="U289" t="s">
        <v>424</v>
      </c>
      <c r="V289" s="32">
        <f>HACCP.A!$D$3</f>
        <v>0</v>
      </c>
      <c r="W289" s="32">
        <f>HACCP.A!$F$3</f>
        <v>0</v>
      </c>
      <c r="X289">
        <f>HACCP.A!$D$5</f>
        <v>0</v>
      </c>
      <c r="Y289">
        <f>HACCP.A!$F$5</f>
        <v>0</v>
      </c>
      <c r="Z289">
        <f>HACCP.A!$D$6</f>
        <v>0</v>
      </c>
      <c r="AA289">
        <f>HACCP.A!$F$6</f>
        <v>0</v>
      </c>
      <c r="AB289" t="str">
        <f>HACCP.A!$D$7</f>
        <v xml:space="preserve"> </v>
      </c>
      <c r="AC289">
        <f>HACCP.A!$F$7</f>
        <v>0</v>
      </c>
      <c r="AD289" t="str">
        <f>HACCP.A!$D$8</f>
        <v>Select</v>
      </c>
      <c r="AE289" t="str">
        <f>HACCP.A!$F$8</f>
        <v>Select</v>
      </c>
      <c r="AF289">
        <f>HACCP.A!$D$9</f>
        <v>0</v>
      </c>
      <c r="AG289">
        <f>HACCP.A!$F$9</f>
        <v>0</v>
      </c>
      <c r="AH289" s="31" t="str">
        <f>HACCP.A!$D$10</f>
        <v>Auto-Populates</v>
      </c>
      <c r="AI289" t="str">
        <f>HACCP.A!$F$10</f>
        <v>Auto-Populates</v>
      </c>
      <c r="AJ289" t="str">
        <f>HACCP.A!$B$33</f>
        <v>VII. Acidified Foods/Low Acid Canned Foods (LACF) Provisions</v>
      </c>
      <c r="AK289">
        <f>HACCP.A!B36</f>
        <v>3</v>
      </c>
      <c r="AL289" t="str">
        <f>HACCP.A!C36</f>
        <v>Did the inspector assess process delivery?</v>
      </c>
      <c r="AM289">
        <f>HACCP.A!D36</f>
        <v>0</v>
      </c>
      <c r="AN289" t="str">
        <f>HACCP.A!$E$36</f>
        <v>Select</v>
      </c>
      <c r="AO289">
        <f>HACCP.A!$F$36</f>
        <v>0</v>
      </c>
      <c r="AP289">
        <f>HACCP.A!$D$56</f>
        <v>0</v>
      </c>
      <c r="AQ289" s="32">
        <f>HACCP.A!$F$56</f>
        <v>0</v>
      </c>
      <c r="AR289">
        <f>HACCP.A!$D$57</f>
        <v>0</v>
      </c>
    </row>
    <row r="290" spans="1:44" x14ac:dyDescent="0.25">
      <c r="A290" t="e">
        <f>VLOOKUP(B290,Sheet1!$A$3:$F$129,2,FALSE)</f>
        <v>#N/A</v>
      </c>
      <c r="B290" t="str">
        <f>HACCP.A!$D$4</f>
        <v>Select</v>
      </c>
      <c r="C290" s="45">
        <f>Coversheet!$D$36</f>
        <v>0</v>
      </c>
      <c r="D290" s="46" t="str">
        <f>Sheet1!$A$1</f>
        <v>Human Food Field Inspection Audit v 07/2025</v>
      </c>
      <c r="E290" s="124">
        <f>Coversheet!$D$35</f>
        <v>0</v>
      </c>
      <c r="F290" s="124" t="str">
        <f>Coversheet!$D$17</f>
        <v>Select</v>
      </c>
      <c r="G290" s="124" t="str">
        <f>Coversheet!$D$19</f>
        <v>Select</v>
      </c>
      <c r="H290" s="124" t="str">
        <f>Coversheet!$D$16</f>
        <v>FOOD</v>
      </c>
      <c r="I290" s="124" t="str">
        <f>Coversheet!$D$24</f>
        <v>Select</v>
      </c>
      <c r="J290" s="124" t="str">
        <f>Coversheet!$D$25</f>
        <v>Select</v>
      </c>
      <c r="K290" s="45">
        <f>Coversheet!$D$26</f>
        <v>0</v>
      </c>
      <c r="L290" s="45">
        <f>Coversheet!$D$28</f>
        <v>0</v>
      </c>
      <c r="M290" s="124">
        <f>Coversheet!$D$29</f>
        <v>0</v>
      </c>
      <c r="N290" s="45">
        <f>Coversheet!$D$30</f>
        <v>0</v>
      </c>
      <c r="O290" t="e">
        <f>VLOOKUP(B290,Sheet1!$A$3:$F$129,3,FALSE)</f>
        <v>#N/A</v>
      </c>
      <c r="P290">
        <f>HACCP.A!$F$4</f>
        <v>0</v>
      </c>
      <c r="Q290" s="46"/>
      <c r="R290" s="46"/>
      <c r="S290" s="46" t="str">
        <f>Coversheet!$D$15</f>
        <v>Select</v>
      </c>
      <c r="T290" s="46">
        <f>Coversheet!$D$21</f>
        <v>0</v>
      </c>
      <c r="U290" t="s">
        <v>424</v>
      </c>
      <c r="V290" s="32">
        <f>HACCP.A!$D$3</f>
        <v>0</v>
      </c>
      <c r="W290" s="32">
        <f>HACCP.A!$F$3</f>
        <v>0</v>
      </c>
      <c r="X290">
        <f>HACCP.A!$D$5</f>
        <v>0</v>
      </c>
      <c r="Y290">
        <f>HACCP.A!$F$5</f>
        <v>0</v>
      </c>
      <c r="Z290">
        <f>HACCP.A!$D$6</f>
        <v>0</v>
      </c>
      <c r="AA290">
        <f>HACCP.A!$F$6</f>
        <v>0</v>
      </c>
      <c r="AB290" t="str">
        <f>HACCP.A!$D$7</f>
        <v xml:space="preserve"> </v>
      </c>
      <c r="AC290">
        <f>HACCP.A!$F$7</f>
        <v>0</v>
      </c>
      <c r="AD290" t="str">
        <f>HACCP.A!$D$8</f>
        <v>Select</v>
      </c>
      <c r="AE290" t="str">
        <f>HACCP.A!$F$8</f>
        <v>Select</v>
      </c>
      <c r="AF290">
        <f>HACCP.A!$D$9</f>
        <v>0</v>
      </c>
      <c r="AG290">
        <f>HACCP.A!$F$9</f>
        <v>0</v>
      </c>
      <c r="AH290" s="31" t="str">
        <f>HACCP.A!$D$10</f>
        <v>Auto-Populates</v>
      </c>
      <c r="AI290" t="str">
        <f>HACCP.A!$F$10</f>
        <v>Auto-Populates</v>
      </c>
      <c r="AJ290" t="str">
        <f>HACCP.A!$B$33</f>
        <v>VII. Acidified Foods/Low Acid Canned Foods (LACF) Provisions</v>
      </c>
      <c r="AK290">
        <f>HACCP.A!B37</f>
        <v>4</v>
      </c>
      <c r="AL290" t="str">
        <f>HACCP.A!C37</f>
        <v>Did the inspector assess process documentation to ensure scheduled process and control of critical factors are documented?</v>
      </c>
      <c r="AM290">
        <f>HACCP.A!D37</f>
        <v>0</v>
      </c>
      <c r="AN290" t="str">
        <f>HACCP.A!$E$37</f>
        <v>Select</v>
      </c>
      <c r="AO290">
        <f>HACCP.A!$F$37</f>
        <v>0</v>
      </c>
      <c r="AP290">
        <f>HACCP.A!$D$56</f>
        <v>0</v>
      </c>
      <c r="AQ290" s="32">
        <f>HACCP.A!$F$56</f>
        <v>0</v>
      </c>
      <c r="AR290">
        <f>HACCP.A!$D$57</f>
        <v>0</v>
      </c>
    </row>
    <row r="291" spans="1:44" x14ac:dyDescent="0.25">
      <c r="A291" t="e">
        <f>VLOOKUP(B291,Sheet1!$A$3:$F$129,2,FALSE)</f>
        <v>#N/A</v>
      </c>
      <c r="B291" t="str">
        <f>HACCP.A!$D$4</f>
        <v>Select</v>
      </c>
      <c r="C291" s="45">
        <f>Coversheet!$D$36</f>
        <v>0</v>
      </c>
      <c r="D291" s="46" t="str">
        <f>Sheet1!$A$1</f>
        <v>Human Food Field Inspection Audit v 07/2025</v>
      </c>
      <c r="E291" s="124">
        <f>Coversheet!$D$35</f>
        <v>0</v>
      </c>
      <c r="F291" s="124" t="str">
        <f>Coversheet!$D$17</f>
        <v>Select</v>
      </c>
      <c r="G291" s="124" t="str">
        <f>Coversheet!$D$19</f>
        <v>Select</v>
      </c>
      <c r="H291" s="124" t="str">
        <f>Coversheet!$D$16</f>
        <v>FOOD</v>
      </c>
      <c r="I291" s="124" t="str">
        <f>Coversheet!$D$24</f>
        <v>Select</v>
      </c>
      <c r="J291" s="124" t="str">
        <f>Coversheet!$D$25</f>
        <v>Select</v>
      </c>
      <c r="K291" s="45">
        <f>Coversheet!$D$26</f>
        <v>0</v>
      </c>
      <c r="L291" s="45">
        <f>Coversheet!$D$28</f>
        <v>0</v>
      </c>
      <c r="M291" s="124">
        <f>Coversheet!$D$29</f>
        <v>0</v>
      </c>
      <c r="N291" s="45">
        <f>Coversheet!$D$30</f>
        <v>0</v>
      </c>
      <c r="O291" t="e">
        <f>VLOOKUP(B291,Sheet1!$A$3:$F$129,3,FALSE)</f>
        <v>#N/A</v>
      </c>
      <c r="P291">
        <f>HACCP.A!$F$4</f>
        <v>0</v>
      </c>
      <c r="Q291" s="46"/>
      <c r="R291" s="46"/>
      <c r="S291" s="46" t="str">
        <f>Coversheet!$D$15</f>
        <v>Select</v>
      </c>
      <c r="T291" s="46">
        <f>Coversheet!$D$21</f>
        <v>0</v>
      </c>
      <c r="U291" t="s">
        <v>424</v>
      </c>
      <c r="V291" s="32">
        <f>HACCP.A!$D$3</f>
        <v>0</v>
      </c>
      <c r="W291" s="32">
        <f>HACCP.A!$F$3</f>
        <v>0</v>
      </c>
      <c r="X291">
        <f>HACCP.A!$D$5</f>
        <v>0</v>
      </c>
      <c r="Y291">
        <f>HACCP.A!$F$5</f>
        <v>0</v>
      </c>
      <c r="Z291">
        <f>HACCP.A!$D$6</f>
        <v>0</v>
      </c>
      <c r="AA291">
        <f>HACCP.A!$F$6</f>
        <v>0</v>
      </c>
      <c r="AB291" t="str">
        <f>HACCP.A!$D$7</f>
        <v xml:space="preserve"> </v>
      </c>
      <c r="AC291">
        <f>HACCP.A!$F$7</f>
        <v>0</v>
      </c>
      <c r="AD291" t="str">
        <f>HACCP.A!$D$8</f>
        <v>Select</v>
      </c>
      <c r="AE291" t="str">
        <f>HACCP.A!$F$8</f>
        <v>Select</v>
      </c>
      <c r="AF291">
        <f>HACCP.A!$D$9</f>
        <v>0</v>
      </c>
      <c r="AG291">
        <f>HACCP.A!$F$9</f>
        <v>0</v>
      </c>
      <c r="AH291" s="31" t="str">
        <f>HACCP.A!$D$10</f>
        <v>Auto-Populates</v>
      </c>
      <c r="AI291" t="str">
        <f>HACCP.A!$F$10</f>
        <v>Auto-Populates</v>
      </c>
      <c r="AJ291" t="str">
        <f>HACCP.A!$B$33</f>
        <v>VII. Acidified Foods/Low Acid Canned Foods (LACF) Provisions</v>
      </c>
      <c r="AK291">
        <f>HACCP.A!B38</f>
        <v>5</v>
      </c>
      <c r="AL291" t="str">
        <f>HACCP.A!C38</f>
        <v>Did the inspector assess containers and closures integrity?</v>
      </c>
      <c r="AM291">
        <f>HACCP.A!D38</f>
        <v>0</v>
      </c>
      <c r="AN291" t="str">
        <f>HACCP.A!$E$38</f>
        <v>Select</v>
      </c>
      <c r="AO291">
        <f>HACCP.A!$F$38</f>
        <v>0</v>
      </c>
      <c r="AP291">
        <f>HACCP.A!$D$56</f>
        <v>0</v>
      </c>
      <c r="AQ291" s="32">
        <f>HACCP.A!$F$56</f>
        <v>0</v>
      </c>
      <c r="AR291">
        <f>HACCP.A!$D$57</f>
        <v>0</v>
      </c>
    </row>
    <row r="292" spans="1:44" x14ac:dyDescent="0.25">
      <c r="A292" t="e">
        <f>VLOOKUP(B292,Sheet1!$A$3:$F$129,2,FALSE)</f>
        <v>#N/A</v>
      </c>
      <c r="B292" t="str">
        <f>HACCP.A!$D$4</f>
        <v>Select</v>
      </c>
      <c r="C292" s="45">
        <f>Coversheet!$D$36</f>
        <v>0</v>
      </c>
      <c r="D292" s="46" t="str">
        <f>Sheet1!$A$1</f>
        <v>Human Food Field Inspection Audit v 07/2025</v>
      </c>
      <c r="E292" s="124">
        <f>Coversheet!$D$35</f>
        <v>0</v>
      </c>
      <c r="F292" s="124" t="str">
        <f>Coversheet!$D$17</f>
        <v>Select</v>
      </c>
      <c r="G292" s="124" t="str">
        <f>Coversheet!$D$19</f>
        <v>Select</v>
      </c>
      <c r="H292" s="124" t="str">
        <f>Coversheet!$D$16</f>
        <v>FOOD</v>
      </c>
      <c r="I292" s="124" t="str">
        <f>Coversheet!$D$24</f>
        <v>Select</v>
      </c>
      <c r="J292" s="124" t="str">
        <f>Coversheet!$D$25</f>
        <v>Select</v>
      </c>
      <c r="K292" s="45">
        <f>Coversheet!$D$26</f>
        <v>0</v>
      </c>
      <c r="L292" s="45">
        <f>Coversheet!$D$28</f>
        <v>0</v>
      </c>
      <c r="M292" s="124">
        <f>Coversheet!$D$29</f>
        <v>0</v>
      </c>
      <c r="N292" s="45">
        <f>Coversheet!$D$30</f>
        <v>0</v>
      </c>
      <c r="O292" t="e">
        <f>VLOOKUP(B292,Sheet1!$A$3:$F$129,3,FALSE)</f>
        <v>#N/A</v>
      </c>
      <c r="P292">
        <f>HACCP.A!$F$4</f>
        <v>0</v>
      </c>
      <c r="Q292" s="46"/>
      <c r="R292" s="46"/>
      <c r="S292" s="46" t="str">
        <f>Coversheet!$D$15</f>
        <v>Select</v>
      </c>
      <c r="T292" s="46">
        <f>Coversheet!$D$21</f>
        <v>0</v>
      </c>
      <c r="U292" t="s">
        <v>424</v>
      </c>
      <c r="V292" s="32">
        <f>HACCP.A!$D$3</f>
        <v>0</v>
      </c>
      <c r="W292" s="32">
        <f>HACCP.A!$F$3</f>
        <v>0</v>
      </c>
      <c r="X292">
        <f>HACCP.A!$D$5</f>
        <v>0</v>
      </c>
      <c r="Y292">
        <f>HACCP.A!$F$5</f>
        <v>0</v>
      </c>
      <c r="Z292">
        <f>HACCP.A!$D$6</f>
        <v>0</v>
      </c>
      <c r="AA292">
        <f>HACCP.A!$F$6</f>
        <v>0</v>
      </c>
      <c r="AB292" t="str">
        <f>HACCP.A!$D$7</f>
        <v xml:space="preserve"> </v>
      </c>
      <c r="AC292">
        <f>HACCP.A!$F$7</f>
        <v>0</v>
      </c>
      <c r="AD292" t="str">
        <f>HACCP.A!$D$8</f>
        <v>Select</v>
      </c>
      <c r="AE292" t="str">
        <f>HACCP.A!$F$8</f>
        <v>Select</v>
      </c>
      <c r="AF292">
        <f>HACCP.A!$D$9</f>
        <v>0</v>
      </c>
      <c r="AG292">
        <f>HACCP.A!$F$9</f>
        <v>0</v>
      </c>
      <c r="AH292" s="31" t="str">
        <f>HACCP.A!$D$10</f>
        <v>Auto-Populates</v>
      </c>
      <c r="AI292" t="str">
        <f>HACCP.A!$F$10</f>
        <v>Auto-Populates</v>
      </c>
      <c r="AJ292" t="str">
        <f>HACCP.A!$B$33</f>
        <v>VII. Acidified Foods/Low Acid Canned Foods (LACF) Provisions</v>
      </c>
      <c r="AK292">
        <f>HACCP.A!B39</f>
        <v>6</v>
      </c>
      <c r="AL292" t="str">
        <f>HACCP.A!C39</f>
        <v xml:space="preserve">Did the inspector conduct a walk-through of the warehouse to identify swollen and/or leaking containers? If issues were found, did the inspector ask for records to identify the cause and whether a trend can be established? </v>
      </c>
      <c r="AM292">
        <f>HACCP.A!D39</f>
        <v>0</v>
      </c>
      <c r="AN292" t="str">
        <f>HACCP.A!$E$39</f>
        <v>Select</v>
      </c>
      <c r="AO292">
        <f>HACCP.A!$F$39</f>
        <v>0</v>
      </c>
      <c r="AP292">
        <f>HACCP.A!$D$56</f>
        <v>0</v>
      </c>
      <c r="AQ292" s="32">
        <f>HACCP.A!$F$56</f>
        <v>0</v>
      </c>
      <c r="AR292">
        <f>HACCP.A!$D$57</f>
        <v>0</v>
      </c>
    </row>
    <row r="293" spans="1:44" x14ac:dyDescent="0.25">
      <c r="A293" t="e">
        <f>VLOOKUP(B293,Sheet1!$A$3:$F$129,2,FALSE)</f>
        <v>#N/A</v>
      </c>
      <c r="B293" t="str">
        <f>HACCP.A!$D$4</f>
        <v>Select</v>
      </c>
      <c r="C293" s="45">
        <f>Coversheet!$D$36</f>
        <v>0</v>
      </c>
      <c r="D293" s="46" t="str">
        <f>Sheet1!$A$1</f>
        <v>Human Food Field Inspection Audit v 07/2025</v>
      </c>
      <c r="E293" s="124">
        <f>Coversheet!$D$35</f>
        <v>0</v>
      </c>
      <c r="F293" s="124" t="str">
        <f>Coversheet!$D$17</f>
        <v>Select</v>
      </c>
      <c r="G293" s="124" t="str">
        <f>Coversheet!$D$19</f>
        <v>Select</v>
      </c>
      <c r="H293" s="124" t="str">
        <f>Coversheet!$D$16</f>
        <v>FOOD</v>
      </c>
      <c r="I293" s="124" t="str">
        <f>Coversheet!$D$24</f>
        <v>Select</v>
      </c>
      <c r="J293" s="124" t="str">
        <f>Coversheet!$D$25</f>
        <v>Select</v>
      </c>
      <c r="K293" s="45">
        <f>Coversheet!$D$26</f>
        <v>0</v>
      </c>
      <c r="L293" s="45">
        <f>Coversheet!$D$28</f>
        <v>0</v>
      </c>
      <c r="M293" s="124">
        <f>Coversheet!$D$29</f>
        <v>0</v>
      </c>
      <c r="N293" s="45">
        <f>Coversheet!$D$30</f>
        <v>0</v>
      </c>
      <c r="O293" t="e">
        <f>VLOOKUP(B293,Sheet1!$A$3:$F$129,3,FALSE)</f>
        <v>#N/A</v>
      </c>
      <c r="P293">
        <f>HACCP.A!$F$4</f>
        <v>0</v>
      </c>
      <c r="Q293" s="46"/>
      <c r="R293" s="46"/>
      <c r="S293" s="46" t="str">
        <f>Coversheet!$D$15</f>
        <v>Select</v>
      </c>
      <c r="T293" s="46">
        <f>Coversheet!$D$21</f>
        <v>0</v>
      </c>
      <c r="U293" t="s">
        <v>424</v>
      </c>
      <c r="V293" s="32">
        <f>HACCP.A!$D$3</f>
        <v>0</v>
      </c>
      <c r="W293" s="32">
        <f>HACCP.A!$F$3</f>
        <v>0</v>
      </c>
      <c r="X293">
        <f>HACCP.A!$D$5</f>
        <v>0</v>
      </c>
      <c r="Y293">
        <f>HACCP.A!$F$5</f>
        <v>0</v>
      </c>
      <c r="Z293">
        <f>HACCP.A!$D$6</f>
        <v>0</v>
      </c>
      <c r="AA293">
        <f>HACCP.A!$F$6</f>
        <v>0</v>
      </c>
      <c r="AB293" t="str">
        <f>HACCP.A!$D$7</f>
        <v xml:space="preserve"> </v>
      </c>
      <c r="AC293">
        <f>HACCP.A!$F$7</f>
        <v>0</v>
      </c>
      <c r="AD293" t="str">
        <f>HACCP.A!$D$8</f>
        <v>Select</v>
      </c>
      <c r="AE293" t="str">
        <f>HACCP.A!$F$8</f>
        <v>Select</v>
      </c>
      <c r="AF293">
        <f>HACCP.A!$D$9</f>
        <v>0</v>
      </c>
      <c r="AG293">
        <f>HACCP.A!$F$9</f>
        <v>0</v>
      </c>
      <c r="AH293" s="31" t="str">
        <f>HACCP.A!$D$10</f>
        <v>Auto-Populates</v>
      </c>
      <c r="AI293" t="str">
        <f>HACCP.A!$F$10</f>
        <v>Auto-Populates</v>
      </c>
      <c r="AJ293" t="str">
        <f>HACCP.A!$B$33</f>
        <v>VII. Acidified Foods/Low Acid Canned Foods (LACF) Provisions</v>
      </c>
      <c r="AK293">
        <f>HACCP.A!B40</f>
        <v>7</v>
      </c>
      <c r="AL293" t="str">
        <f>HACCP.A!C40</f>
        <v>Did the inspector assess container coding requirements?</v>
      </c>
      <c r="AM293">
        <f>HACCP.A!D40</f>
        <v>0</v>
      </c>
      <c r="AN293" t="str">
        <f>HACCP.A!$E$40</f>
        <v>Select</v>
      </c>
      <c r="AO293">
        <f>HACCP.A!$F$40</f>
        <v>0</v>
      </c>
      <c r="AP293">
        <f>HACCP.A!$D$56</f>
        <v>0</v>
      </c>
      <c r="AQ293" s="32">
        <f>HACCP.A!$F$56</f>
        <v>0</v>
      </c>
      <c r="AR293">
        <f>HACCP.A!$D$57</f>
        <v>0</v>
      </c>
    </row>
    <row r="294" spans="1:44" x14ac:dyDescent="0.25">
      <c r="A294" t="e">
        <f>VLOOKUP(B294,Sheet1!$A$3:$F$129,2,FALSE)</f>
        <v>#N/A</v>
      </c>
      <c r="B294" t="str">
        <f>HACCP.A!$D$4</f>
        <v>Select</v>
      </c>
      <c r="C294" s="45">
        <f>Coversheet!$D$36</f>
        <v>0</v>
      </c>
      <c r="D294" s="46" t="str">
        <f>Sheet1!$A$1</f>
        <v>Human Food Field Inspection Audit v 07/2025</v>
      </c>
      <c r="E294" s="124">
        <f>Coversheet!$D$35</f>
        <v>0</v>
      </c>
      <c r="F294" s="124" t="str">
        <f>Coversheet!$D$17</f>
        <v>Select</v>
      </c>
      <c r="G294" s="124" t="str">
        <f>Coversheet!$D$19</f>
        <v>Select</v>
      </c>
      <c r="H294" s="124" t="str">
        <f>Coversheet!$D$16</f>
        <v>FOOD</v>
      </c>
      <c r="I294" s="124" t="str">
        <f>Coversheet!$D$24</f>
        <v>Select</v>
      </c>
      <c r="J294" s="124" t="str">
        <f>Coversheet!$D$25</f>
        <v>Select</v>
      </c>
      <c r="K294" s="45">
        <f>Coversheet!$D$26</f>
        <v>0</v>
      </c>
      <c r="L294" s="45">
        <f>Coversheet!$D$28</f>
        <v>0</v>
      </c>
      <c r="M294" s="124">
        <f>Coversheet!$D$29</f>
        <v>0</v>
      </c>
      <c r="N294" s="45">
        <f>Coversheet!$D$30</f>
        <v>0</v>
      </c>
      <c r="O294" t="e">
        <f>VLOOKUP(B294,Sheet1!$A$3:$F$129,3,FALSE)</f>
        <v>#N/A</v>
      </c>
      <c r="P294">
        <f>HACCP.A!$F$4</f>
        <v>0</v>
      </c>
      <c r="Q294" s="46"/>
      <c r="R294" s="46"/>
      <c r="S294" s="46" t="str">
        <f>Coversheet!$D$15</f>
        <v>Select</v>
      </c>
      <c r="T294" s="46">
        <f>Coversheet!$D$21</f>
        <v>0</v>
      </c>
      <c r="U294" t="s">
        <v>424</v>
      </c>
      <c r="V294" s="32">
        <f>HACCP.A!$D$3</f>
        <v>0</v>
      </c>
      <c r="W294" s="32">
        <f>HACCP.A!$F$3</f>
        <v>0</v>
      </c>
      <c r="X294">
        <f>HACCP.A!$D$5</f>
        <v>0</v>
      </c>
      <c r="Y294">
        <f>HACCP.A!$F$5</f>
        <v>0</v>
      </c>
      <c r="Z294">
        <f>HACCP.A!$D$6</f>
        <v>0</v>
      </c>
      <c r="AA294">
        <f>HACCP.A!$F$6</f>
        <v>0</v>
      </c>
      <c r="AB294" t="str">
        <f>HACCP.A!$D$7</f>
        <v xml:space="preserve"> </v>
      </c>
      <c r="AC294">
        <f>HACCP.A!$F$7</f>
        <v>0</v>
      </c>
      <c r="AD294" t="str">
        <f>HACCP.A!$D$8</f>
        <v>Select</v>
      </c>
      <c r="AE294" t="str">
        <f>HACCP.A!$F$8</f>
        <v>Select</v>
      </c>
      <c r="AF294">
        <f>HACCP.A!$D$9</f>
        <v>0</v>
      </c>
      <c r="AG294">
        <f>HACCP.A!$F$9</f>
        <v>0</v>
      </c>
      <c r="AH294" s="31" t="str">
        <f>HACCP.A!$D$10</f>
        <v>Auto-Populates</v>
      </c>
      <c r="AI294" t="str">
        <f>HACCP.A!$F$10</f>
        <v>Auto-Populates</v>
      </c>
      <c r="AJ294" t="str">
        <f>HACCP.A!$B$33</f>
        <v>VII. Acidified Foods/Low Acid Canned Foods (LACF) Provisions</v>
      </c>
      <c r="AK294">
        <f>HACCP.A!B41</f>
        <v>8</v>
      </c>
      <c r="AL294" t="str">
        <f>HACCP.A!C41</f>
        <v>Did the inspector review additional records required under 21 CFR 113/114?</v>
      </c>
      <c r="AM294">
        <f>HACCP.A!D41</f>
        <v>0</v>
      </c>
      <c r="AN294" t="str">
        <f>HACCP.A!$E$41</f>
        <v>Select</v>
      </c>
      <c r="AO294">
        <f>HACCP.A!$F$41</f>
        <v>0</v>
      </c>
      <c r="AP294">
        <f>HACCP.A!$D$56</f>
        <v>0</v>
      </c>
      <c r="AQ294" s="32">
        <f>HACCP.A!$F$56</f>
        <v>0</v>
      </c>
      <c r="AR294">
        <f>HACCP.A!$D$57</f>
        <v>0</v>
      </c>
    </row>
    <row r="295" spans="1:44" x14ac:dyDescent="0.25">
      <c r="A295" t="e">
        <f>VLOOKUP(B295,Sheet1!$A$3:$F$129,2,FALSE)</f>
        <v>#N/A</v>
      </c>
      <c r="B295" t="str">
        <f>HACCP.A!$D$4</f>
        <v>Select</v>
      </c>
      <c r="C295" s="45">
        <f>Coversheet!$D$36</f>
        <v>0</v>
      </c>
      <c r="D295" s="46" t="str">
        <f>Sheet1!$A$1</f>
        <v>Human Food Field Inspection Audit v 07/2025</v>
      </c>
      <c r="E295" s="124">
        <f>Coversheet!$D$35</f>
        <v>0</v>
      </c>
      <c r="F295" s="124" t="str">
        <f>Coversheet!$D$17</f>
        <v>Select</v>
      </c>
      <c r="G295" s="124" t="str">
        <f>Coversheet!$D$19</f>
        <v>Select</v>
      </c>
      <c r="H295" s="124" t="str">
        <f>Coversheet!$D$16</f>
        <v>FOOD</v>
      </c>
      <c r="I295" s="124" t="str">
        <f>Coversheet!$D$24</f>
        <v>Select</v>
      </c>
      <c r="J295" s="124" t="str">
        <f>Coversheet!$D$25</f>
        <v>Select</v>
      </c>
      <c r="K295" s="45">
        <f>Coversheet!$D$26</f>
        <v>0</v>
      </c>
      <c r="L295" s="45">
        <f>Coversheet!$D$28</f>
        <v>0</v>
      </c>
      <c r="M295" s="124">
        <f>Coversheet!$D$29</f>
        <v>0</v>
      </c>
      <c r="N295" s="45">
        <f>Coversheet!$D$30</f>
        <v>0</v>
      </c>
      <c r="O295" t="e">
        <f>VLOOKUP(B295,Sheet1!$A$3:$F$129,3,FALSE)</f>
        <v>#N/A</v>
      </c>
      <c r="P295">
        <f>HACCP.A!$F$4</f>
        <v>0</v>
      </c>
      <c r="Q295" s="46"/>
      <c r="R295" s="46"/>
      <c r="S295" s="46" t="str">
        <f>Coversheet!$D$15</f>
        <v>Select</v>
      </c>
      <c r="T295" s="46">
        <f>Coversheet!$D$21</f>
        <v>0</v>
      </c>
      <c r="U295" t="s">
        <v>424</v>
      </c>
      <c r="V295" s="32">
        <f>HACCP.A!$D$3</f>
        <v>0</v>
      </c>
      <c r="W295" s="32">
        <f>HACCP.A!$F$3</f>
        <v>0</v>
      </c>
      <c r="X295">
        <f>HACCP.A!$D$5</f>
        <v>0</v>
      </c>
      <c r="Y295">
        <f>HACCP.A!$F$5</f>
        <v>0</v>
      </c>
      <c r="Z295">
        <f>HACCP.A!$D$6</f>
        <v>0</v>
      </c>
      <c r="AA295">
        <f>HACCP.A!$F$6</f>
        <v>0</v>
      </c>
      <c r="AB295" t="str">
        <f>HACCP.A!$D$7</f>
        <v xml:space="preserve"> </v>
      </c>
      <c r="AC295">
        <f>HACCP.A!$F$7</f>
        <v>0</v>
      </c>
      <c r="AD295" t="str">
        <f>HACCP.A!$D$8</f>
        <v>Select</v>
      </c>
      <c r="AE295" t="str">
        <f>HACCP.A!$F$8</f>
        <v>Select</v>
      </c>
      <c r="AF295">
        <f>HACCP.A!$D$9</f>
        <v>0</v>
      </c>
      <c r="AG295">
        <f>HACCP.A!$F$9</f>
        <v>0</v>
      </c>
      <c r="AH295" s="31" t="str">
        <f>HACCP.A!$D$10</f>
        <v>Auto-Populates</v>
      </c>
      <c r="AI295" t="str">
        <f>HACCP.A!$F$10</f>
        <v>Auto-Populates</v>
      </c>
      <c r="AJ295" t="str">
        <f>HACCP.A!$B$42</f>
        <v>VIII. Seafood/Juice HACCP Provisions</v>
      </c>
      <c r="AK295" t="str">
        <f>HACCP.A!$B$42</f>
        <v>VIII. Seafood/Juice HACCP Provisions</v>
      </c>
      <c r="AP295">
        <f>HACCP.A!$D$56</f>
        <v>0</v>
      </c>
      <c r="AQ295" s="32">
        <f>HACCP.A!$F$56</f>
        <v>0</v>
      </c>
      <c r="AR295">
        <f>HACCP.A!$D$57</f>
        <v>0</v>
      </c>
    </row>
    <row r="296" spans="1:44" x14ac:dyDescent="0.25">
      <c r="A296" t="e">
        <f>VLOOKUP(B296,Sheet1!$A$3:$F$129,2,FALSE)</f>
        <v>#N/A</v>
      </c>
      <c r="B296" t="str">
        <f>HACCP.A!$D$4</f>
        <v>Select</v>
      </c>
      <c r="C296" s="45">
        <f>Coversheet!$D$36</f>
        <v>0</v>
      </c>
      <c r="D296" s="46" t="str">
        <f>Sheet1!$A$1</f>
        <v>Human Food Field Inspection Audit v 07/2025</v>
      </c>
      <c r="E296" s="124">
        <f>Coversheet!$D$35</f>
        <v>0</v>
      </c>
      <c r="F296" s="124" t="str">
        <f>Coversheet!$D$17</f>
        <v>Select</v>
      </c>
      <c r="G296" s="124" t="str">
        <f>Coversheet!$D$19</f>
        <v>Select</v>
      </c>
      <c r="H296" s="124" t="str">
        <f>Coversheet!$D$16</f>
        <v>FOOD</v>
      </c>
      <c r="I296" s="124" t="str">
        <f>Coversheet!$D$24</f>
        <v>Select</v>
      </c>
      <c r="J296" s="124" t="str">
        <f>Coversheet!$D$25</f>
        <v>Select</v>
      </c>
      <c r="K296" s="45">
        <f>Coversheet!$D$26</f>
        <v>0</v>
      </c>
      <c r="L296" s="45">
        <f>Coversheet!$D$28</f>
        <v>0</v>
      </c>
      <c r="M296" s="124">
        <f>Coversheet!$D$29</f>
        <v>0</v>
      </c>
      <c r="N296" s="45">
        <f>Coversheet!$D$30</f>
        <v>0</v>
      </c>
      <c r="O296" t="e">
        <f>VLOOKUP(B296,Sheet1!$A$3:$F$129,3,FALSE)</f>
        <v>#N/A</v>
      </c>
      <c r="P296">
        <f>HACCP.A!$F$4</f>
        <v>0</v>
      </c>
      <c r="Q296" s="46"/>
      <c r="R296" s="46"/>
      <c r="S296" s="46" t="str">
        <f>Coversheet!$D$15</f>
        <v>Select</v>
      </c>
      <c r="T296" s="46">
        <f>Coversheet!$D$21</f>
        <v>0</v>
      </c>
      <c r="U296" t="s">
        <v>424</v>
      </c>
      <c r="V296" s="32">
        <f>HACCP.A!$D$3</f>
        <v>0</v>
      </c>
      <c r="W296" s="32">
        <f>HACCP.A!$F$3</f>
        <v>0</v>
      </c>
      <c r="X296">
        <f>HACCP.A!$D$5</f>
        <v>0</v>
      </c>
      <c r="Y296">
        <f>HACCP.A!$F$5</f>
        <v>0</v>
      </c>
      <c r="Z296">
        <f>HACCP.A!$D$6</f>
        <v>0</v>
      </c>
      <c r="AA296">
        <f>HACCP.A!$F$6</f>
        <v>0</v>
      </c>
      <c r="AB296" t="str">
        <f>HACCP.A!$D$7</f>
        <v xml:space="preserve"> </v>
      </c>
      <c r="AC296">
        <f>HACCP.A!$F$7</f>
        <v>0</v>
      </c>
      <c r="AD296" t="str">
        <f>HACCP.A!$D$8</f>
        <v>Select</v>
      </c>
      <c r="AE296" t="str">
        <f>HACCP.A!$F$8</f>
        <v>Select</v>
      </c>
      <c r="AF296">
        <f>HACCP.A!$D$9</f>
        <v>0</v>
      </c>
      <c r="AG296">
        <f>HACCP.A!$F$9</f>
        <v>0</v>
      </c>
      <c r="AH296" s="31" t="str">
        <f>HACCP.A!$D$10</f>
        <v>Auto-Populates</v>
      </c>
      <c r="AI296" t="str">
        <f>HACCP.A!$F$10</f>
        <v>Auto-Populates</v>
      </c>
      <c r="AJ296" t="str">
        <f>HACCP.A!$B$42</f>
        <v>VIII. Seafood/Juice HACCP Provisions</v>
      </c>
      <c r="AK296">
        <f>HACCP.A!B43</f>
        <v>1</v>
      </c>
      <c r="AL296" t="str">
        <f>HACCP.A!C43</f>
        <v>Did the inspector gather information on products and processes during the initial interview and walk-through to conduct their Hazard Analysis?</v>
      </c>
      <c r="AM296">
        <f>HACCP.A!D43</f>
        <v>0</v>
      </c>
      <c r="AN296" t="str">
        <f>HACCP.A!$E$43</f>
        <v>Select</v>
      </c>
      <c r="AO296">
        <f>HACCP.A!$F$43</f>
        <v>0</v>
      </c>
      <c r="AP296">
        <f>HACCP.A!$D$56</f>
        <v>0</v>
      </c>
      <c r="AQ296" s="32">
        <f>HACCP.A!$F$56</f>
        <v>0</v>
      </c>
      <c r="AR296">
        <f>HACCP.A!$D$57</f>
        <v>0</v>
      </c>
    </row>
    <row r="297" spans="1:44" x14ac:dyDescent="0.25">
      <c r="A297" t="e">
        <f>VLOOKUP(B297,Sheet1!$A$3:$F$129,2,FALSE)</f>
        <v>#N/A</v>
      </c>
      <c r="B297" t="str">
        <f>HACCP.A!$D$4</f>
        <v>Select</v>
      </c>
      <c r="C297" s="45">
        <f>Coversheet!$D$36</f>
        <v>0</v>
      </c>
      <c r="D297" s="46" t="str">
        <f>Sheet1!$A$1</f>
        <v>Human Food Field Inspection Audit v 07/2025</v>
      </c>
      <c r="E297" s="124">
        <f>Coversheet!$D$35</f>
        <v>0</v>
      </c>
      <c r="F297" s="124" t="str">
        <f>Coversheet!$D$17</f>
        <v>Select</v>
      </c>
      <c r="G297" s="124" t="str">
        <f>Coversheet!$D$19</f>
        <v>Select</v>
      </c>
      <c r="H297" s="124" t="str">
        <f>Coversheet!$D$16</f>
        <v>FOOD</v>
      </c>
      <c r="I297" s="124" t="str">
        <f>Coversheet!$D$24</f>
        <v>Select</v>
      </c>
      <c r="J297" s="124" t="str">
        <f>Coversheet!$D$25</f>
        <v>Select</v>
      </c>
      <c r="K297" s="45">
        <f>Coversheet!$D$26</f>
        <v>0</v>
      </c>
      <c r="L297" s="45">
        <f>Coversheet!$D$28</f>
        <v>0</v>
      </c>
      <c r="M297" s="124">
        <f>Coversheet!$D$29</f>
        <v>0</v>
      </c>
      <c r="N297" s="45">
        <f>Coversheet!$D$30</f>
        <v>0</v>
      </c>
      <c r="O297" t="e">
        <f>VLOOKUP(B297,Sheet1!$A$3:$F$129,3,FALSE)</f>
        <v>#N/A</v>
      </c>
      <c r="P297">
        <f>HACCP.A!$F$4</f>
        <v>0</v>
      </c>
      <c r="Q297" s="46"/>
      <c r="R297" s="46"/>
      <c r="S297" s="46" t="str">
        <f>Coversheet!$D$15</f>
        <v>Select</v>
      </c>
      <c r="T297" s="46">
        <f>Coversheet!$D$21</f>
        <v>0</v>
      </c>
      <c r="U297" t="s">
        <v>424</v>
      </c>
      <c r="V297" s="32">
        <f>HACCP.A!$D$3</f>
        <v>0</v>
      </c>
      <c r="W297" s="32">
        <f>HACCP.A!$F$3</f>
        <v>0</v>
      </c>
      <c r="X297">
        <f>HACCP.A!$D$5</f>
        <v>0</v>
      </c>
      <c r="Y297">
        <f>HACCP.A!$F$5</f>
        <v>0</v>
      </c>
      <c r="Z297">
        <f>HACCP.A!$D$6</f>
        <v>0</v>
      </c>
      <c r="AA297">
        <f>HACCP.A!$F$6</f>
        <v>0</v>
      </c>
      <c r="AB297" t="str">
        <f>HACCP.A!$D$7</f>
        <v xml:space="preserve"> </v>
      </c>
      <c r="AC297">
        <f>HACCP.A!$F$7</f>
        <v>0</v>
      </c>
      <c r="AD297" t="str">
        <f>HACCP.A!$D$8</f>
        <v>Select</v>
      </c>
      <c r="AE297" t="str">
        <f>HACCP.A!$F$8</f>
        <v>Select</v>
      </c>
      <c r="AF297">
        <f>HACCP.A!$D$9</f>
        <v>0</v>
      </c>
      <c r="AG297">
        <f>HACCP.A!$F$9</f>
        <v>0</v>
      </c>
      <c r="AH297" s="31" t="str">
        <f>HACCP.A!$D$10</f>
        <v>Auto-Populates</v>
      </c>
      <c r="AI297" t="str">
        <f>HACCP.A!$F$10</f>
        <v>Auto-Populates</v>
      </c>
      <c r="AJ297" t="str">
        <f>HACCP.A!$B$42</f>
        <v>VIII. Seafood/Juice HACCP Provisions</v>
      </c>
      <c r="AK297">
        <f>HACCP.A!B44</f>
        <v>2</v>
      </c>
      <c r="AL297" t="str">
        <f>HACCP.A!C44</f>
        <v>Did the inspector conduct their own Hazard Analysis to determine what hazards are reasonably likely to occur (significant)?</v>
      </c>
      <c r="AM297">
        <f>HACCP.A!D44</f>
        <v>0</v>
      </c>
      <c r="AN297" t="str">
        <f>HACCP.A!$E$44</f>
        <v>Select</v>
      </c>
      <c r="AO297">
        <f>HACCP.A!$F$44</f>
        <v>0</v>
      </c>
      <c r="AP297">
        <f>HACCP.A!$D$56</f>
        <v>0</v>
      </c>
      <c r="AQ297" s="32">
        <f>HACCP.A!$F$56</f>
        <v>0</v>
      </c>
      <c r="AR297">
        <f>HACCP.A!$D$57</f>
        <v>0</v>
      </c>
    </row>
    <row r="298" spans="1:44" x14ac:dyDescent="0.25">
      <c r="A298" t="e">
        <f>VLOOKUP(B298,Sheet1!$A$3:$F$129,2,FALSE)</f>
        <v>#N/A</v>
      </c>
      <c r="B298" t="str">
        <f>HACCP.A!$D$4</f>
        <v>Select</v>
      </c>
      <c r="C298" s="45">
        <f>Coversheet!$D$36</f>
        <v>0</v>
      </c>
      <c r="D298" s="46" t="str">
        <f>Sheet1!$A$1</f>
        <v>Human Food Field Inspection Audit v 07/2025</v>
      </c>
      <c r="E298" s="124">
        <f>Coversheet!$D$35</f>
        <v>0</v>
      </c>
      <c r="F298" s="124" t="str">
        <f>Coversheet!$D$17</f>
        <v>Select</v>
      </c>
      <c r="G298" s="124" t="str">
        <f>Coversheet!$D$19</f>
        <v>Select</v>
      </c>
      <c r="H298" s="124" t="str">
        <f>Coversheet!$D$16</f>
        <v>FOOD</v>
      </c>
      <c r="I298" s="124" t="str">
        <f>Coversheet!$D$24</f>
        <v>Select</v>
      </c>
      <c r="J298" s="124" t="str">
        <f>Coversheet!$D$25</f>
        <v>Select</v>
      </c>
      <c r="K298" s="45">
        <f>Coversheet!$D$26</f>
        <v>0</v>
      </c>
      <c r="L298" s="45">
        <f>Coversheet!$D$28</f>
        <v>0</v>
      </c>
      <c r="M298" s="124">
        <f>Coversheet!$D$29</f>
        <v>0</v>
      </c>
      <c r="N298" s="45">
        <f>Coversheet!$D$30</f>
        <v>0</v>
      </c>
      <c r="O298" t="e">
        <f>VLOOKUP(B298,Sheet1!$A$3:$F$129,3,FALSE)</f>
        <v>#N/A</v>
      </c>
      <c r="P298">
        <f>HACCP.A!$F$4</f>
        <v>0</v>
      </c>
      <c r="Q298" s="46"/>
      <c r="R298" s="46"/>
      <c r="S298" s="46" t="str">
        <f>Coversheet!$D$15</f>
        <v>Select</v>
      </c>
      <c r="T298" s="46">
        <f>Coversheet!$D$21</f>
        <v>0</v>
      </c>
      <c r="U298" t="s">
        <v>424</v>
      </c>
      <c r="V298" s="32">
        <f>HACCP.A!$D$3</f>
        <v>0</v>
      </c>
      <c r="W298" s="32">
        <f>HACCP.A!$F$3</f>
        <v>0</v>
      </c>
      <c r="X298">
        <f>HACCP.A!$D$5</f>
        <v>0</v>
      </c>
      <c r="Y298">
        <f>HACCP.A!$F$5</f>
        <v>0</v>
      </c>
      <c r="Z298">
        <f>HACCP.A!$D$6</f>
        <v>0</v>
      </c>
      <c r="AA298">
        <f>HACCP.A!$F$6</f>
        <v>0</v>
      </c>
      <c r="AB298" t="str">
        <f>HACCP.A!$D$7</f>
        <v xml:space="preserve"> </v>
      </c>
      <c r="AC298">
        <f>HACCP.A!$F$7</f>
        <v>0</v>
      </c>
      <c r="AD298" t="str">
        <f>HACCP.A!$D$8</f>
        <v>Select</v>
      </c>
      <c r="AE298" t="str">
        <f>HACCP.A!$F$8</f>
        <v>Select</v>
      </c>
      <c r="AF298">
        <f>HACCP.A!$D$9</f>
        <v>0</v>
      </c>
      <c r="AG298">
        <f>HACCP.A!$F$9</f>
        <v>0</v>
      </c>
      <c r="AH298" s="31" t="str">
        <f>HACCP.A!$D$10</f>
        <v>Auto-Populates</v>
      </c>
      <c r="AI298" t="str">
        <f>HACCP.A!$F$10</f>
        <v>Auto-Populates</v>
      </c>
      <c r="AJ298" t="str">
        <f>HACCP.A!$B$42</f>
        <v>VIII. Seafood/Juice HACCP Provisions</v>
      </c>
      <c r="AK298">
        <f>HACCP.A!B45</f>
        <v>3</v>
      </c>
      <c r="AL298" t="str">
        <f>HACCP.A!C45</f>
        <v>Did the inspector compare their Hazard Analysis to the firm's HACCP Plan (Seafood) or Hazard Analysis (Juice) and resolve differences if necessary?</v>
      </c>
      <c r="AM298">
        <f>HACCP.A!D45</f>
        <v>0</v>
      </c>
      <c r="AN298" s="9" t="str">
        <f>HACCP.A!$E$45</f>
        <v>Select</v>
      </c>
      <c r="AO298" s="9">
        <f>HACCP.A!$F$45</f>
        <v>0</v>
      </c>
      <c r="AP298">
        <f>HACCP.A!$D$56</f>
        <v>0</v>
      </c>
      <c r="AQ298" s="32">
        <f>HACCP.A!$F$56</f>
        <v>0</v>
      </c>
      <c r="AR298">
        <f>HACCP.A!$D$57</f>
        <v>0</v>
      </c>
    </row>
    <row r="299" spans="1:44" x14ac:dyDescent="0.25">
      <c r="A299" t="e">
        <f>VLOOKUP(B299,Sheet1!$A$3:$F$129,2,FALSE)</f>
        <v>#N/A</v>
      </c>
      <c r="B299" t="str">
        <f>HACCP.A!$D$4</f>
        <v>Select</v>
      </c>
      <c r="C299" s="45">
        <f>Coversheet!$D$36</f>
        <v>0</v>
      </c>
      <c r="D299" s="46" t="str">
        <f>Sheet1!$A$1</f>
        <v>Human Food Field Inspection Audit v 07/2025</v>
      </c>
      <c r="E299" s="124">
        <f>Coversheet!$D$35</f>
        <v>0</v>
      </c>
      <c r="F299" s="124" t="str">
        <f>Coversheet!$D$17</f>
        <v>Select</v>
      </c>
      <c r="G299" s="124" t="str">
        <f>Coversheet!$D$19</f>
        <v>Select</v>
      </c>
      <c r="H299" s="124" t="str">
        <f>Coversheet!$D$16</f>
        <v>FOOD</v>
      </c>
      <c r="I299" s="124" t="str">
        <f>Coversheet!$D$24</f>
        <v>Select</v>
      </c>
      <c r="J299" s="124" t="str">
        <f>Coversheet!$D$25</f>
        <v>Select</v>
      </c>
      <c r="K299" s="45">
        <f>Coversheet!$D$26</f>
        <v>0</v>
      </c>
      <c r="L299" s="45">
        <f>Coversheet!$D$28</f>
        <v>0</v>
      </c>
      <c r="M299" s="124">
        <f>Coversheet!$D$29</f>
        <v>0</v>
      </c>
      <c r="N299" s="45">
        <f>Coversheet!$D$30</f>
        <v>0</v>
      </c>
      <c r="O299" t="e">
        <f>VLOOKUP(B299,Sheet1!$A$3:$F$129,3,FALSE)</f>
        <v>#N/A</v>
      </c>
      <c r="P299">
        <f>HACCP.A!$F$4</f>
        <v>0</v>
      </c>
      <c r="Q299" s="46"/>
      <c r="R299" s="46"/>
      <c r="S299" s="46" t="str">
        <f>Coversheet!$D$15</f>
        <v>Select</v>
      </c>
      <c r="T299" s="46">
        <f>Coversheet!$D$21</f>
        <v>0</v>
      </c>
      <c r="U299" t="s">
        <v>424</v>
      </c>
      <c r="V299" s="32">
        <f>HACCP.A!$D$3</f>
        <v>0</v>
      </c>
      <c r="W299" s="32">
        <f>HACCP.A!$F$3</f>
        <v>0</v>
      </c>
      <c r="X299">
        <f>HACCP.A!$D$5</f>
        <v>0</v>
      </c>
      <c r="Y299">
        <f>HACCP.A!$F$5</f>
        <v>0</v>
      </c>
      <c r="Z299">
        <f>HACCP.A!$D$6</f>
        <v>0</v>
      </c>
      <c r="AA299">
        <f>HACCP.A!$F$6</f>
        <v>0</v>
      </c>
      <c r="AB299" t="str">
        <f>HACCP.A!$D$7</f>
        <v xml:space="preserve"> </v>
      </c>
      <c r="AC299">
        <f>HACCP.A!$F$7</f>
        <v>0</v>
      </c>
      <c r="AD299" t="str">
        <f>HACCP.A!$D$8</f>
        <v>Select</v>
      </c>
      <c r="AE299" t="str">
        <f>HACCP.A!$F$8</f>
        <v>Select</v>
      </c>
      <c r="AF299">
        <f>HACCP.A!$D$9</f>
        <v>0</v>
      </c>
      <c r="AG299">
        <f>HACCP.A!$F$9</f>
        <v>0</v>
      </c>
      <c r="AH299" s="31" t="str">
        <f>HACCP.A!$D$10</f>
        <v>Auto-Populates</v>
      </c>
      <c r="AI299" t="str">
        <f>HACCP.A!$F$10</f>
        <v>Auto-Populates</v>
      </c>
      <c r="AJ299" t="str">
        <f>HACCP.A!$B$42</f>
        <v>VIII. Seafood/Juice HACCP Provisions</v>
      </c>
      <c r="AK299">
        <f>HACCP.A!B46</f>
        <v>4</v>
      </c>
      <c r="AL299" t="str">
        <f>HACCP.A!C46</f>
        <v>Did the inspector determine if the firm has a written HACCP Plan and assess for adequacy (as necessary)?</v>
      </c>
      <c r="AM299">
        <f>HACCP.A!D46</f>
        <v>0</v>
      </c>
      <c r="AN299" t="str">
        <f>HACCP.A!$E$46</f>
        <v>Select</v>
      </c>
      <c r="AO299">
        <f>HACCP.A!$F$46</f>
        <v>0</v>
      </c>
      <c r="AP299">
        <f>HACCP.A!$D$56</f>
        <v>0</v>
      </c>
      <c r="AQ299" s="32">
        <f>HACCP.A!$F$56</f>
        <v>0</v>
      </c>
      <c r="AR299">
        <f>HACCP.A!$D$57</f>
        <v>0</v>
      </c>
    </row>
    <row r="300" spans="1:44" x14ac:dyDescent="0.25">
      <c r="A300" t="e">
        <f>VLOOKUP(B300,Sheet1!$A$3:$F$129,2,FALSE)</f>
        <v>#N/A</v>
      </c>
      <c r="B300" t="str">
        <f>HACCP.A!$D$4</f>
        <v>Select</v>
      </c>
      <c r="C300" s="45">
        <f>Coversheet!$D$36</f>
        <v>0</v>
      </c>
      <c r="D300" s="46" t="str">
        <f>Sheet1!$A$1</f>
        <v>Human Food Field Inspection Audit v 07/2025</v>
      </c>
      <c r="E300" s="124">
        <f>Coversheet!$D$35</f>
        <v>0</v>
      </c>
      <c r="F300" s="124" t="str">
        <f>Coversheet!$D$17</f>
        <v>Select</v>
      </c>
      <c r="G300" s="124" t="str">
        <f>Coversheet!$D$19</f>
        <v>Select</v>
      </c>
      <c r="H300" s="124" t="str">
        <f>Coversheet!$D$16</f>
        <v>FOOD</v>
      </c>
      <c r="I300" s="124" t="str">
        <f>Coversheet!$D$24</f>
        <v>Select</v>
      </c>
      <c r="J300" s="124" t="str">
        <f>Coversheet!$D$25</f>
        <v>Select</v>
      </c>
      <c r="K300" s="45">
        <f>Coversheet!$D$26</f>
        <v>0</v>
      </c>
      <c r="L300" s="45">
        <f>Coversheet!$D$28</f>
        <v>0</v>
      </c>
      <c r="M300" s="124">
        <f>Coversheet!$D$29</f>
        <v>0</v>
      </c>
      <c r="N300" s="45">
        <f>Coversheet!$D$30</f>
        <v>0</v>
      </c>
      <c r="O300" t="e">
        <f>VLOOKUP(B300,Sheet1!$A$3:$F$129,3,FALSE)</f>
        <v>#N/A</v>
      </c>
      <c r="P300">
        <f>HACCP.A!$F$4</f>
        <v>0</v>
      </c>
      <c r="Q300" s="46"/>
      <c r="R300" s="46"/>
      <c r="S300" s="46" t="str">
        <f>Coversheet!$D$15</f>
        <v>Select</v>
      </c>
      <c r="T300" s="46">
        <f>Coversheet!$D$21</f>
        <v>0</v>
      </c>
      <c r="U300" t="s">
        <v>424</v>
      </c>
      <c r="V300" s="32">
        <f>HACCP.A!$D$3</f>
        <v>0</v>
      </c>
      <c r="W300" s="32">
        <f>HACCP.A!$F$3</f>
        <v>0</v>
      </c>
      <c r="X300">
        <f>HACCP.A!$D$5</f>
        <v>0</v>
      </c>
      <c r="Y300">
        <f>HACCP.A!$F$5</f>
        <v>0</v>
      </c>
      <c r="Z300">
        <f>HACCP.A!$D$6</f>
        <v>0</v>
      </c>
      <c r="AA300">
        <f>HACCP.A!$F$6</f>
        <v>0</v>
      </c>
      <c r="AB300" t="str">
        <f>HACCP.A!$D$7</f>
        <v xml:space="preserve"> </v>
      </c>
      <c r="AC300">
        <f>HACCP.A!$F$7</f>
        <v>0</v>
      </c>
      <c r="AD300" t="str">
        <f>HACCP.A!$D$8</f>
        <v>Select</v>
      </c>
      <c r="AE300" t="str">
        <f>HACCP.A!$F$8</f>
        <v>Select</v>
      </c>
      <c r="AF300">
        <f>HACCP.A!$D$9</f>
        <v>0</v>
      </c>
      <c r="AG300">
        <f>HACCP.A!$F$9</f>
        <v>0</v>
      </c>
      <c r="AH300" s="31" t="str">
        <f>HACCP.A!$D$10</f>
        <v>Auto-Populates</v>
      </c>
      <c r="AI300" t="str">
        <f>HACCP.A!$F$10</f>
        <v>Auto-Populates</v>
      </c>
      <c r="AJ300" t="str">
        <f>HACCP.A!$B$42</f>
        <v>VIII. Seafood/Juice HACCP Provisions</v>
      </c>
      <c r="AK300">
        <f>HACCP.A!B47</f>
        <v>5</v>
      </c>
      <c r="AL300" t="str">
        <f>HACCP.A!C47</f>
        <v>Did the inspector determine if the HACCP Plan was being implemented?</v>
      </c>
      <c r="AM300">
        <f>HACCP.A!D47</f>
        <v>0</v>
      </c>
      <c r="AN300" t="str">
        <f>HACCP.A!$E$47</f>
        <v>Select</v>
      </c>
      <c r="AO300">
        <f>HACCP.A!$F$47</f>
        <v>0</v>
      </c>
      <c r="AP300">
        <f>HACCP.A!$D$56</f>
        <v>0</v>
      </c>
      <c r="AQ300" s="32">
        <f>HACCP.A!$F$56</f>
        <v>0</v>
      </c>
      <c r="AR300">
        <f>HACCP.A!$D$57</f>
        <v>0</v>
      </c>
    </row>
    <row r="301" spans="1:44" x14ac:dyDescent="0.25">
      <c r="A301" t="e">
        <f>VLOOKUP(B301,Sheet1!$A$3:$F$129,2,FALSE)</f>
        <v>#N/A</v>
      </c>
      <c r="B301" t="str">
        <f>HACCP.A!$D$4</f>
        <v>Select</v>
      </c>
      <c r="C301" s="45">
        <f>Coversheet!$D$36</f>
        <v>0</v>
      </c>
      <c r="D301" s="46" t="str">
        <f>Sheet1!$A$1</f>
        <v>Human Food Field Inspection Audit v 07/2025</v>
      </c>
      <c r="E301" s="124">
        <f>Coversheet!$D$35</f>
        <v>0</v>
      </c>
      <c r="F301" s="124" t="str">
        <f>Coversheet!$D$17</f>
        <v>Select</v>
      </c>
      <c r="G301" s="124" t="str">
        <f>Coversheet!$D$19</f>
        <v>Select</v>
      </c>
      <c r="H301" s="124" t="str">
        <f>Coversheet!$D$16</f>
        <v>FOOD</v>
      </c>
      <c r="I301" s="124" t="str">
        <f>Coversheet!$D$24</f>
        <v>Select</v>
      </c>
      <c r="J301" s="124" t="str">
        <f>Coversheet!$D$25</f>
        <v>Select</v>
      </c>
      <c r="K301" s="45">
        <f>Coversheet!$D$26</f>
        <v>0</v>
      </c>
      <c r="L301" s="45">
        <f>Coversheet!$D$28</f>
        <v>0</v>
      </c>
      <c r="M301" s="124">
        <f>Coversheet!$D$29</f>
        <v>0</v>
      </c>
      <c r="N301" s="45">
        <f>Coversheet!$D$30</f>
        <v>0</v>
      </c>
      <c r="O301" t="e">
        <f>VLOOKUP(B301,Sheet1!$A$3:$F$129,3,FALSE)</f>
        <v>#N/A</v>
      </c>
      <c r="P301">
        <f>HACCP.A!$F$4</f>
        <v>0</v>
      </c>
      <c r="Q301" s="46"/>
      <c r="R301" s="46"/>
      <c r="S301" s="46" t="str">
        <f>Coversheet!$D$15</f>
        <v>Select</v>
      </c>
      <c r="T301" s="46">
        <f>Coversheet!$D$21</f>
        <v>0</v>
      </c>
      <c r="U301" t="s">
        <v>424</v>
      </c>
      <c r="V301" s="32">
        <f>HACCP.A!$D$3</f>
        <v>0</v>
      </c>
      <c r="W301" s="32">
        <f>HACCP.A!$F$3</f>
        <v>0</v>
      </c>
      <c r="X301">
        <f>HACCP.A!$D$5</f>
        <v>0</v>
      </c>
      <c r="Y301">
        <f>HACCP.A!$F$5</f>
        <v>0</v>
      </c>
      <c r="Z301">
        <f>HACCP.A!$D$6</f>
        <v>0</v>
      </c>
      <c r="AA301">
        <f>HACCP.A!$F$6</f>
        <v>0</v>
      </c>
      <c r="AB301" t="str">
        <f>HACCP.A!$D$7</f>
        <v xml:space="preserve"> </v>
      </c>
      <c r="AC301">
        <f>HACCP.A!$F$7</f>
        <v>0</v>
      </c>
      <c r="AD301" t="str">
        <f>HACCP.A!$D$8</f>
        <v>Select</v>
      </c>
      <c r="AE301" t="str">
        <f>HACCP.A!$F$8</f>
        <v>Select</v>
      </c>
      <c r="AF301">
        <f>HACCP.A!$D$9</f>
        <v>0</v>
      </c>
      <c r="AG301">
        <f>HACCP.A!$F$9</f>
        <v>0</v>
      </c>
      <c r="AH301" s="31" t="str">
        <f>HACCP.A!$D$10</f>
        <v>Auto-Populates</v>
      </c>
      <c r="AI301" t="str">
        <f>HACCP.A!$F$10</f>
        <v>Auto-Populates</v>
      </c>
      <c r="AJ301" t="str">
        <f>HACCP.A!$B$42</f>
        <v>VIII. Seafood/Juice HACCP Provisions</v>
      </c>
      <c r="AK301">
        <f>HACCP.A!B48</f>
        <v>6</v>
      </c>
      <c r="AL301" t="str">
        <f>HACCP.A!C48</f>
        <v>Did the inspector determine if the firm was monitoring applicable key areas of sanitation?</v>
      </c>
      <c r="AM301">
        <f>HACCP.A!D48</f>
        <v>0</v>
      </c>
      <c r="AN301" t="str">
        <f>HACCP.A!$E$48</f>
        <v>Select</v>
      </c>
      <c r="AO301">
        <f>HACCP.A!$F$48</f>
        <v>0</v>
      </c>
      <c r="AP301">
        <f>HACCP.A!$D$56</f>
        <v>0</v>
      </c>
      <c r="AQ301" s="32">
        <f>HACCP.A!$F$56</f>
        <v>0</v>
      </c>
      <c r="AR301">
        <f>HACCP.A!$D$57</f>
        <v>0</v>
      </c>
    </row>
    <row r="302" spans="1:44" x14ac:dyDescent="0.25">
      <c r="A302" t="e">
        <f>VLOOKUP(B302,Sheet1!$A$3:$F$129,2,FALSE)</f>
        <v>#N/A</v>
      </c>
      <c r="B302" t="str">
        <f>HACCP.A!$D$4</f>
        <v>Select</v>
      </c>
      <c r="C302" s="45">
        <f>Coversheet!$D$36</f>
        <v>0</v>
      </c>
      <c r="D302" s="46" t="str">
        <f>Sheet1!$A$1</f>
        <v>Human Food Field Inspection Audit v 07/2025</v>
      </c>
      <c r="E302" s="124">
        <f>Coversheet!$D$35</f>
        <v>0</v>
      </c>
      <c r="F302" s="124" t="str">
        <f>Coversheet!$D$17</f>
        <v>Select</v>
      </c>
      <c r="G302" s="124" t="str">
        <f>Coversheet!$D$19</f>
        <v>Select</v>
      </c>
      <c r="H302" s="124" t="str">
        <f>Coversheet!$D$16</f>
        <v>FOOD</v>
      </c>
      <c r="I302" s="124" t="str">
        <f>Coversheet!$D$24</f>
        <v>Select</v>
      </c>
      <c r="J302" s="124" t="str">
        <f>Coversheet!$D$25</f>
        <v>Select</v>
      </c>
      <c r="K302" s="45">
        <f>Coversheet!$D$26</f>
        <v>0</v>
      </c>
      <c r="L302" s="45">
        <f>Coversheet!$D$28</f>
        <v>0</v>
      </c>
      <c r="M302" s="124">
        <f>Coversheet!$D$29</f>
        <v>0</v>
      </c>
      <c r="N302" s="45">
        <f>Coversheet!$D$30</f>
        <v>0</v>
      </c>
      <c r="O302" t="e">
        <f>VLOOKUP(B302,Sheet1!$A$3:$F$129,3,FALSE)</f>
        <v>#N/A</v>
      </c>
      <c r="P302">
        <f>HACCP.A!$F$4</f>
        <v>0</v>
      </c>
      <c r="Q302" s="46"/>
      <c r="R302" s="46"/>
      <c r="S302" s="46" t="str">
        <f>Coversheet!$D$15</f>
        <v>Select</v>
      </c>
      <c r="T302" s="46">
        <f>Coversheet!$D$21</f>
        <v>0</v>
      </c>
      <c r="U302" t="s">
        <v>424</v>
      </c>
      <c r="V302" s="32">
        <f>HACCP.A!$D$3</f>
        <v>0</v>
      </c>
      <c r="W302" s="32">
        <f>HACCP.A!$F$3</f>
        <v>0</v>
      </c>
      <c r="X302">
        <f>HACCP.A!$D$5</f>
        <v>0</v>
      </c>
      <c r="Y302">
        <f>HACCP.A!$F$5</f>
        <v>0</v>
      </c>
      <c r="Z302">
        <f>HACCP.A!$D$6</f>
        <v>0</v>
      </c>
      <c r="AA302">
        <f>HACCP.A!$F$6</f>
        <v>0</v>
      </c>
      <c r="AB302" t="str">
        <f>HACCP.A!$D$7</f>
        <v xml:space="preserve"> </v>
      </c>
      <c r="AC302">
        <f>HACCP.A!$F$7</f>
        <v>0</v>
      </c>
      <c r="AD302" t="str">
        <f>HACCP.A!$D$8</f>
        <v>Select</v>
      </c>
      <c r="AE302" t="str">
        <f>HACCP.A!$F$8</f>
        <v>Select</v>
      </c>
      <c r="AF302">
        <f>HACCP.A!$D$9</f>
        <v>0</v>
      </c>
      <c r="AG302">
        <f>HACCP.A!$F$9</f>
        <v>0</v>
      </c>
      <c r="AH302" s="31" t="str">
        <f>HACCP.A!$D$10</f>
        <v>Auto-Populates</v>
      </c>
      <c r="AI302" t="str">
        <f>HACCP.A!$F$10</f>
        <v>Auto-Populates</v>
      </c>
      <c r="AJ302" t="str">
        <f>HACCP.A!$B$42</f>
        <v>VIII. Seafood/Juice HACCP Provisions</v>
      </c>
      <c r="AK302">
        <f>HACCP.A!B49</f>
        <v>7</v>
      </c>
      <c r="AL302" t="str">
        <f>HACCP.A!C49</f>
        <v>Did the inspector determine if sanitation monitoring was implemented?</v>
      </c>
      <c r="AM302">
        <f>HACCP.A!D49</f>
        <v>0</v>
      </c>
      <c r="AN302" t="str">
        <f>HACCP.A!$E$49</f>
        <v>Select</v>
      </c>
      <c r="AO302">
        <f>HACCP.A!$F$49</f>
        <v>0</v>
      </c>
      <c r="AP302">
        <f>HACCP.A!$D$56</f>
        <v>0</v>
      </c>
      <c r="AQ302" s="32">
        <f>HACCP.A!$F$56</f>
        <v>0</v>
      </c>
      <c r="AR302">
        <f>HACCP.A!$D$57</f>
        <v>0</v>
      </c>
    </row>
    <row r="303" spans="1:44" x14ac:dyDescent="0.25">
      <c r="A303" t="e">
        <f>VLOOKUP(B303,Sheet1!$A$3:$F$129,2,FALSE)</f>
        <v>#N/A</v>
      </c>
      <c r="B303" t="str">
        <f>HACCP.A!$D$4</f>
        <v>Select</v>
      </c>
      <c r="C303" s="45">
        <f>Coversheet!$D$36</f>
        <v>0</v>
      </c>
      <c r="D303" s="46" t="str">
        <f>Sheet1!$A$1</f>
        <v>Human Food Field Inspection Audit v 07/2025</v>
      </c>
      <c r="E303" s="124">
        <f>Coversheet!$D$35</f>
        <v>0</v>
      </c>
      <c r="F303" s="124" t="str">
        <f>Coversheet!$D$17</f>
        <v>Select</v>
      </c>
      <c r="G303" s="124" t="str">
        <f>Coversheet!$D$19</f>
        <v>Select</v>
      </c>
      <c r="H303" s="124" t="str">
        <f>Coversheet!$D$16</f>
        <v>FOOD</v>
      </c>
      <c r="I303" s="124" t="str">
        <f>Coversheet!$D$24</f>
        <v>Select</v>
      </c>
      <c r="J303" s="124" t="str">
        <f>Coversheet!$D$25</f>
        <v>Select</v>
      </c>
      <c r="K303" s="45">
        <f>Coversheet!$D$26</f>
        <v>0</v>
      </c>
      <c r="L303" s="45">
        <f>Coversheet!$D$28</f>
        <v>0</v>
      </c>
      <c r="M303" s="124">
        <f>Coversheet!$D$29</f>
        <v>0</v>
      </c>
      <c r="N303" s="45">
        <f>Coversheet!$D$30</f>
        <v>0</v>
      </c>
      <c r="O303" t="e">
        <f>VLOOKUP(B303,Sheet1!$A$3:$F$129,3,FALSE)</f>
        <v>#N/A</v>
      </c>
      <c r="P303">
        <f>HACCP.A!$F$4</f>
        <v>0</v>
      </c>
      <c r="Q303" s="46"/>
      <c r="R303" s="46"/>
      <c r="S303" s="46" t="str">
        <f>Coversheet!$D$15</f>
        <v>Select</v>
      </c>
      <c r="T303" s="46">
        <f>Coversheet!$D$21</f>
        <v>0</v>
      </c>
      <c r="U303" t="s">
        <v>424</v>
      </c>
      <c r="V303" s="32">
        <f>HACCP.A!$D$3</f>
        <v>0</v>
      </c>
      <c r="W303" s="32">
        <f>HACCP.A!$F$3</f>
        <v>0</v>
      </c>
      <c r="X303">
        <f>HACCP.A!$D$5</f>
        <v>0</v>
      </c>
      <c r="Y303">
        <f>HACCP.A!$F$5</f>
        <v>0</v>
      </c>
      <c r="Z303">
        <f>HACCP.A!$D$6</f>
        <v>0</v>
      </c>
      <c r="AA303">
        <f>HACCP.A!$F$6</f>
        <v>0</v>
      </c>
      <c r="AB303" t="str">
        <f>HACCP.A!$D$7</f>
        <v xml:space="preserve"> </v>
      </c>
      <c r="AC303">
        <f>HACCP.A!$F$7</f>
        <v>0</v>
      </c>
      <c r="AD303" t="str">
        <f>HACCP.A!$D$8</f>
        <v>Select</v>
      </c>
      <c r="AE303" t="str">
        <f>HACCP.A!$F$8</f>
        <v>Select</v>
      </c>
      <c r="AF303">
        <f>HACCP.A!$D$9</f>
        <v>0</v>
      </c>
      <c r="AG303">
        <f>HACCP.A!$F$9</f>
        <v>0</v>
      </c>
      <c r="AH303" s="31" t="str">
        <f>HACCP.A!$D$10</f>
        <v>Auto-Populates</v>
      </c>
      <c r="AI303" t="str">
        <f>HACCP.A!$F$10</f>
        <v>Auto-Populates</v>
      </c>
      <c r="AJ303" t="str">
        <f>HACCP.A!$B$50</f>
        <v>XI. Observation Documentation</v>
      </c>
      <c r="AK303" t="str">
        <f>HACCP.A!$B$50</f>
        <v>XI. Observation Documentation</v>
      </c>
      <c r="AP303">
        <f>HACCP.A!$D$56</f>
        <v>0</v>
      </c>
      <c r="AQ303" s="32">
        <f>HACCP.A!$F$56</f>
        <v>0</v>
      </c>
      <c r="AR303">
        <f>HACCP.A!$D$57</f>
        <v>0</v>
      </c>
    </row>
    <row r="304" spans="1:44" x14ac:dyDescent="0.25">
      <c r="A304" t="e">
        <f>VLOOKUP(B304,Sheet1!$A$3:$F$129,2,FALSE)</f>
        <v>#N/A</v>
      </c>
      <c r="B304" t="str">
        <f>HACCP.A!$D$4</f>
        <v>Select</v>
      </c>
      <c r="C304" s="45">
        <f>Coversheet!$D$36</f>
        <v>0</v>
      </c>
      <c r="D304" s="46" t="str">
        <f>Sheet1!$A$1</f>
        <v>Human Food Field Inspection Audit v 07/2025</v>
      </c>
      <c r="E304" s="124">
        <f>Coversheet!$D$35</f>
        <v>0</v>
      </c>
      <c r="F304" s="124" t="str">
        <f>Coversheet!$D$17</f>
        <v>Select</v>
      </c>
      <c r="G304" s="124" t="str">
        <f>Coversheet!$D$19</f>
        <v>Select</v>
      </c>
      <c r="H304" s="124" t="str">
        <f>Coversheet!$D$16</f>
        <v>FOOD</v>
      </c>
      <c r="I304" s="124" t="str">
        <f>Coversheet!$D$24</f>
        <v>Select</v>
      </c>
      <c r="J304" s="124" t="str">
        <f>Coversheet!$D$25</f>
        <v>Select</v>
      </c>
      <c r="K304" s="45">
        <f>Coversheet!$D$26</f>
        <v>0</v>
      </c>
      <c r="L304" s="45">
        <f>Coversheet!$D$28</f>
        <v>0</v>
      </c>
      <c r="M304" s="124">
        <f>Coversheet!$D$29</f>
        <v>0</v>
      </c>
      <c r="N304" s="45">
        <f>Coversheet!$D$30</f>
        <v>0</v>
      </c>
      <c r="O304" t="e">
        <f>VLOOKUP(B304,Sheet1!$A$3:$F$129,3,FALSE)</f>
        <v>#N/A</v>
      </c>
      <c r="P304">
        <f>HACCP.A!$F$4</f>
        <v>0</v>
      </c>
      <c r="Q304" s="46"/>
      <c r="R304" s="46"/>
      <c r="S304" s="46" t="str">
        <f>Coversheet!$D$15</f>
        <v>Select</v>
      </c>
      <c r="T304" s="46">
        <f>Coversheet!$D$21</f>
        <v>0</v>
      </c>
      <c r="U304" t="s">
        <v>424</v>
      </c>
      <c r="V304" s="32">
        <f>HACCP.A!$D$3</f>
        <v>0</v>
      </c>
      <c r="W304" s="32">
        <f>HACCP.A!$F$3</f>
        <v>0</v>
      </c>
      <c r="X304">
        <f>HACCP.A!$D$5</f>
        <v>0</v>
      </c>
      <c r="Y304">
        <f>HACCP.A!$F$5</f>
        <v>0</v>
      </c>
      <c r="Z304">
        <f>HACCP.A!$D$6</f>
        <v>0</v>
      </c>
      <c r="AA304">
        <f>HACCP.A!$F$6</f>
        <v>0</v>
      </c>
      <c r="AB304" t="str">
        <f>HACCP.A!$D$7</f>
        <v xml:space="preserve"> </v>
      </c>
      <c r="AC304">
        <f>HACCP.A!$F$7</f>
        <v>0</v>
      </c>
      <c r="AD304" t="str">
        <f>HACCP.A!$D$8</f>
        <v>Select</v>
      </c>
      <c r="AE304" t="str">
        <f>HACCP.A!$F$8</f>
        <v>Select</v>
      </c>
      <c r="AF304">
        <f>HACCP.A!$D$9</f>
        <v>0</v>
      </c>
      <c r="AG304">
        <f>HACCP.A!$F$9</f>
        <v>0</v>
      </c>
      <c r="AH304" s="31" t="str">
        <f>HACCP.A!$D$10</f>
        <v>Auto-Populates</v>
      </c>
      <c r="AI304" t="str">
        <f>HACCP.A!$F$10</f>
        <v>Auto-Populates</v>
      </c>
      <c r="AJ304" t="str">
        <f>HACCP.A!$B$50</f>
        <v>XI. Observation Documentation</v>
      </c>
      <c r="AK304">
        <f>HACCP.A!B51</f>
        <v>1</v>
      </c>
      <c r="AL304" t="str">
        <f>HACCP.A!C51</f>
        <v xml:space="preserve">Did the inspector determine the significance of the observation (written or discussed) and document them appropriately? </v>
      </c>
      <c r="AM304">
        <f>HACCP.A!D51</f>
        <v>0</v>
      </c>
      <c r="AN304" t="str">
        <f>HACCP.A!$E$51</f>
        <v>Select</v>
      </c>
      <c r="AO304">
        <f>HACCP.A!$F$51</f>
        <v>0</v>
      </c>
      <c r="AP304">
        <f>HACCP.A!$D$56</f>
        <v>0</v>
      </c>
      <c r="AQ304" s="32">
        <f>HACCP.A!$F$56</f>
        <v>0</v>
      </c>
      <c r="AR304">
        <f>HACCP.A!$D$57</f>
        <v>0</v>
      </c>
    </row>
    <row r="305" spans="1:44" x14ac:dyDescent="0.25">
      <c r="A305" t="e">
        <f>VLOOKUP(B305,Sheet1!$A$3:$F$129,2,FALSE)</f>
        <v>#N/A</v>
      </c>
      <c r="B305" t="str">
        <f>HACCP.A!$D$4</f>
        <v>Select</v>
      </c>
      <c r="C305" s="45">
        <f>Coversheet!$D$36</f>
        <v>0</v>
      </c>
      <c r="D305" s="46" t="str">
        <f>Sheet1!$A$1</f>
        <v>Human Food Field Inspection Audit v 07/2025</v>
      </c>
      <c r="E305" s="124">
        <f>Coversheet!$D$35</f>
        <v>0</v>
      </c>
      <c r="F305" s="124" t="str">
        <f>Coversheet!$D$17</f>
        <v>Select</v>
      </c>
      <c r="G305" s="124" t="str">
        <f>Coversheet!$D$19</f>
        <v>Select</v>
      </c>
      <c r="H305" s="124" t="str">
        <f>Coversheet!$D$16</f>
        <v>FOOD</v>
      </c>
      <c r="I305" s="124" t="str">
        <f>Coversheet!$D$24</f>
        <v>Select</v>
      </c>
      <c r="J305" s="124" t="str">
        <f>Coversheet!$D$25</f>
        <v>Select</v>
      </c>
      <c r="K305" s="45">
        <f>Coversheet!$D$26</f>
        <v>0</v>
      </c>
      <c r="L305" s="45">
        <f>Coversheet!$D$28</f>
        <v>0</v>
      </c>
      <c r="M305" s="124">
        <f>Coversheet!$D$29</f>
        <v>0</v>
      </c>
      <c r="N305" s="45">
        <f>Coversheet!$D$30</f>
        <v>0</v>
      </c>
      <c r="O305" t="e">
        <f>VLOOKUP(B305,Sheet1!$A$3:$F$129,3,FALSE)</f>
        <v>#N/A</v>
      </c>
      <c r="P305">
        <f>HACCP.A!$F$4</f>
        <v>0</v>
      </c>
      <c r="Q305" s="46"/>
      <c r="R305" s="46"/>
      <c r="S305" s="46" t="str">
        <f>Coversheet!$D$15</f>
        <v>Select</v>
      </c>
      <c r="T305" s="46">
        <f>Coversheet!$D$21</f>
        <v>0</v>
      </c>
      <c r="U305" t="s">
        <v>424</v>
      </c>
      <c r="V305" s="32">
        <f>HACCP.A!$D$3</f>
        <v>0</v>
      </c>
      <c r="W305" s="32">
        <f>HACCP.A!$F$3</f>
        <v>0</v>
      </c>
      <c r="X305">
        <f>HACCP.A!$D$5</f>
        <v>0</v>
      </c>
      <c r="Y305">
        <f>HACCP.A!$F$5</f>
        <v>0</v>
      </c>
      <c r="Z305">
        <f>HACCP.A!$D$6</f>
        <v>0</v>
      </c>
      <c r="AA305">
        <f>HACCP.A!$F$6</f>
        <v>0</v>
      </c>
      <c r="AB305" t="str">
        <f>HACCP.A!$D$7</f>
        <v xml:space="preserve"> </v>
      </c>
      <c r="AC305">
        <f>HACCP.A!$F$7</f>
        <v>0</v>
      </c>
      <c r="AD305" t="str">
        <f>HACCP.A!$D$8</f>
        <v>Select</v>
      </c>
      <c r="AE305" t="str">
        <f>HACCP.A!$F$8</f>
        <v>Select</v>
      </c>
      <c r="AF305">
        <f>HACCP.A!$D$9</f>
        <v>0</v>
      </c>
      <c r="AG305">
        <f>HACCP.A!$F$9</f>
        <v>0</v>
      </c>
      <c r="AH305" s="31" t="str">
        <f>HACCP.A!$D$10</f>
        <v>Auto-Populates</v>
      </c>
      <c r="AI305" t="str">
        <f>HACCP.A!$F$10</f>
        <v>Auto-Populates</v>
      </c>
      <c r="AJ305" t="str">
        <f>HACCP.A!$B$52</f>
        <v>XII. Overall Feedback</v>
      </c>
      <c r="AK305" t="str">
        <f>HACCP.A!$B$52</f>
        <v>XII. Overall Feedback</v>
      </c>
      <c r="AP305">
        <f>HACCP.A!$D$56</f>
        <v>0</v>
      </c>
      <c r="AQ305" s="32">
        <f>HACCP.A!$F$56</f>
        <v>0</v>
      </c>
      <c r="AR305">
        <f>HACCP.A!$D$57</f>
        <v>0</v>
      </c>
    </row>
    <row r="306" spans="1:44" x14ac:dyDescent="0.25">
      <c r="A306" t="e">
        <f>VLOOKUP(B306,Sheet1!$A$3:$F$129,2,FALSE)</f>
        <v>#N/A</v>
      </c>
      <c r="B306" t="str">
        <f>HACCP.A!$D$4</f>
        <v>Select</v>
      </c>
      <c r="C306" s="45">
        <f>Coversheet!$D$36</f>
        <v>0</v>
      </c>
      <c r="D306" s="46" t="str">
        <f>Sheet1!$A$1</f>
        <v>Human Food Field Inspection Audit v 07/2025</v>
      </c>
      <c r="E306" s="124">
        <f>Coversheet!$D$35</f>
        <v>0</v>
      </c>
      <c r="F306" s="124" t="str">
        <f>Coversheet!$D$17</f>
        <v>Select</v>
      </c>
      <c r="G306" s="124" t="str">
        <f>Coversheet!$D$19</f>
        <v>Select</v>
      </c>
      <c r="H306" s="124" t="str">
        <f>Coversheet!$D$16</f>
        <v>FOOD</v>
      </c>
      <c r="I306" s="124" t="str">
        <f>Coversheet!$D$24</f>
        <v>Select</v>
      </c>
      <c r="J306" s="124" t="str">
        <f>Coversheet!$D$25</f>
        <v>Select</v>
      </c>
      <c r="K306" s="45">
        <f>Coversheet!$D$26</f>
        <v>0</v>
      </c>
      <c r="L306" s="45">
        <f>Coversheet!$D$28</f>
        <v>0</v>
      </c>
      <c r="M306" s="124">
        <f>Coversheet!$D$29</f>
        <v>0</v>
      </c>
      <c r="N306" s="45">
        <f>Coversheet!$D$30</f>
        <v>0</v>
      </c>
      <c r="O306" t="e">
        <f>VLOOKUP(B306,Sheet1!$A$3:$F$129,3,FALSE)</f>
        <v>#N/A</v>
      </c>
      <c r="P306">
        <f>HACCP.A!$F$4</f>
        <v>0</v>
      </c>
      <c r="Q306" s="46"/>
      <c r="R306" s="46"/>
      <c r="S306" s="46" t="str">
        <f>Coversheet!$D$15</f>
        <v>Select</v>
      </c>
      <c r="T306" s="46">
        <f>Coversheet!$D$21</f>
        <v>0</v>
      </c>
      <c r="U306" t="s">
        <v>424</v>
      </c>
      <c r="V306" s="32">
        <f>HACCP.A!$D$3</f>
        <v>0</v>
      </c>
      <c r="W306" s="32">
        <f>HACCP.A!$F$3</f>
        <v>0</v>
      </c>
      <c r="X306">
        <f>HACCP.A!$D$5</f>
        <v>0</v>
      </c>
      <c r="Y306">
        <f>HACCP.A!$F$5</f>
        <v>0</v>
      </c>
      <c r="Z306">
        <f>HACCP.A!$D$6</f>
        <v>0</v>
      </c>
      <c r="AA306">
        <f>HACCP.A!$F$6</f>
        <v>0</v>
      </c>
      <c r="AB306" t="str">
        <f>HACCP.A!$D$7</f>
        <v xml:space="preserve"> </v>
      </c>
      <c r="AC306">
        <f>HACCP.A!$F$7</f>
        <v>0</v>
      </c>
      <c r="AD306" t="str">
        <f>HACCP.A!$D$8</f>
        <v>Select</v>
      </c>
      <c r="AE306" t="str">
        <f>HACCP.A!$F$8</f>
        <v>Select</v>
      </c>
      <c r="AF306">
        <f>HACCP.A!$D$9</f>
        <v>0</v>
      </c>
      <c r="AG306">
        <f>HACCP.A!$F$9</f>
        <v>0</v>
      </c>
      <c r="AH306" s="31" t="str">
        <f>HACCP.A!$D$10</f>
        <v>Auto-Populates</v>
      </c>
      <c r="AI306" t="str">
        <f>HACCP.A!$F$10</f>
        <v>Auto-Populates</v>
      </c>
      <c r="AJ306" t="str">
        <f>HACCP.A!$B$52</f>
        <v>XII. Overall Feedback</v>
      </c>
      <c r="AO306">
        <f>HACCP.A!$B$53</f>
        <v>0</v>
      </c>
      <c r="AP306">
        <f>HACCP.A!$D$56</f>
        <v>0</v>
      </c>
      <c r="AQ306" s="32">
        <f>HACCP.A!$F$56</f>
        <v>0</v>
      </c>
      <c r="AR306">
        <f>HACCP.A!$D$57</f>
        <v>0</v>
      </c>
    </row>
  </sheetData>
  <sheetProtection algorithmName="SHA-512" hashValue="JVEPZhLCOPqhFQ3268g1dtYW/DN3kNqAjPiONv8hjIk9q3vU08A0B7oDmVfSMYpvFwJfXHIGJYBGCSRGjXclZA==" saltValue="gnYPwbOMZh1GcR3u6d4lFg==" spinCount="100000" sheet="1" objects="1" scenarios="1" selectLockedCells="1" selectUnlockedCells="1"/>
  <phoneticPr fontId="17" type="noConversion"/>
  <pageMargins left="0.7" right="0.7" top="0.75" bottom="0.75" header="0.3" footer="0.3"/>
  <pageSetup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B156-0F80-45BD-B6DA-36B090DAF15D}">
  <sheetPr codeName="Sheet8">
    <tabColor theme="9" tint="0.59999389629810485"/>
    <pageSetUpPr fitToPage="1"/>
  </sheetPr>
  <dimension ref="A1:G52"/>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4.42578125" customWidth="1"/>
  </cols>
  <sheetData>
    <row r="1" spans="1:7" ht="24"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410</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c r="E7" s="69" t="s">
        <v>408</v>
      </c>
      <c r="F7" s="20"/>
    </row>
    <row r="8" spans="1:7" ht="50.1" customHeight="1" x14ac:dyDescent="0.25">
      <c r="A8" s="189"/>
      <c r="B8" s="219" t="s">
        <v>400</v>
      </c>
      <c r="C8" s="222"/>
      <c r="D8" s="19" t="s">
        <v>46</v>
      </c>
      <c r="E8" s="71" t="s">
        <v>221</v>
      </c>
      <c r="F8" s="150" t="s">
        <v>46</v>
      </c>
    </row>
    <row r="9" spans="1:7" ht="89.25" customHeight="1" x14ac:dyDescent="0.25">
      <c r="A9" s="4"/>
      <c r="B9" s="219" t="s">
        <v>186</v>
      </c>
      <c r="C9" s="222"/>
      <c r="D9" s="59">
        <f>COUNTIF(E14:E46, "Acceptable")</f>
        <v>0</v>
      </c>
      <c r="E9" s="70" t="s">
        <v>187</v>
      </c>
      <c r="F9" s="61">
        <f>COUNTIF(E14:E46,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29</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188.45" customHeight="1" x14ac:dyDescent="0.25">
      <c r="A14" s="4"/>
      <c r="B14" s="21">
        <v>1</v>
      </c>
      <c r="C14" s="213" t="s">
        <v>194</v>
      </c>
      <c r="D14" s="214"/>
      <c r="E14" s="64" t="s">
        <v>46</v>
      </c>
      <c r="F14" s="3"/>
      <c r="G14" s="22" t="s">
        <v>518</v>
      </c>
    </row>
    <row r="15" spans="1:7" ht="203.1" customHeight="1" x14ac:dyDescent="0.25">
      <c r="A15" s="4"/>
      <c r="B15" s="21">
        <v>2</v>
      </c>
      <c r="C15" s="213" t="s">
        <v>195</v>
      </c>
      <c r="D15" s="214"/>
      <c r="E15" s="3" t="s">
        <v>46</v>
      </c>
      <c r="F15" s="3"/>
      <c r="G15" s="22" t="s">
        <v>590</v>
      </c>
    </row>
    <row r="16" spans="1:7" ht="114.95" customHeight="1" x14ac:dyDescent="0.25">
      <c r="A16" s="4"/>
      <c r="B16" s="21">
        <v>3</v>
      </c>
      <c r="C16" s="215" t="s">
        <v>12</v>
      </c>
      <c r="D16" s="214"/>
      <c r="E16" s="3" t="s">
        <v>46</v>
      </c>
      <c r="F16" s="3"/>
      <c r="G16" s="22" t="s">
        <v>519</v>
      </c>
    </row>
    <row r="17" spans="1:7" ht="101.45" customHeight="1" x14ac:dyDescent="0.25">
      <c r="A17" s="4"/>
      <c r="B17" s="21">
        <v>4</v>
      </c>
      <c r="C17" s="215" t="s">
        <v>26</v>
      </c>
      <c r="D17" s="214"/>
      <c r="E17" s="3" t="s">
        <v>46</v>
      </c>
      <c r="F17" s="3"/>
      <c r="G17" s="34" t="s">
        <v>34</v>
      </c>
    </row>
    <row r="18" spans="1:7" ht="111.95" customHeight="1" x14ac:dyDescent="0.25">
      <c r="A18" s="4"/>
      <c r="B18" s="21">
        <v>5</v>
      </c>
      <c r="C18" s="213" t="s">
        <v>203</v>
      </c>
      <c r="D18" s="229"/>
      <c r="E18" s="3" t="s">
        <v>46</v>
      </c>
      <c r="F18" s="3"/>
      <c r="G18" s="34" t="s">
        <v>35</v>
      </c>
    </row>
    <row r="19" spans="1:7" ht="162.94999999999999" customHeight="1" x14ac:dyDescent="0.25">
      <c r="A19" s="4"/>
      <c r="B19" s="21">
        <v>6</v>
      </c>
      <c r="C19" s="215" t="s">
        <v>13</v>
      </c>
      <c r="D19" s="214"/>
      <c r="E19" s="3" t="s">
        <v>46</v>
      </c>
      <c r="F19" s="3"/>
      <c r="G19" s="22" t="s">
        <v>593</v>
      </c>
    </row>
    <row r="20" spans="1:7" ht="129.94999999999999" customHeight="1" x14ac:dyDescent="0.25">
      <c r="A20" s="4"/>
      <c r="B20" s="21">
        <v>7</v>
      </c>
      <c r="C20" s="215" t="s">
        <v>16</v>
      </c>
      <c r="D20" s="214"/>
      <c r="E20" s="3" t="s">
        <v>46</v>
      </c>
      <c r="F20" s="3"/>
      <c r="G20" s="22" t="s">
        <v>109</v>
      </c>
    </row>
    <row r="21" spans="1:7" ht="230.45" customHeight="1" x14ac:dyDescent="0.25">
      <c r="A21" s="4"/>
      <c r="B21" s="21">
        <v>8</v>
      </c>
      <c r="C21" s="215" t="s">
        <v>202</v>
      </c>
      <c r="D21" s="214"/>
      <c r="E21" s="3" t="s">
        <v>46</v>
      </c>
      <c r="F21" s="3"/>
      <c r="G21" s="35" t="s">
        <v>36</v>
      </c>
    </row>
    <row r="22" spans="1:7" ht="113.1" customHeight="1" x14ac:dyDescent="0.25">
      <c r="A22" s="4"/>
      <c r="B22" s="21">
        <v>9</v>
      </c>
      <c r="C22" s="215" t="s">
        <v>23</v>
      </c>
      <c r="D22" s="214"/>
      <c r="E22" s="3" t="s">
        <v>46</v>
      </c>
      <c r="F22" s="3"/>
      <c r="G22" s="35" t="s">
        <v>37</v>
      </c>
    </row>
    <row r="23" spans="1:7" ht="39.950000000000003" customHeight="1" x14ac:dyDescent="0.25">
      <c r="A23" s="4"/>
      <c r="B23" s="208" t="s">
        <v>188</v>
      </c>
      <c r="C23" s="209"/>
      <c r="D23" s="209"/>
      <c r="E23" s="209"/>
      <c r="F23" s="209"/>
      <c r="G23" s="36"/>
    </row>
    <row r="24" spans="1:7" ht="187.5" x14ac:dyDescent="0.25">
      <c r="A24" s="4"/>
      <c r="B24" s="21">
        <v>1</v>
      </c>
      <c r="C24" s="215" t="s">
        <v>204</v>
      </c>
      <c r="D24" s="214"/>
      <c r="E24" s="64" t="s">
        <v>46</v>
      </c>
      <c r="F24" s="3"/>
      <c r="G24" s="22" t="s">
        <v>106</v>
      </c>
    </row>
    <row r="25" spans="1:7" ht="131.25" x14ac:dyDescent="0.25">
      <c r="A25" s="4"/>
      <c r="B25" s="21">
        <v>2</v>
      </c>
      <c r="C25" s="215" t="s">
        <v>116</v>
      </c>
      <c r="D25" s="214"/>
      <c r="E25" s="3" t="s">
        <v>46</v>
      </c>
      <c r="F25" s="3"/>
      <c r="G25" s="22" t="s">
        <v>596</v>
      </c>
    </row>
    <row r="26" spans="1:7" ht="243.75" x14ac:dyDescent="0.25">
      <c r="A26" s="4"/>
      <c r="B26" s="21">
        <v>3</v>
      </c>
      <c r="C26" s="215" t="s">
        <v>50</v>
      </c>
      <c r="D26" s="214"/>
      <c r="E26" s="3" t="s">
        <v>46</v>
      </c>
      <c r="F26" s="3"/>
      <c r="G26" s="22" t="s">
        <v>101</v>
      </c>
    </row>
    <row r="27" spans="1:7" ht="318.75" x14ac:dyDescent="0.25">
      <c r="A27" s="4"/>
      <c r="B27" s="21">
        <v>4</v>
      </c>
      <c r="C27" s="215" t="s">
        <v>51</v>
      </c>
      <c r="D27" s="214"/>
      <c r="E27" s="3" t="s">
        <v>46</v>
      </c>
      <c r="F27" s="3"/>
      <c r="G27" s="22" t="s">
        <v>121</v>
      </c>
    </row>
    <row r="28" spans="1:7" ht="225" x14ac:dyDescent="0.25">
      <c r="A28" s="4"/>
      <c r="B28" s="21">
        <v>5</v>
      </c>
      <c r="C28" s="215" t="s">
        <v>6</v>
      </c>
      <c r="D28" s="214"/>
      <c r="E28" s="3" t="s">
        <v>46</v>
      </c>
      <c r="F28" s="3"/>
      <c r="G28" s="22" t="s">
        <v>102</v>
      </c>
    </row>
    <row r="29" spans="1:7" ht="131.25" x14ac:dyDescent="0.25">
      <c r="A29" s="4"/>
      <c r="B29" s="21">
        <v>6</v>
      </c>
      <c r="C29" s="215" t="s">
        <v>17</v>
      </c>
      <c r="D29" s="214"/>
      <c r="E29" s="3" t="s">
        <v>46</v>
      </c>
      <c r="F29" s="3"/>
      <c r="G29" s="22" t="s">
        <v>103</v>
      </c>
    </row>
    <row r="30" spans="1:7" ht="409.5" x14ac:dyDescent="0.25">
      <c r="A30" s="4"/>
      <c r="B30" s="21">
        <v>7</v>
      </c>
      <c r="C30" s="215" t="s">
        <v>18</v>
      </c>
      <c r="D30" s="214"/>
      <c r="E30" s="3" t="s">
        <v>46</v>
      </c>
      <c r="F30" s="3"/>
      <c r="G30" s="37" t="s">
        <v>597</v>
      </c>
    </row>
    <row r="31" spans="1:7" ht="93.75" x14ac:dyDescent="0.25">
      <c r="A31" s="4"/>
      <c r="B31" s="21">
        <v>8</v>
      </c>
      <c r="C31" s="215" t="s">
        <v>19</v>
      </c>
      <c r="D31" s="214"/>
      <c r="E31" s="3" t="s">
        <v>46</v>
      </c>
      <c r="F31" s="3"/>
      <c r="G31" s="22" t="s">
        <v>52</v>
      </c>
    </row>
    <row r="32" spans="1:7" ht="187.5" x14ac:dyDescent="0.25">
      <c r="A32" s="4"/>
      <c r="B32" s="21">
        <v>9</v>
      </c>
      <c r="C32" s="215" t="s">
        <v>7</v>
      </c>
      <c r="D32" s="214"/>
      <c r="E32" s="3" t="s">
        <v>46</v>
      </c>
      <c r="F32" s="3"/>
      <c r="G32" s="22" t="s">
        <v>27</v>
      </c>
    </row>
    <row r="33" spans="1:7" s="18" customFormat="1" ht="39.950000000000003" customHeight="1" x14ac:dyDescent="0.25">
      <c r="A33" s="17"/>
      <c r="B33" s="235" t="s">
        <v>231</v>
      </c>
      <c r="C33" s="209"/>
      <c r="D33" s="209"/>
      <c r="E33" s="209"/>
      <c r="F33" s="209"/>
      <c r="G33" s="38"/>
    </row>
    <row r="34" spans="1:7" ht="168.75" x14ac:dyDescent="0.25">
      <c r="A34" s="4"/>
      <c r="B34" s="21">
        <v>1</v>
      </c>
      <c r="C34" s="215" t="s">
        <v>28</v>
      </c>
      <c r="D34" s="214"/>
      <c r="E34" s="3" t="s">
        <v>46</v>
      </c>
      <c r="F34" s="3"/>
      <c r="G34" s="22" t="s">
        <v>53</v>
      </c>
    </row>
    <row r="35" spans="1:7" ht="115.5" customHeight="1" x14ac:dyDescent="0.25">
      <c r="A35" s="4"/>
      <c r="B35" s="21">
        <v>2</v>
      </c>
      <c r="C35" s="238" t="s">
        <v>8</v>
      </c>
      <c r="D35" s="238"/>
      <c r="E35" s="3" t="s">
        <v>46</v>
      </c>
      <c r="F35" s="6"/>
      <c r="G35" s="22" t="s">
        <v>205</v>
      </c>
    </row>
    <row r="36" spans="1:7" ht="39.950000000000003" customHeight="1" x14ac:dyDescent="0.25">
      <c r="A36" s="4"/>
      <c r="B36" s="208" t="s">
        <v>190</v>
      </c>
      <c r="C36" s="209"/>
      <c r="D36" s="224"/>
      <c r="E36" s="224"/>
      <c r="F36" s="224"/>
      <c r="G36" s="39"/>
    </row>
    <row r="37" spans="1:7" ht="131.25" x14ac:dyDescent="0.25">
      <c r="A37" s="4"/>
      <c r="B37" s="21">
        <v>1</v>
      </c>
      <c r="C37" s="238" t="s">
        <v>20</v>
      </c>
      <c r="D37" s="238"/>
      <c r="E37" s="3" t="s">
        <v>46</v>
      </c>
      <c r="F37" s="3"/>
      <c r="G37" s="30" t="s">
        <v>57</v>
      </c>
    </row>
    <row r="38" spans="1:7" ht="156.75" customHeight="1" x14ac:dyDescent="0.25">
      <c r="A38" s="4"/>
      <c r="B38" s="21">
        <v>2</v>
      </c>
      <c r="C38" s="238" t="s">
        <v>22</v>
      </c>
      <c r="D38" s="238"/>
      <c r="E38" s="3" t="s">
        <v>46</v>
      </c>
      <c r="F38" s="3"/>
      <c r="G38" s="30" t="s">
        <v>29</v>
      </c>
    </row>
    <row r="39" spans="1:7" ht="225" x14ac:dyDescent="0.25">
      <c r="A39" s="4"/>
      <c r="B39" s="21">
        <v>3</v>
      </c>
      <c r="C39" s="238" t="s">
        <v>30</v>
      </c>
      <c r="D39" s="238"/>
      <c r="E39" s="3" t="s">
        <v>46</v>
      </c>
      <c r="F39" s="3"/>
      <c r="G39" s="30" t="s">
        <v>209</v>
      </c>
    </row>
    <row r="40" spans="1:7" ht="150" x14ac:dyDescent="0.25">
      <c r="A40" s="4"/>
      <c r="B40" s="21">
        <v>4</v>
      </c>
      <c r="C40" s="238" t="s">
        <v>21</v>
      </c>
      <c r="D40" s="238"/>
      <c r="E40" s="3" t="s">
        <v>46</v>
      </c>
      <c r="F40" s="3"/>
      <c r="G40" s="30" t="s">
        <v>111</v>
      </c>
    </row>
    <row r="41" spans="1:7" ht="225" x14ac:dyDescent="0.25">
      <c r="A41" s="4"/>
      <c r="B41" s="21">
        <v>5</v>
      </c>
      <c r="C41" s="238" t="s">
        <v>15</v>
      </c>
      <c r="D41" s="238"/>
      <c r="E41" s="3" t="s">
        <v>46</v>
      </c>
      <c r="F41" s="3"/>
      <c r="G41" s="30" t="s">
        <v>123</v>
      </c>
    </row>
    <row r="42" spans="1:7" ht="93.75" x14ac:dyDescent="0.25">
      <c r="A42" s="4"/>
      <c r="B42" s="21">
        <v>6</v>
      </c>
      <c r="C42" s="238" t="s">
        <v>31</v>
      </c>
      <c r="D42" s="238"/>
      <c r="E42" s="3" t="s">
        <v>46</v>
      </c>
      <c r="F42" s="3"/>
      <c r="G42" s="30" t="s">
        <v>65</v>
      </c>
    </row>
    <row r="43" spans="1:7" ht="112.5" x14ac:dyDescent="0.25">
      <c r="A43" s="4"/>
      <c r="B43" s="21">
        <v>7</v>
      </c>
      <c r="C43" s="238" t="s">
        <v>33</v>
      </c>
      <c r="D43" s="238"/>
      <c r="E43" s="3" t="s">
        <v>46</v>
      </c>
      <c r="F43" s="3"/>
      <c r="G43" s="30" t="s">
        <v>55</v>
      </c>
    </row>
    <row r="44" spans="1:7" ht="157.5" customHeight="1" x14ac:dyDescent="0.25">
      <c r="A44" s="4"/>
      <c r="B44" s="21">
        <v>8</v>
      </c>
      <c r="C44" s="238" t="s">
        <v>32</v>
      </c>
      <c r="D44" s="238"/>
      <c r="E44" s="3" t="s">
        <v>46</v>
      </c>
      <c r="F44" s="3"/>
      <c r="G44" s="30" t="s">
        <v>112</v>
      </c>
    </row>
    <row r="45" spans="1:7" ht="39.950000000000003" customHeight="1" x14ac:dyDescent="0.25">
      <c r="A45" s="4"/>
      <c r="B45" s="208" t="s">
        <v>406</v>
      </c>
      <c r="C45" s="209"/>
      <c r="D45" s="224"/>
      <c r="E45" s="224"/>
      <c r="F45" s="224"/>
      <c r="G45" s="39"/>
    </row>
    <row r="46" spans="1:7" ht="110.45" customHeight="1" x14ac:dyDescent="0.25">
      <c r="A46" s="4"/>
      <c r="B46" s="21">
        <v>1</v>
      </c>
      <c r="C46" s="215" t="s">
        <v>119</v>
      </c>
      <c r="D46" s="214"/>
      <c r="E46" s="3" t="s">
        <v>46</v>
      </c>
      <c r="F46" s="3"/>
      <c r="G46" s="22" t="s">
        <v>592</v>
      </c>
    </row>
    <row r="47" spans="1:7" s="50" customFormat="1" ht="39.950000000000003" customHeight="1" x14ac:dyDescent="0.25">
      <c r="B47" s="208" t="s">
        <v>407</v>
      </c>
      <c r="C47" s="209"/>
      <c r="D47" s="209"/>
      <c r="E47" s="209"/>
      <c r="F47" s="209"/>
      <c r="G47" s="5"/>
    </row>
    <row r="48" spans="1:7" ht="150" customHeight="1" x14ac:dyDescent="0.25">
      <c r="B48" s="210"/>
      <c r="C48" s="211"/>
      <c r="D48" s="211"/>
      <c r="E48" s="211"/>
      <c r="F48" s="212"/>
      <c r="G48" s="22" t="s">
        <v>54</v>
      </c>
    </row>
    <row r="51" spans="2:6" ht="60" customHeight="1" x14ac:dyDescent="0.25">
      <c r="B51" s="206" t="s">
        <v>267</v>
      </c>
      <c r="C51" s="207"/>
      <c r="D51" s="44"/>
      <c r="E51" s="71" t="s">
        <v>3</v>
      </c>
      <c r="F51" s="63"/>
    </row>
    <row r="52" spans="2:6" ht="60" customHeight="1" x14ac:dyDescent="0.25">
      <c r="B52" s="219" t="s">
        <v>405</v>
      </c>
      <c r="C52" s="222"/>
      <c r="D52" s="178"/>
      <c r="E52" s="73"/>
      <c r="F52" s="73"/>
    </row>
  </sheetData>
  <sheetProtection algorithmName="SHA-512" hashValue="UF/rdoUNFrwF9IEIcsLkmlvJ3+Ou3IkIKj2VBcdNMAx2d/TTzemMjub9nUQn1OhWsS2V/m8cAhBRnSaKVmVopQ==" saltValue="pEAvwIXtwEPQhQmx+Gg2bg==" spinCount="100000" sheet="1" objects="1" scenarios="1" formatCells="0" formatColumns="0" formatRows="0"/>
  <mergeCells count="48">
    <mergeCell ref="B52:C52"/>
    <mergeCell ref="B48:F48"/>
    <mergeCell ref="B51:C51"/>
    <mergeCell ref="B36:F36"/>
    <mergeCell ref="C37:D37"/>
    <mergeCell ref="C38:D38"/>
    <mergeCell ref="C39:D39"/>
    <mergeCell ref="C40:D40"/>
    <mergeCell ref="C41:D41"/>
    <mergeCell ref="C42:D42"/>
    <mergeCell ref="C43:D43"/>
    <mergeCell ref="B47:F47"/>
    <mergeCell ref="B33:F33"/>
    <mergeCell ref="C34:D34"/>
    <mergeCell ref="C35:D35"/>
    <mergeCell ref="B45:F45"/>
    <mergeCell ref="C46:D46"/>
    <mergeCell ref="C44:D44"/>
    <mergeCell ref="C19:D19"/>
    <mergeCell ref="C20:D20"/>
    <mergeCell ref="C12:D12"/>
    <mergeCell ref="B13:F13"/>
    <mergeCell ref="C14:D14"/>
    <mergeCell ref="C15:D15"/>
    <mergeCell ref="C16:D16"/>
    <mergeCell ref="B9:C9"/>
    <mergeCell ref="B10:C10"/>
    <mergeCell ref="C17:D17"/>
    <mergeCell ref="C32:D32"/>
    <mergeCell ref="C21:D21"/>
    <mergeCell ref="C22:D22"/>
    <mergeCell ref="B23:F23"/>
    <mergeCell ref="C24:D24"/>
    <mergeCell ref="C25:D25"/>
    <mergeCell ref="C26:D26"/>
    <mergeCell ref="C27:D27"/>
    <mergeCell ref="C28:D28"/>
    <mergeCell ref="C29:D29"/>
    <mergeCell ref="C30:D30"/>
    <mergeCell ref="C31:D31"/>
    <mergeCell ref="C18:D18"/>
    <mergeCell ref="B6:C6"/>
    <mergeCell ref="B7:C7"/>
    <mergeCell ref="B8:C8"/>
    <mergeCell ref="B2:F2"/>
    <mergeCell ref="B3:C3"/>
    <mergeCell ref="B4:C4"/>
    <mergeCell ref="B5:C5"/>
  </mergeCells>
  <conditionalFormatting sqref="E11">
    <cfRule type="cellIs" dxfId="98" priority="16" operator="greaterThan">
      <formula>0</formula>
    </cfRule>
  </conditionalFormatting>
  <conditionalFormatting sqref="E14:E22">
    <cfRule type="cellIs" dxfId="97" priority="13" operator="equal">
      <formula>"N/A"</formula>
    </cfRule>
    <cfRule type="cellIs" dxfId="96" priority="14" operator="equal">
      <formula>"Acceptable"</formula>
    </cfRule>
    <cfRule type="cellIs" dxfId="95" priority="15" operator="equal">
      <formula>"Needs Improvement"</formula>
    </cfRule>
  </conditionalFormatting>
  <conditionalFormatting sqref="E24:E32">
    <cfRule type="cellIs" dxfId="94" priority="10" operator="equal">
      <formula>"N/A"</formula>
    </cfRule>
    <cfRule type="cellIs" dxfId="93" priority="11" operator="equal">
      <formula>"Acceptable"</formula>
    </cfRule>
    <cfRule type="cellIs" dxfId="92" priority="12" operator="equal">
      <formula>"Needs Improvement"</formula>
    </cfRule>
  </conditionalFormatting>
  <conditionalFormatting sqref="E34:E35">
    <cfRule type="cellIs" dxfId="91" priority="7" operator="equal">
      <formula>"N/A"</formula>
    </cfRule>
    <cfRule type="cellIs" dxfId="90" priority="8" operator="equal">
      <formula>"Acceptable"</formula>
    </cfRule>
  </conditionalFormatting>
  <conditionalFormatting sqref="E34:E44">
    <cfRule type="cellIs" dxfId="89" priority="6" operator="equal">
      <formula>"Needs Improvement"</formula>
    </cfRule>
  </conditionalFormatting>
  <conditionalFormatting sqref="E37:E44">
    <cfRule type="cellIs" dxfId="88" priority="4" operator="equal">
      <formula>"N/A"</formula>
    </cfRule>
    <cfRule type="cellIs" dxfId="87" priority="5" operator="equal">
      <formula>"Acceptable"</formula>
    </cfRule>
  </conditionalFormatting>
  <conditionalFormatting sqref="E46">
    <cfRule type="cellIs" dxfId="86" priority="1" operator="equal">
      <formula>"N/A"</formula>
    </cfRule>
    <cfRule type="cellIs" dxfId="85" priority="2" operator="equal">
      <formula>"Acceptable"</formula>
    </cfRule>
    <cfRule type="cellIs" dxfId="84" priority="3" operator="equal">
      <formula>"Needs Improvement"</formula>
    </cfRule>
  </conditionalFormatting>
  <dataValidations count="5">
    <dataValidation type="list" allowBlank="1" showInputMessage="1" showErrorMessage="1" sqref="E14:E22 E24:E32 E46 E37:E44 E34:E35" xr:uid="{E3CB589A-78AF-4979-A0AA-1DF6964F2817}">
      <formula1>"Select, Acceptable, Needs Improvement, N/A"</formula1>
    </dataValidation>
    <dataValidation type="list" allowBlank="1" showInputMessage="1" showErrorMessage="1" sqref="E36" xr:uid="{ED9A58B3-EFC1-483E-A6A4-F0C022976E5A}">
      <formula1>"Select, Acceptable, Needs Improvement"</formula1>
    </dataValidation>
    <dataValidation type="date" operator="greaterThanOrEqual" allowBlank="1" showInputMessage="1" showErrorMessage="1" error="Please enter a date in MM/DD/YYYY format." sqref="F3 D3 F51" xr:uid="{2BF2D8B1-58A8-4303-B405-B411DFBA50C2}">
      <formula1>1</formula1>
    </dataValidation>
    <dataValidation type="list" allowBlank="1" showInputMessage="1" showErrorMessage="1" sqref="D8" xr:uid="{AAC0C56E-B33D-4DC1-AA27-0CAFBFA0E34C}">
      <formula1>"Select, Qualified Facility and Acidified, Qualified Facility and LACF"</formula1>
    </dataValidation>
    <dataValidation type="list" allowBlank="1" showInputMessage="1" showErrorMessage="1" sqref="F8" xr:uid="{A4572069-7EC6-4E83-805B-D282CDA8FB10}">
      <formula1>"Select, Contract Audit, Verification Audit, Training Audit, Joint Inspection, Non-Contract Audit, Field Evaluation"</formula1>
    </dataValidation>
  </dataValidations>
  <pageMargins left="0.35" right="0.2" top="0.5" bottom="0.5" header="0.3" footer="0.3"/>
  <pageSetup paperSize="127" scale="82" fitToHeight="0" orientation="portrait" horizontalDpi="300" verticalDpi="300" r:id="rId1"/>
  <headerFooter>
    <oddFooter>&amp;CPage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426B55A-75F5-4B96-A2D2-7BFB58A9BB5B}">
          <x14:formula1>
            <xm:f>Sheet1!$A$3:$A$129</xm:f>
          </x14:formula1>
          <xm:sqref>D4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0DF6E-2EEA-4D78-AE22-43EEF7A93B9F}">
  <sheetPr codeName="Sheet9">
    <tabColor theme="4" tint="0.39997558519241921"/>
    <pageSetUpPr fitToPage="1"/>
  </sheetPr>
  <dimension ref="A1:G44"/>
  <sheetViews>
    <sheetView showGridLines="0" showRuler="0" zoomScaleNormal="100" zoomScalePageLayoutView="11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4.5703125" customWidth="1"/>
  </cols>
  <sheetData>
    <row r="1" spans="1:7" ht="23.25"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411</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49" t="s">
        <v>99</v>
      </c>
      <c r="E8" s="71" t="s">
        <v>221</v>
      </c>
      <c r="F8" s="150" t="s">
        <v>46</v>
      </c>
    </row>
    <row r="9" spans="1:7" ht="90" customHeight="1" x14ac:dyDescent="0.25">
      <c r="A9" s="4"/>
      <c r="B9" s="219" t="s">
        <v>186</v>
      </c>
      <c r="C9" s="222"/>
      <c r="D9" s="59">
        <f>COUNTIF(E14:E38, "Acceptable")</f>
        <v>0</v>
      </c>
      <c r="E9" s="70" t="s">
        <v>187</v>
      </c>
      <c r="F9" s="61">
        <f>COUNTIF(E14:E38,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22</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194.1" customHeight="1" x14ac:dyDescent="0.25">
      <c r="A14" s="4"/>
      <c r="B14" s="21">
        <v>1</v>
      </c>
      <c r="C14" s="213" t="s">
        <v>194</v>
      </c>
      <c r="D14" s="214"/>
      <c r="E14" s="64" t="s">
        <v>46</v>
      </c>
      <c r="F14" s="3"/>
      <c r="G14" s="22" t="s">
        <v>518</v>
      </c>
    </row>
    <row r="15" spans="1:7" ht="187.5" x14ac:dyDescent="0.25">
      <c r="A15" s="4"/>
      <c r="B15" s="21">
        <v>2</v>
      </c>
      <c r="C15" s="213" t="s">
        <v>195</v>
      </c>
      <c r="D15" s="214"/>
      <c r="E15" s="3" t="s">
        <v>46</v>
      </c>
      <c r="F15" s="3"/>
      <c r="G15" s="22" t="s">
        <v>590</v>
      </c>
    </row>
    <row r="16" spans="1:7" ht="122.45" customHeight="1" x14ac:dyDescent="0.25">
      <c r="A16" s="4"/>
      <c r="B16" s="21">
        <v>3</v>
      </c>
      <c r="C16" s="215" t="s">
        <v>12</v>
      </c>
      <c r="D16" s="214"/>
      <c r="E16" s="3" t="s">
        <v>46</v>
      </c>
      <c r="F16" s="3"/>
      <c r="G16" s="22" t="s">
        <v>519</v>
      </c>
    </row>
    <row r="17" spans="1:7" ht="90.6" customHeight="1" x14ac:dyDescent="0.25">
      <c r="A17" s="4"/>
      <c r="B17" s="21">
        <v>4</v>
      </c>
      <c r="C17" s="215" t="s">
        <v>26</v>
      </c>
      <c r="D17" s="214"/>
      <c r="E17" s="3" t="s">
        <v>46</v>
      </c>
      <c r="F17" s="3"/>
      <c r="G17" s="34" t="s">
        <v>191</v>
      </c>
    </row>
    <row r="18" spans="1:7" ht="105" customHeight="1" x14ac:dyDescent="0.25">
      <c r="A18" s="4"/>
      <c r="B18" s="21">
        <v>5</v>
      </c>
      <c r="C18" s="213" t="s">
        <v>203</v>
      </c>
      <c r="D18" s="229"/>
      <c r="E18" s="3" t="s">
        <v>46</v>
      </c>
      <c r="F18" s="3"/>
      <c r="G18" s="34" t="s">
        <v>192</v>
      </c>
    </row>
    <row r="19" spans="1:7" ht="130.5" customHeight="1" x14ac:dyDescent="0.25">
      <c r="A19" s="4"/>
      <c r="B19" s="21">
        <v>6</v>
      </c>
      <c r="C19" s="215" t="s">
        <v>13</v>
      </c>
      <c r="D19" s="214"/>
      <c r="E19" s="3" t="s">
        <v>46</v>
      </c>
      <c r="F19" s="3"/>
      <c r="G19" s="22" t="s">
        <v>593</v>
      </c>
    </row>
    <row r="20" spans="1:7" ht="132" customHeight="1" x14ac:dyDescent="0.25">
      <c r="A20" s="4"/>
      <c r="B20" s="21">
        <v>7</v>
      </c>
      <c r="C20" s="215" t="s">
        <v>16</v>
      </c>
      <c r="D20" s="214"/>
      <c r="E20" s="3" t="s">
        <v>46</v>
      </c>
      <c r="F20" s="3"/>
      <c r="G20" s="22" t="s">
        <v>109</v>
      </c>
    </row>
    <row r="21" spans="1:7" ht="228.95" customHeight="1" x14ac:dyDescent="0.25">
      <c r="A21" s="4"/>
      <c r="B21" s="21">
        <v>8</v>
      </c>
      <c r="C21" s="215" t="s">
        <v>202</v>
      </c>
      <c r="D21" s="214"/>
      <c r="E21" s="3" t="s">
        <v>46</v>
      </c>
      <c r="F21" s="3"/>
      <c r="G21" s="35" t="s">
        <v>36</v>
      </c>
    </row>
    <row r="22" spans="1:7" ht="129.6" customHeight="1" x14ac:dyDescent="0.25">
      <c r="A22" s="4"/>
      <c r="B22" s="21">
        <v>9</v>
      </c>
      <c r="C22" s="215" t="s">
        <v>23</v>
      </c>
      <c r="D22" s="214"/>
      <c r="E22" s="3" t="s">
        <v>46</v>
      </c>
      <c r="F22" s="3"/>
      <c r="G22" s="35" t="s">
        <v>37</v>
      </c>
    </row>
    <row r="23" spans="1:7" ht="60.75" customHeight="1" x14ac:dyDescent="0.25">
      <c r="A23" s="4"/>
      <c r="B23" s="239" t="s">
        <v>188</v>
      </c>
      <c r="C23" s="240"/>
      <c r="D23" s="240"/>
      <c r="E23" s="240"/>
      <c r="F23" s="240"/>
      <c r="G23" s="36"/>
    </row>
    <row r="24" spans="1:7" ht="187.5" x14ac:dyDescent="0.25">
      <c r="A24" s="4"/>
      <c r="B24" s="21">
        <v>1</v>
      </c>
      <c r="C24" s="215" t="s">
        <v>204</v>
      </c>
      <c r="D24" s="214"/>
      <c r="E24" s="64" t="s">
        <v>46</v>
      </c>
      <c r="F24" s="3"/>
      <c r="G24" s="22" t="s">
        <v>106</v>
      </c>
    </row>
    <row r="25" spans="1:7" ht="131.25" x14ac:dyDescent="0.25">
      <c r="A25" s="4"/>
      <c r="B25" s="21">
        <v>2</v>
      </c>
      <c r="C25" s="215" t="s">
        <v>116</v>
      </c>
      <c r="D25" s="214"/>
      <c r="E25" s="3" t="s">
        <v>46</v>
      </c>
      <c r="F25" s="3"/>
      <c r="G25" s="22" t="s">
        <v>596</v>
      </c>
    </row>
    <row r="26" spans="1:7" ht="243.75" x14ac:dyDescent="0.25">
      <c r="B26" s="21">
        <v>3</v>
      </c>
      <c r="C26" s="215" t="s">
        <v>50</v>
      </c>
      <c r="D26" s="214"/>
      <c r="E26" s="3" t="s">
        <v>46</v>
      </c>
      <c r="F26" s="3"/>
      <c r="G26" s="22" t="s">
        <v>101</v>
      </c>
    </row>
    <row r="27" spans="1:7" ht="318.75" x14ac:dyDescent="0.25">
      <c r="B27" s="21">
        <v>4</v>
      </c>
      <c r="C27" s="215" t="s">
        <v>51</v>
      </c>
      <c r="D27" s="214"/>
      <c r="E27" s="3" t="s">
        <v>46</v>
      </c>
      <c r="F27" s="3"/>
      <c r="G27" s="22" t="s">
        <v>108</v>
      </c>
    </row>
    <row r="28" spans="1:7" ht="248.45" customHeight="1" x14ac:dyDescent="0.25">
      <c r="B28" s="21">
        <v>5</v>
      </c>
      <c r="C28" s="215" t="s">
        <v>6</v>
      </c>
      <c r="D28" s="214"/>
      <c r="E28" s="3" t="s">
        <v>46</v>
      </c>
      <c r="F28" s="3"/>
      <c r="G28" s="22" t="s">
        <v>102</v>
      </c>
    </row>
    <row r="29" spans="1:7" ht="164.1" customHeight="1" x14ac:dyDescent="0.25">
      <c r="B29" s="21">
        <v>6</v>
      </c>
      <c r="C29" s="215" t="s">
        <v>17</v>
      </c>
      <c r="D29" s="214"/>
      <c r="E29" s="3" t="s">
        <v>46</v>
      </c>
      <c r="F29" s="3"/>
      <c r="G29" s="22" t="s">
        <v>103</v>
      </c>
    </row>
    <row r="30" spans="1:7" ht="409.5" customHeight="1" x14ac:dyDescent="0.25">
      <c r="B30" s="21">
        <v>7</v>
      </c>
      <c r="C30" s="215" t="s">
        <v>18</v>
      </c>
      <c r="D30" s="214"/>
      <c r="E30" s="3" t="s">
        <v>46</v>
      </c>
      <c r="F30" s="3"/>
      <c r="G30" s="37" t="s">
        <v>597</v>
      </c>
    </row>
    <row r="31" spans="1:7" ht="118.5" customHeight="1" x14ac:dyDescent="0.25">
      <c r="B31" s="21">
        <v>8</v>
      </c>
      <c r="C31" s="215" t="s">
        <v>19</v>
      </c>
      <c r="D31" s="214"/>
      <c r="E31" s="3" t="s">
        <v>46</v>
      </c>
      <c r="F31" s="3"/>
      <c r="G31" s="22" t="s">
        <v>52</v>
      </c>
    </row>
    <row r="32" spans="1:7" ht="193.5" customHeight="1" x14ac:dyDescent="0.25">
      <c r="B32" s="21">
        <v>9</v>
      </c>
      <c r="C32" s="215" t="s">
        <v>7</v>
      </c>
      <c r="D32" s="214"/>
      <c r="E32" s="3" t="s">
        <v>46</v>
      </c>
      <c r="F32" s="3"/>
      <c r="G32" s="22" t="s">
        <v>27</v>
      </c>
    </row>
    <row r="33" spans="1:7" ht="39.950000000000003" customHeight="1" x14ac:dyDescent="0.25">
      <c r="A33" s="4"/>
      <c r="B33" s="208" t="s">
        <v>193</v>
      </c>
      <c r="C33" s="209"/>
      <c r="D33" s="209"/>
      <c r="E33" s="209"/>
      <c r="F33" s="209"/>
      <c r="G33" s="36"/>
    </row>
    <row r="34" spans="1:7" ht="168.75" x14ac:dyDescent="0.25">
      <c r="A34" s="4"/>
      <c r="B34" s="21">
        <v>1</v>
      </c>
      <c r="C34" s="215" t="s">
        <v>58</v>
      </c>
      <c r="D34" s="214"/>
      <c r="E34" s="3" t="s">
        <v>46</v>
      </c>
      <c r="F34" s="3"/>
      <c r="G34" s="22" t="s">
        <v>60</v>
      </c>
    </row>
    <row r="35" spans="1:7" ht="171" customHeight="1" x14ac:dyDescent="0.25">
      <c r="A35" s="4"/>
      <c r="B35" s="21">
        <v>2</v>
      </c>
      <c r="C35" s="215" t="s">
        <v>59</v>
      </c>
      <c r="D35" s="214"/>
      <c r="E35" s="3" t="s">
        <v>46</v>
      </c>
      <c r="F35" s="3"/>
      <c r="G35" s="22" t="s">
        <v>210</v>
      </c>
    </row>
    <row r="36" spans="1:7" ht="131.25" customHeight="1" x14ac:dyDescent="0.25">
      <c r="A36" s="4"/>
      <c r="B36" s="21">
        <v>3</v>
      </c>
      <c r="C36" s="215" t="s">
        <v>25</v>
      </c>
      <c r="D36" s="214"/>
      <c r="E36" s="3" t="s">
        <v>46</v>
      </c>
      <c r="F36" s="3"/>
      <c r="G36" s="22" t="s">
        <v>41</v>
      </c>
    </row>
    <row r="37" spans="1:7" ht="39.950000000000003" customHeight="1" x14ac:dyDescent="0.25">
      <c r="B37" s="208" t="s">
        <v>406</v>
      </c>
      <c r="C37" s="209"/>
      <c r="D37" s="224"/>
      <c r="E37" s="224"/>
      <c r="F37" s="224"/>
      <c r="G37" s="39"/>
    </row>
    <row r="38" spans="1:7" ht="120.95" customHeight="1" x14ac:dyDescent="0.25">
      <c r="B38" s="21">
        <v>1</v>
      </c>
      <c r="C38" s="215" t="s">
        <v>119</v>
      </c>
      <c r="D38" s="214"/>
      <c r="E38" s="3" t="s">
        <v>46</v>
      </c>
      <c r="F38" s="3"/>
      <c r="G38" s="22" t="s">
        <v>592</v>
      </c>
    </row>
    <row r="39" spans="1:7" ht="39.950000000000003" customHeight="1" x14ac:dyDescent="0.25">
      <c r="B39" s="208" t="s">
        <v>407</v>
      </c>
      <c r="C39" s="209"/>
      <c r="D39" s="209"/>
      <c r="E39" s="209"/>
      <c r="F39" s="209"/>
      <c r="G39" s="40"/>
    </row>
    <row r="40" spans="1:7" ht="150" customHeight="1" x14ac:dyDescent="0.25">
      <c r="B40" s="210"/>
      <c r="C40" s="211"/>
      <c r="D40" s="211"/>
      <c r="E40" s="211"/>
      <c r="F40" s="212"/>
      <c r="G40" s="22" t="s">
        <v>120</v>
      </c>
    </row>
    <row r="43" spans="1:7" ht="60" customHeight="1" x14ac:dyDescent="0.25">
      <c r="B43" s="206" t="s">
        <v>267</v>
      </c>
      <c r="C43" s="207"/>
      <c r="D43" s="44"/>
      <c r="E43" s="71" t="s">
        <v>3</v>
      </c>
      <c r="F43" s="63"/>
    </row>
    <row r="44" spans="1:7" ht="60" customHeight="1" x14ac:dyDescent="0.25">
      <c r="B44" s="219" t="s">
        <v>405</v>
      </c>
      <c r="C44" s="222"/>
      <c r="D44" s="178"/>
      <c r="E44" s="73"/>
      <c r="F44" s="73"/>
    </row>
  </sheetData>
  <sheetProtection algorithmName="SHA-512" hashValue="hdzd7tBQthlDgyIidND6xnVGv7kXvgE9Nm7XnSwp0tz6wTEXpwlldxL7GNIyB9YRXMvl5vaKUZINFaTeZitwNg==" saltValue="iSThA/fWcE09MTgpiRqNOw==" spinCount="100000" sheet="1" objects="1" scenarios="1" formatCells="0" formatColumns="0" formatRows="0"/>
  <mergeCells count="40">
    <mergeCell ref="B44:C44"/>
    <mergeCell ref="B7:C7"/>
    <mergeCell ref="C36:D36"/>
    <mergeCell ref="C21:D21"/>
    <mergeCell ref="C22:D22"/>
    <mergeCell ref="B33:F33"/>
    <mergeCell ref="C34:D34"/>
    <mergeCell ref="C35:D35"/>
    <mergeCell ref="B9:C9"/>
    <mergeCell ref="B10:C10"/>
    <mergeCell ref="B8:C8"/>
    <mergeCell ref="B39:F39"/>
    <mergeCell ref="B40:F40"/>
    <mergeCell ref="B43:C43"/>
    <mergeCell ref="C20:D20"/>
    <mergeCell ref="C12:D12"/>
    <mergeCell ref="B2:F2"/>
    <mergeCell ref="B3:C3"/>
    <mergeCell ref="B4:C4"/>
    <mergeCell ref="B5:C5"/>
    <mergeCell ref="B6:C6"/>
    <mergeCell ref="B13:F13"/>
    <mergeCell ref="C14:D14"/>
    <mergeCell ref="C15:D15"/>
    <mergeCell ref="C16:D16"/>
    <mergeCell ref="C29:D29"/>
    <mergeCell ref="B37:F37"/>
    <mergeCell ref="C38:D38"/>
    <mergeCell ref="C17:D17"/>
    <mergeCell ref="C18:D18"/>
    <mergeCell ref="C19:D19"/>
    <mergeCell ref="C31:D31"/>
    <mergeCell ref="C32:D32"/>
    <mergeCell ref="B23:F23"/>
    <mergeCell ref="C24:D24"/>
    <mergeCell ref="C26:D26"/>
    <mergeCell ref="C27:D27"/>
    <mergeCell ref="C28:D28"/>
    <mergeCell ref="C25:D25"/>
    <mergeCell ref="C30:D30"/>
  </mergeCells>
  <conditionalFormatting sqref="E11">
    <cfRule type="cellIs" dxfId="83" priority="13" operator="greaterThan">
      <formula>0</formula>
    </cfRule>
  </conditionalFormatting>
  <conditionalFormatting sqref="E14:E22">
    <cfRule type="cellIs" dxfId="82" priority="10" operator="equal">
      <formula>"N/A"</formula>
    </cfRule>
    <cfRule type="cellIs" dxfId="81" priority="11" operator="equal">
      <formula>"Acceptable"</formula>
    </cfRule>
    <cfRule type="cellIs" dxfId="80" priority="12" operator="equal">
      <formula>"Needs Improvement"</formula>
    </cfRule>
  </conditionalFormatting>
  <conditionalFormatting sqref="E24:E32">
    <cfRule type="cellIs" dxfId="79" priority="7" operator="equal">
      <formula>"N/A"</formula>
    </cfRule>
    <cfRule type="cellIs" dxfId="78" priority="8" operator="equal">
      <formula>"Acceptable"</formula>
    </cfRule>
    <cfRule type="cellIs" dxfId="77" priority="9" operator="equal">
      <formula>"Needs Improvement"</formula>
    </cfRule>
  </conditionalFormatting>
  <conditionalFormatting sqref="E34:E36">
    <cfRule type="cellIs" dxfId="76" priority="4" operator="equal">
      <formula>"N/A"</formula>
    </cfRule>
    <cfRule type="cellIs" dxfId="75" priority="5" operator="equal">
      <formula>"Acceptable"</formula>
    </cfRule>
    <cfRule type="cellIs" dxfId="74" priority="6" operator="equal">
      <formula>"Needs Improvement"</formula>
    </cfRule>
  </conditionalFormatting>
  <conditionalFormatting sqref="E38">
    <cfRule type="cellIs" dxfId="73" priority="1" operator="equal">
      <formula>"N/A"</formula>
    </cfRule>
    <cfRule type="cellIs" dxfId="72" priority="2" operator="equal">
      <formula>"Acceptable"</formula>
    </cfRule>
    <cfRule type="cellIs" dxfId="71" priority="3" operator="equal">
      <formula>"Needs Improvement"</formula>
    </cfRule>
  </conditionalFormatting>
  <dataValidations count="3">
    <dataValidation type="list" allowBlank="1" showInputMessage="1" showErrorMessage="1" sqref="E14:E22 E24:E32 E34:E36 E38" xr:uid="{B301AB15-D6E7-4FBD-AFF8-1B3984802A9D}">
      <formula1>"Select, Acceptable, Needs Improvement, N/A"</formula1>
    </dataValidation>
    <dataValidation type="date" operator="greaterThanOrEqual" allowBlank="1" showInputMessage="1" showErrorMessage="1" error="Please enter a date in MM/DD/YYYY format." sqref="F3 D3 F43" xr:uid="{924B4054-EE61-4A24-B169-FB67B8117C23}">
      <formula1>1</formula1>
    </dataValidation>
    <dataValidation type="list" allowBlank="1" showInputMessage="1" showErrorMessage="1" sqref="F8" xr:uid="{9C7E17DD-AEBD-4121-8E8E-A3FA17AB98F7}">
      <formula1>"Select, Contract Audit, Verification Audit, Training Audit, Joint Inspection, Non-Contract Audit, Field Evaluation"</formula1>
    </dataValidation>
  </dataValidations>
  <pageMargins left="0.35" right="0.2" top="0.5" bottom="0.5" header="0.3" footer="0.3"/>
  <pageSetup paperSize="127" scale="82" fitToHeight="0" orientation="portrait" horizontalDpi="300" verticalDpi="300" r:id="rId1"/>
  <headerFooter>
    <oddFooter>&amp;CPage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402CD4-C1CA-4239-A07E-995E59D12E45}">
          <x14:formula1>
            <xm:f>Sheet1!$A$3:$A$129</xm:f>
          </x14:formula1>
          <xm:sqref>D4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34F3-FA3D-4869-B1AB-BEC69BADFC46}">
  <sheetPr codeName="Sheet10">
    <tabColor theme="4" tint="0.79998168889431442"/>
    <pageSetUpPr fitToPage="1"/>
  </sheetPr>
  <dimension ref="A1:G53"/>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5.28515625" customWidth="1"/>
  </cols>
  <sheetData>
    <row r="1" spans="1:7" ht="18"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412</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9" t="s">
        <v>46</v>
      </c>
      <c r="E8" s="71" t="s">
        <v>221</v>
      </c>
      <c r="F8" s="150" t="s">
        <v>46</v>
      </c>
    </row>
    <row r="9" spans="1:7" ht="90" customHeight="1" x14ac:dyDescent="0.25">
      <c r="A9" s="4"/>
      <c r="B9" s="219" t="s">
        <v>186</v>
      </c>
      <c r="C9" s="222"/>
      <c r="D9" s="59">
        <f>COUNTIF(E14:E47, "Acceptable")</f>
        <v>0</v>
      </c>
      <c r="E9" s="70" t="s">
        <v>187</v>
      </c>
      <c r="F9" s="61">
        <f>COUNTIF(E14:E47,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30</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273" customHeight="1" x14ac:dyDescent="0.25">
      <c r="A14" s="4"/>
      <c r="B14" s="21">
        <v>1</v>
      </c>
      <c r="C14" s="213" t="s">
        <v>194</v>
      </c>
      <c r="D14" s="214"/>
      <c r="E14" s="64" t="s">
        <v>46</v>
      </c>
      <c r="F14" s="3"/>
      <c r="G14" s="22" t="s">
        <v>518</v>
      </c>
    </row>
    <row r="15" spans="1:7" ht="234.6" customHeight="1" x14ac:dyDescent="0.25">
      <c r="A15" s="4"/>
      <c r="B15" s="21">
        <v>2</v>
      </c>
      <c r="C15" s="213" t="s">
        <v>195</v>
      </c>
      <c r="D15" s="214"/>
      <c r="E15" s="3" t="s">
        <v>46</v>
      </c>
      <c r="F15" s="3"/>
      <c r="G15" s="22" t="s">
        <v>590</v>
      </c>
    </row>
    <row r="16" spans="1:7" ht="124.5" customHeight="1" x14ac:dyDescent="0.25">
      <c r="A16" s="4"/>
      <c r="B16" s="21">
        <v>3</v>
      </c>
      <c r="C16" s="215" t="s">
        <v>12</v>
      </c>
      <c r="D16" s="214"/>
      <c r="E16" s="3" t="s">
        <v>46</v>
      </c>
      <c r="F16" s="3"/>
      <c r="G16" s="22" t="s">
        <v>519</v>
      </c>
    </row>
    <row r="17" spans="1:7" ht="101.45" customHeight="1" x14ac:dyDescent="0.25">
      <c r="A17" s="4"/>
      <c r="B17" s="21">
        <v>4</v>
      </c>
      <c r="C17" s="215" t="s">
        <v>26</v>
      </c>
      <c r="D17" s="214"/>
      <c r="E17" s="3" t="s">
        <v>46</v>
      </c>
      <c r="F17" s="3"/>
      <c r="G17" s="34" t="s">
        <v>191</v>
      </c>
    </row>
    <row r="18" spans="1:7" ht="124.5" customHeight="1" x14ac:dyDescent="0.25">
      <c r="A18" s="4"/>
      <c r="B18" s="21">
        <v>5</v>
      </c>
      <c r="C18" s="213" t="s">
        <v>203</v>
      </c>
      <c r="D18" s="229"/>
      <c r="E18" s="3" t="s">
        <v>46</v>
      </c>
      <c r="F18" s="3"/>
      <c r="G18" s="34" t="s">
        <v>206</v>
      </c>
    </row>
    <row r="19" spans="1:7" ht="152.1" customHeight="1" x14ac:dyDescent="0.25">
      <c r="A19" s="4"/>
      <c r="B19" s="21">
        <v>6</v>
      </c>
      <c r="C19" s="215" t="s">
        <v>13</v>
      </c>
      <c r="D19" s="214"/>
      <c r="E19" s="3" t="s">
        <v>46</v>
      </c>
      <c r="F19" s="3"/>
      <c r="G19" s="22" t="s">
        <v>593</v>
      </c>
    </row>
    <row r="20" spans="1:7" ht="129.94999999999999" customHeight="1" x14ac:dyDescent="0.25">
      <c r="A20" s="4"/>
      <c r="B20" s="21">
        <v>7</v>
      </c>
      <c r="C20" s="215" t="s">
        <v>16</v>
      </c>
      <c r="D20" s="214"/>
      <c r="E20" s="3" t="s">
        <v>46</v>
      </c>
      <c r="F20" s="3"/>
      <c r="G20" s="22" t="s">
        <v>211</v>
      </c>
    </row>
    <row r="21" spans="1:7" ht="233.45" customHeight="1" x14ac:dyDescent="0.25">
      <c r="A21" s="4"/>
      <c r="B21" s="21">
        <v>8</v>
      </c>
      <c r="C21" s="215" t="s">
        <v>202</v>
      </c>
      <c r="D21" s="214"/>
      <c r="E21" s="3" t="s">
        <v>46</v>
      </c>
      <c r="F21" s="3"/>
      <c r="G21" s="35" t="s">
        <v>36</v>
      </c>
    </row>
    <row r="22" spans="1:7" ht="126.95" customHeight="1" x14ac:dyDescent="0.25">
      <c r="A22" s="4"/>
      <c r="B22" s="21">
        <v>9</v>
      </c>
      <c r="C22" s="215" t="s">
        <v>23</v>
      </c>
      <c r="D22" s="214"/>
      <c r="E22" s="3" t="s">
        <v>46</v>
      </c>
      <c r="F22" s="3"/>
      <c r="G22" s="35" t="s">
        <v>37</v>
      </c>
    </row>
    <row r="23" spans="1:7" ht="60" customHeight="1" x14ac:dyDescent="0.25">
      <c r="A23" s="4"/>
      <c r="B23" s="239" t="s">
        <v>188</v>
      </c>
      <c r="C23" s="240"/>
      <c r="D23" s="240"/>
      <c r="E23" s="240"/>
      <c r="F23" s="240"/>
      <c r="G23" s="36"/>
    </row>
    <row r="24" spans="1:7" ht="215.45" customHeight="1" x14ac:dyDescent="0.25">
      <c r="A24" s="4"/>
      <c r="B24" s="21">
        <v>1</v>
      </c>
      <c r="C24" s="215" t="s">
        <v>204</v>
      </c>
      <c r="D24" s="214"/>
      <c r="E24" s="64" t="s">
        <v>46</v>
      </c>
      <c r="F24" s="3"/>
      <c r="G24" s="22" t="s">
        <v>106</v>
      </c>
    </row>
    <row r="25" spans="1:7" ht="159.6" customHeight="1" x14ac:dyDescent="0.25">
      <c r="A25" s="4"/>
      <c r="B25" s="21">
        <v>2</v>
      </c>
      <c r="C25" s="215" t="s">
        <v>116</v>
      </c>
      <c r="D25" s="214"/>
      <c r="E25" s="3" t="s">
        <v>46</v>
      </c>
      <c r="F25" s="3"/>
      <c r="G25" s="22" t="s">
        <v>596</v>
      </c>
    </row>
    <row r="26" spans="1:7" ht="272.45" customHeight="1" x14ac:dyDescent="0.25">
      <c r="A26" s="4"/>
      <c r="B26" s="21">
        <v>3</v>
      </c>
      <c r="C26" s="215" t="s">
        <v>50</v>
      </c>
      <c r="D26" s="214"/>
      <c r="E26" s="3" t="s">
        <v>46</v>
      </c>
      <c r="F26" s="3"/>
      <c r="G26" s="22" t="s">
        <v>101</v>
      </c>
    </row>
    <row r="27" spans="1:7" ht="353.45" customHeight="1" x14ac:dyDescent="0.25">
      <c r="A27" s="4"/>
      <c r="B27" s="21">
        <v>4</v>
      </c>
      <c r="C27" s="215" t="s">
        <v>51</v>
      </c>
      <c r="D27" s="214"/>
      <c r="E27" s="3" t="s">
        <v>46</v>
      </c>
      <c r="F27" s="3"/>
      <c r="G27" s="22" t="s">
        <v>108</v>
      </c>
    </row>
    <row r="28" spans="1:7" ht="254.1" customHeight="1" x14ac:dyDescent="0.25">
      <c r="A28" s="4"/>
      <c r="B28" s="21">
        <v>5</v>
      </c>
      <c r="C28" s="215" t="s">
        <v>6</v>
      </c>
      <c r="D28" s="214"/>
      <c r="E28" s="3" t="s">
        <v>46</v>
      </c>
      <c r="F28" s="3"/>
      <c r="G28" s="22" t="s">
        <v>102</v>
      </c>
    </row>
    <row r="29" spans="1:7" ht="159" customHeight="1" x14ac:dyDescent="0.25">
      <c r="A29" s="4"/>
      <c r="B29" s="21">
        <v>6</v>
      </c>
      <c r="C29" s="215" t="s">
        <v>17</v>
      </c>
      <c r="D29" s="214"/>
      <c r="E29" s="3" t="s">
        <v>46</v>
      </c>
      <c r="F29" s="3"/>
      <c r="G29" s="22" t="s">
        <v>103</v>
      </c>
    </row>
    <row r="30" spans="1:7" ht="409.6" customHeight="1" x14ac:dyDescent="0.25">
      <c r="A30" s="4"/>
      <c r="B30" s="21">
        <v>7</v>
      </c>
      <c r="C30" s="215" t="s">
        <v>18</v>
      </c>
      <c r="D30" s="214"/>
      <c r="E30" s="3" t="s">
        <v>46</v>
      </c>
      <c r="F30" s="3"/>
      <c r="G30" s="37" t="s">
        <v>597</v>
      </c>
    </row>
    <row r="31" spans="1:7" ht="123" customHeight="1" x14ac:dyDescent="0.25">
      <c r="A31" s="4"/>
      <c r="B31" s="21">
        <v>8</v>
      </c>
      <c r="C31" s="215" t="s">
        <v>19</v>
      </c>
      <c r="D31" s="214"/>
      <c r="E31" s="3" t="s">
        <v>46</v>
      </c>
      <c r="F31" s="3"/>
      <c r="G31" s="22" t="s">
        <v>207</v>
      </c>
    </row>
    <row r="32" spans="1:7" ht="157.5" customHeight="1" x14ac:dyDescent="0.25">
      <c r="A32" s="4"/>
      <c r="B32" s="21">
        <v>9</v>
      </c>
      <c r="C32" s="215" t="s">
        <v>7</v>
      </c>
      <c r="D32" s="214"/>
      <c r="E32" s="3" t="s">
        <v>46</v>
      </c>
      <c r="F32" s="3"/>
      <c r="G32" s="22" t="s">
        <v>212</v>
      </c>
    </row>
    <row r="33" spans="1:7" ht="39.950000000000003" customHeight="1" x14ac:dyDescent="0.25">
      <c r="A33" s="4"/>
      <c r="B33" s="208" t="s">
        <v>193</v>
      </c>
      <c r="C33" s="209"/>
      <c r="D33" s="209"/>
      <c r="E33" s="209"/>
      <c r="F33" s="209"/>
      <c r="G33" s="36"/>
    </row>
    <row r="34" spans="1:7" ht="150" x14ac:dyDescent="0.25">
      <c r="A34" s="4"/>
      <c r="B34" s="21">
        <v>1</v>
      </c>
      <c r="C34" s="215" t="s">
        <v>58</v>
      </c>
      <c r="D34" s="214"/>
      <c r="E34" s="3" t="s">
        <v>46</v>
      </c>
      <c r="F34" s="3"/>
      <c r="G34" s="22" t="s">
        <v>213</v>
      </c>
    </row>
    <row r="35" spans="1:7" ht="168.75" x14ac:dyDescent="0.25">
      <c r="A35" s="4"/>
      <c r="B35" s="21">
        <v>2</v>
      </c>
      <c r="C35" s="215" t="s">
        <v>59</v>
      </c>
      <c r="D35" s="214"/>
      <c r="E35" s="3" t="s">
        <v>46</v>
      </c>
      <c r="F35" s="3"/>
      <c r="G35" s="22" t="s">
        <v>38</v>
      </c>
    </row>
    <row r="36" spans="1:7" ht="136.5" customHeight="1" x14ac:dyDescent="0.25">
      <c r="A36" s="4"/>
      <c r="B36" s="21">
        <v>3</v>
      </c>
      <c r="C36" s="215" t="s">
        <v>25</v>
      </c>
      <c r="D36" s="214"/>
      <c r="E36" s="3" t="s">
        <v>46</v>
      </c>
      <c r="F36" s="3"/>
      <c r="G36" s="22" t="s">
        <v>41</v>
      </c>
    </row>
    <row r="37" spans="1:7" ht="39.950000000000003" customHeight="1" x14ac:dyDescent="0.25">
      <c r="A37" s="4"/>
      <c r="B37" s="239" t="s">
        <v>190</v>
      </c>
      <c r="C37" s="240"/>
      <c r="D37" s="241"/>
      <c r="E37" s="241"/>
      <c r="F37" s="241"/>
      <c r="G37" s="36"/>
    </row>
    <row r="38" spans="1:7" ht="158.25" customHeight="1" x14ac:dyDescent="0.25">
      <c r="A38" s="4"/>
      <c r="B38" s="21">
        <v>1</v>
      </c>
      <c r="C38" s="238" t="s">
        <v>20</v>
      </c>
      <c r="D38" s="238"/>
      <c r="E38" s="3" t="s">
        <v>46</v>
      </c>
      <c r="F38" s="3"/>
      <c r="G38" s="30" t="s">
        <v>57</v>
      </c>
    </row>
    <row r="39" spans="1:7" ht="175.5" customHeight="1" x14ac:dyDescent="0.25">
      <c r="A39" s="4"/>
      <c r="B39" s="21">
        <v>2</v>
      </c>
      <c r="C39" s="238" t="s">
        <v>22</v>
      </c>
      <c r="D39" s="238"/>
      <c r="E39" s="3" t="s">
        <v>46</v>
      </c>
      <c r="F39" s="3"/>
      <c r="G39" s="30" t="s">
        <v>29</v>
      </c>
    </row>
    <row r="40" spans="1:7" ht="225" x14ac:dyDescent="0.25">
      <c r="A40" s="4"/>
      <c r="B40" s="21">
        <v>3</v>
      </c>
      <c r="C40" s="238" t="s">
        <v>30</v>
      </c>
      <c r="D40" s="238"/>
      <c r="E40" s="3" t="s">
        <v>46</v>
      </c>
      <c r="F40" s="3"/>
      <c r="G40" s="30" t="s">
        <v>209</v>
      </c>
    </row>
    <row r="41" spans="1:7" ht="93.75" x14ac:dyDescent="0.25">
      <c r="A41" s="4"/>
      <c r="B41" s="21">
        <v>4</v>
      </c>
      <c r="C41" s="238" t="s">
        <v>21</v>
      </c>
      <c r="D41" s="238"/>
      <c r="E41" s="3" t="s">
        <v>46</v>
      </c>
      <c r="F41" s="3"/>
      <c r="G41" s="30" t="s">
        <v>214</v>
      </c>
    </row>
    <row r="42" spans="1:7" ht="244.5" customHeight="1" x14ac:dyDescent="0.25">
      <c r="A42" s="4"/>
      <c r="B42" s="21">
        <v>5</v>
      </c>
      <c r="C42" s="238" t="s">
        <v>15</v>
      </c>
      <c r="D42" s="238"/>
      <c r="E42" s="3" t="s">
        <v>46</v>
      </c>
      <c r="F42" s="3"/>
      <c r="G42" s="30" t="s">
        <v>123</v>
      </c>
    </row>
    <row r="43" spans="1:7" ht="156" customHeight="1" x14ac:dyDescent="0.25">
      <c r="A43" s="4"/>
      <c r="B43" s="21">
        <v>6</v>
      </c>
      <c r="C43" s="238" t="s">
        <v>31</v>
      </c>
      <c r="D43" s="238"/>
      <c r="E43" s="3" t="s">
        <v>46</v>
      </c>
      <c r="F43" s="3"/>
      <c r="G43" s="30" t="s">
        <v>56</v>
      </c>
    </row>
    <row r="44" spans="1:7" ht="172.5" customHeight="1" x14ac:dyDescent="0.25">
      <c r="A44" s="4"/>
      <c r="B44" s="21">
        <v>7</v>
      </c>
      <c r="C44" s="238" t="s">
        <v>33</v>
      </c>
      <c r="D44" s="238"/>
      <c r="E44" s="3" t="s">
        <v>46</v>
      </c>
      <c r="F44" s="3"/>
      <c r="G44" s="30" t="s">
        <v>55</v>
      </c>
    </row>
    <row r="45" spans="1:7" ht="105.6" customHeight="1" x14ac:dyDescent="0.25">
      <c r="A45" s="4"/>
      <c r="B45" s="21">
        <v>8</v>
      </c>
      <c r="C45" s="238" t="s">
        <v>32</v>
      </c>
      <c r="D45" s="238"/>
      <c r="E45" s="3" t="s">
        <v>46</v>
      </c>
      <c r="F45" s="3"/>
      <c r="G45" s="30" t="s">
        <v>112</v>
      </c>
    </row>
    <row r="46" spans="1:7" ht="39.950000000000003" customHeight="1" x14ac:dyDescent="0.25">
      <c r="A46" s="4"/>
      <c r="B46" s="208" t="s">
        <v>406</v>
      </c>
      <c r="C46" s="209"/>
      <c r="D46" s="224"/>
      <c r="E46" s="224"/>
      <c r="F46" s="224"/>
      <c r="G46" s="39"/>
    </row>
    <row r="47" spans="1:7" ht="112.5" customHeight="1" x14ac:dyDescent="0.25">
      <c r="A47" s="4"/>
      <c r="B47" s="21">
        <v>1</v>
      </c>
      <c r="C47" s="215" t="s">
        <v>119</v>
      </c>
      <c r="D47" s="214"/>
      <c r="E47" s="3" t="s">
        <v>46</v>
      </c>
      <c r="F47" s="3"/>
      <c r="G47" s="22" t="s">
        <v>592</v>
      </c>
    </row>
    <row r="48" spans="1:7" ht="39.950000000000003" customHeight="1" x14ac:dyDescent="0.25">
      <c r="B48" s="208" t="s">
        <v>407</v>
      </c>
      <c r="C48" s="209"/>
      <c r="D48" s="209"/>
      <c r="E48" s="209"/>
      <c r="F48" s="209"/>
      <c r="G48" s="40"/>
    </row>
    <row r="49" spans="2:7" ht="150" customHeight="1" x14ac:dyDescent="0.25">
      <c r="B49" s="210"/>
      <c r="C49" s="211"/>
      <c r="D49" s="211"/>
      <c r="E49" s="211"/>
      <c r="F49" s="212"/>
      <c r="G49" s="22" t="s">
        <v>54</v>
      </c>
    </row>
    <row r="52" spans="2:7" ht="60" customHeight="1" x14ac:dyDescent="0.25">
      <c r="B52" s="206" t="s">
        <v>267</v>
      </c>
      <c r="C52" s="207"/>
      <c r="D52" s="44"/>
      <c r="E52" s="71" t="s">
        <v>3</v>
      </c>
      <c r="F52" s="63"/>
    </row>
    <row r="53" spans="2:7" ht="60" customHeight="1" x14ac:dyDescent="0.25">
      <c r="B53" s="219" t="s">
        <v>405</v>
      </c>
      <c r="C53" s="222"/>
      <c r="D53" s="178"/>
      <c r="E53" s="73"/>
      <c r="F53" s="73"/>
    </row>
  </sheetData>
  <sheetProtection algorithmName="SHA-512" hashValue="7WyhXG9P/yfqFN1v8wDCfm/4xwDVyA0FTe603nICIF4wuf4ObC+eyDdrRfyBTwTRhpWUQDWxVML5ENMD4v15qA==" saltValue="QiB83sVJxVgjkOgzoKiARw==" spinCount="100000" sheet="1" objects="1" scenarios="1" formatCells="0" formatColumns="0" formatRows="0"/>
  <mergeCells count="49">
    <mergeCell ref="B53:C53"/>
    <mergeCell ref="B46:F46"/>
    <mergeCell ref="C41:D41"/>
    <mergeCell ref="B48:F48"/>
    <mergeCell ref="B49:F49"/>
    <mergeCell ref="B52:C52"/>
    <mergeCell ref="C42:D42"/>
    <mergeCell ref="C43:D43"/>
    <mergeCell ref="C44:D44"/>
    <mergeCell ref="C45:D45"/>
    <mergeCell ref="C47:D47"/>
    <mergeCell ref="B37:F37"/>
    <mergeCell ref="C38:D38"/>
    <mergeCell ref="C39:D39"/>
    <mergeCell ref="C40:D40"/>
    <mergeCell ref="B23:F23"/>
    <mergeCell ref="C24:D24"/>
    <mergeCell ref="C25:D25"/>
    <mergeCell ref="C26:D26"/>
    <mergeCell ref="C27:D27"/>
    <mergeCell ref="C29:D29"/>
    <mergeCell ref="C30:D30"/>
    <mergeCell ref="C31:D31"/>
    <mergeCell ref="C32:D32"/>
    <mergeCell ref="C22:D22"/>
    <mergeCell ref="B33:F33"/>
    <mergeCell ref="C34:D34"/>
    <mergeCell ref="C35:D35"/>
    <mergeCell ref="C36:D36"/>
    <mergeCell ref="C28:D28"/>
    <mergeCell ref="C21:D21"/>
    <mergeCell ref="B9:C9"/>
    <mergeCell ref="B10:C10"/>
    <mergeCell ref="C12:D12"/>
    <mergeCell ref="B13:F13"/>
    <mergeCell ref="C14:D14"/>
    <mergeCell ref="C15:D15"/>
    <mergeCell ref="C16:D16"/>
    <mergeCell ref="C17:D17"/>
    <mergeCell ref="C18:D18"/>
    <mergeCell ref="C19:D19"/>
    <mergeCell ref="C20:D20"/>
    <mergeCell ref="B7:C7"/>
    <mergeCell ref="B8:C8"/>
    <mergeCell ref="B2:F2"/>
    <mergeCell ref="B3:C3"/>
    <mergeCell ref="B4:C4"/>
    <mergeCell ref="B5:C5"/>
    <mergeCell ref="B6:C6"/>
  </mergeCells>
  <conditionalFormatting sqref="E11">
    <cfRule type="cellIs" dxfId="70" priority="17" operator="greaterThan">
      <formula>0</formula>
    </cfRule>
  </conditionalFormatting>
  <conditionalFormatting sqref="E14:E22">
    <cfRule type="cellIs" dxfId="69" priority="14" operator="equal">
      <formula>"N/A"</formula>
    </cfRule>
    <cfRule type="cellIs" dxfId="68" priority="15" operator="equal">
      <formula>"Acceptable"</formula>
    </cfRule>
    <cfRule type="cellIs" dxfId="67" priority="16" operator="equal">
      <formula>"Needs Improvement"</formula>
    </cfRule>
  </conditionalFormatting>
  <conditionalFormatting sqref="E24:E32">
    <cfRule type="cellIs" dxfId="66" priority="11" operator="equal">
      <formula>"N/A"</formula>
    </cfRule>
    <cfRule type="cellIs" dxfId="65" priority="12" operator="equal">
      <formula>"Acceptable"</formula>
    </cfRule>
    <cfRule type="cellIs" dxfId="64" priority="13" operator="equal">
      <formula>"Needs Improvement"</formula>
    </cfRule>
  </conditionalFormatting>
  <conditionalFormatting sqref="E34:E36">
    <cfRule type="cellIs" dxfId="63" priority="8" operator="equal">
      <formula>"N/A"</formula>
    </cfRule>
    <cfRule type="cellIs" dxfId="62" priority="9" operator="equal">
      <formula>"Acceptable"</formula>
    </cfRule>
  </conditionalFormatting>
  <conditionalFormatting sqref="E34:E45">
    <cfRule type="cellIs" dxfId="61" priority="1" operator="equal">
      <formula>"Needs Improvement"</formula>
    </cfRule>
  </conditionalFormatting>
  <conditionalFormatting sqref="E38:E45">
    <cfRule type="cellIs" dxfId="60" priority="5" operator="equal">
      <formula>"N/A"</formula>
    </cfRule>
    <cfRule type="cellIs" dxfId="59" priority="6" operator="equal">
      <formula>"Acceptable"</formula>
    </cfRule>
  </conditionalFormatting>
  <conditionalFormatting sqref="E47">
    <cfRule type="cellIs" dxfId="58" priority="2" operator="equal">
      <formula>"N/A"</formula>
    </cfRule>
    <cfRule type="cellIs" dxfId="57" priority="3" operator="equal">
      <formula>"Acceptable"</formula>
    </cfRule>
    <cfRule type="cellIs" dxfId="56" priority="4" operator="equal">
      <formula>"Needs Improvement"</formula>
    </cfRule>
  </conditionalFormatting>
  <dataValidations count="5">
    <dataValidation type="list" allowBlank="1" showInputMessage="1" showErrorMessage="1" sqref="E14:E22 E24:E32 E34:E36 E38:E45 E47" xr:uid="{C1C357F0-F6EB-4ECB-87B4-2D8110B3EBD9}">
      <formula1>"Select, Acceptable, Needs Improvement, N/A"</formula1>
    </dataValidation>
    <dataValidation type="list" allowBlank="1" showInputMessage="1" showErrorMessage="1" sqref="E37" xr:uid="{A9B9822C-0938-4911-B429-DF377ADEDFFE}">
      <formula1>"Select, Acceptable, Needs Improvement"</formula1>
    </dataValidation>
    <dataValidation type="date" operator="greaterThanOrEqual" allowBlank="1" showInputMessage="1" showErrorMessage="1" error="Please enter a date in MM/DD/YYYY format." sqref="F3 D3 F52" xr:uid="{261DD2D8-1E07-4A6A-A4E4-50B7F8B181FB}">
      <formula1>1</formula1>
    </dataValidation>
    <dataValidation type="list" allowBlank="1" showInputMessage="1" showErrorMessage="1" sqref="D8" xr:uid="{013E7422-95EA-41A8-93C0-3050D6AA7405}">
      <formula1>"Select, Limited Scope PCHF and Acidified Foods, Limited Scope PCHF and LACF"</formula1>
    </dataValidation>
    <dataValidation type="list" allowBlank="1" showInputMessage="1" showErrorMessage="1" sqref="F8" xr:uid="{F2F81DB8-A45A-4C0B-A1EA-58461C4B79BD}">
      <formula1>"Select, Contract Audit, Verification Audit, Training Audit, Joint Inspection, Non-Contract Audit, Field Evaluation"</formula1>
    </dataValidation>
  </dataValidations>
  <pageMargins left="0.35" right="0.2" top="0.5" bottom="0.5" header="0.3" footer="0.3"/>
  <pageSetup paperSize="127" scale="81" fitToHeight="0" orientation="portrait" horizontalDpi="300" verticalDpi="300" r:id="rId1"/>
  <headerFooter>
    <oddFooter>&amp;CPage &amp;P of &amp;N</oddFooter>
  </headerFooter>
  <rowBreaks count="1" manualBreakCount="1">
    <brk id="45"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EEA6BCA-725B-482C-8140-6CB10201725D}">
          <x14:formula1>
            <xm:f>Sheet1!$A$3:$A$129</xm:f>
          </x14:formula1>
          <xm:sqref>D4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70D26-BB45-421A-BA09-0532FC853D63}">
  <sheetPr codeName="Sheet11">
    <tabColor theme="7" tint="0.39997558519241921"/>
    <pageSetUpPr fitToPage="1"/>
  </sheetPr>
  <dimension ref="A1:G46"/>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5.7109375" customWidth="1"/>
  </cols>
  <sheetData>
    <row r="1" spans="1:7" ht="24"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413</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51" t="s">
        <v>97</v>
      </c>
      <c r="E8" s="71" t="s">
        <v>221</v>
      </c>
      <c r="F8" s="150" t="s">
        <v>46</v>
      </c>
    </row>
    <row r="9" spans="1:7" ht="90.75" customHeight="1" x14ac:dyDescent="0.25">
      <c r="A9" s="4"/>
      <c r="B9" s="219" t="s">
        <v>186</v>
      </c>
      <c r="C9" s="222"/>
      <c r="D9" s="59">
        <f>COUNTIF(E14:E40, "Acceptable")</f>
        <v>0</v>
      </c>
      <c r="E9" s="70" t="s">
        <v>187</v>
      </c>
      <c r="F9" s="61">
        <f>COUNTIF(E14:E40,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24</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210" customHeight="1" x14ac:dyDescent="0.25">
      <c r="A14" s="4"/>
      <c r="B14" s="21">
        <v>1</v>
      </c>
      <c r="C14" s="213" t="s">
        <v>194</v>
      </c>
      <c r="D14" s="214"/>
      <c r="E14" s="64" t="s">
        <v>46</v>
      </c>
      <c r="F14" s="3"/>
      <c r="G14" s="22" t="s">
        <v>518</v>
      </c>
    </row>
    <row r="15" spans="1:7" ht="191.1" customHeight="1" x14ac:dyDescent="0.25">
      <c r="A15" s="4"/>
      <c r="B15" s="21">
        <v>2</v>
      </c>
      <c r="C15" s="213" t="s">
        <v>195</v>
      </c>
      <c r="D15" s="214"/>
      <c r="E15" s="3" t="s">
        <v>46</v>
      </c>
      <c r="F15" s="3"/>
      <c r="G15" s="22" t="s">
        <v>590</v>
      </c>
    </row>
    <row r="16" spans="1:7" ht="117.95" customHeight="1" x14ac:dyDescent="0.25">
      <c r="A16" s="4"/>
      <c r="B16" s="21">
        <v>3</v>
      </c>
      <c r="C16" s="215" t="s">
        <v>12</v>
      </c>
      <c r="D16" s="214"/>
      <c r="E16" s="3" t="s">
        <v>46</v>
      </c>
      <c r="F16" s="3"/>
      <c r="G16" s="22" t="s">
        <v>519</v>
      </c>
    </row>
    <row r="17" spans="1:7" ht="102.6" customHeight="1" x14ac:dyDescent="0.25">
      <c r="A17" s="4"/>
      <c r="B17" s="21">
        <v>4</v>
      </c>
      <c r="C17" s="215" t="s">
        <v>26</v>
      </c>
      <c r="D17" s="214"/>
      <c r="E17" s="3" t="s">
        <v>46</v>
      </c>
      <c r="F17" s="3"/>
      <c r="G17" s="34" t="s">
        <v>191</v>
      </c>
    </row>
    <row r="18" spans="1:7" ht="138" customHeight="1" x14ac:dyDescent="0.25">
      <c r="A18" s="4"/>
      <c r="B18" s="21">
        <v>5</v>
      </c>
      <c r="C18" s="213" t="s">
        <v>203</v>
      </c>
      <c r="D18" s="229"/>
      <c r="E18" s="3" t="s">
        <v>46</v>
      </c>
      <c r="F18" s="3"/>
      <c r="G18" s="34" t="s">
        <v>206</v>
      </c>
    </row>
    <row r="19" spans="1:7" ht="157.5" customHeight="1" x14ac:dyDescent="0.25">
      <c r="A19" s="4"/>
      <c r="B19" s="21">
        <v>6</v>
      </c>
      <c r="C19" s="215" t="s">
        <v>13</v>
      </c>
      <c r="D19" s="214"/>
      <c r="E19" s="3" t="s">
        <v>46</v>
      </c>
      <c r="F19" s="3"/>
      <c r="G19" s="22" t="s">
        <v>593</v>
      </c>
    </row>
    <row r="20" spans="1:7" ht="124.5" customHeight="1" x14ac:dyDescent="0.25">
      <c r="A20" s="4"/>
      <c r="B20" s="21">
        <v>7</v>
      </c>
      <c r="C20" s="215" t="s">
        <v>16</v>
      </c>
      <c r="D20" s="214"/>
      <c r="E20" s="3" t="s">
        <v>46</v>
      </c>
      <c r="F20" s="3"/>
      <c r="G20" s="22" t="s">
        <v>211</v>
      </c>
    </row>
    <row r="21" spans="1:7" ht="227.45" customHeight="1" x14ac:dyDescent="0.25">
      <c r="A21" s="4"/>
      <c r="B21" s="21">
        <v>8</v>
      </c>
      <c r="C21" s="215" t="s">
        <v>202</v>
      </c>
      <c r="D21" s="214"/>
      <c r="E21" s="3" t="s">
        <v>46</v>
      </c>
      <c r="F21" s="3"/>
      <c r="G21" s="35" t="s">
        <v>36</v>
      </c>
    </row>
    <row r="22" spans="1:7" ht="123" customHeight="1" x14ac:dyDescent="0.25">
      <c r="A22" s="4"/>
      <c r="B22" s="21">
        <v>9</v>
      </c>
      <c r="C22" s="215" t="s">
        <v>23</v>
      </c>
      <c r="D22" s="214"/>
      <c r="E22" s="3" t="s">
        <v>46</v>
      </c>
      <c r="F22" s="3"/>
      <c r="G22" s="35" t="s">
        <v>37</v>
      </c>
    </row>
    <row r="23" spans="1:7" ht="60.75" customHeight="1" x14ac:dyDescent="0.25">
      <c r="A23" s="4"/>
      <c r="B23" s="239" t="s">
        <v>188</v>
      </c>
      <c r="C23" s="240"/>
      <c r="D23" s="240"/>
      <c r="E23" s="240"/>
      <c r="F23" s="240"/>
      <c r="G23" s="36"/>
    </row>
    <row r="24" spans="1:7" ht="187.5" x14ac:dyDescent="0.25">
      <c r="A24" s="4"/>
      <c r="B24" s="21">
        <v>1</v>
      </c>
      <c r="C24" s="215" t="s">
        <v>204</v>
      </c>
      <c r="D24" s="214"/>
      <c r="E24" s="64" t="s">
        <v>46</v>
      </c>
      <c r="F24" s="3"/>
      <c r="G24" s="22" t="s">
        <v>106</v>
      </c>
    </row>
    <row r="25" spans="1:7" ht="131.25" x14ac:dyDescent="0.25">
      <c r="A25" s="4"/>
      <c r="B25" s="21">
        <v>2</v>
      </c>
      <c r="C25" s="215" t="s">
        <v>116</v>
      </c>
      <c r="D25" s="214"/>
      <c r="E25" s="3" t="s">
        <v>46</v>
      </c>
      <c r="F25" s="3"/>
      <c r="G25" s="22" t="s">
        <v>596</v>
      </c>
    </row>
    <row r="26" spans="1:7" ht="225" x14ac:dyDescent="0.25">
      <c r="B26" s="21">
        <v>3</v>
      </c>
      <c r="C26" s="215" t="s">
        <v>50</v>
      </c>
      <c r="D26" s="214"/>
      <c r="E26" s="3" t="s">
        <v>46</v>
      </c>
      <c r="F26" s="3"/>
      <c r="G26" s="22" t="s">
        <v>215</v>
      </c>
    </row>
    <row r="27" spans="1:7" ht="345.6" customHeight="1" x14ac:dyDescent="0.25">
      <c r="B27" s="21">
        <v>4</v>
      </c>
      <c r="C27" s="215" t="s">
        <v>51</v>
      </c>
      <c r="D27" s="214"/>
      <c r="E27" s="3" t="s">
        <v>46</v>
      </c>
      <c r="F27" s="3"/>
      <c r="G27" s="22" t="s">
        <v>104</v>
      </c>
    </row>
    <row r="28" spans="1:7" ht="260.45" customHeight="1" x14ac:dyDescent="0.25">
      <c r="B28" s="21">
        <v>5</v>
      </c>
      <c r="C28" s="215" t="s">
        <v>6</v>
      </c>
      <c r="D28" s="214"/>
      <c r="E28" s="3" t="s">
        <v>46</v>
      </c>
      <c r="F28" s="3"/>
      <c r="G28" s="22" t="s">
        <v>102</v>
      </c>
    </row>
    <row r="29" spans="1:7" ht="165.6" customHeight="1" x14ac:dyDescent="0.25">
      <c r="B29" s="21">
        <v>6</v>
      </c>
      <c r="C29" s="215" t="s">
        <v>17</v>
      </c>
      <c r="D29" s="214"/>
      <c r="E29" s="3" t="s">
        <v>46</v>
      </c>
      <c r="F29" s="3"/>
      <c r="G29" s="22" t="s">
        <v>216</v>
      </c>
    </row>
    <row r="30" spans="1:7" ht="409.6" customHeight="1" x14ac:dyDescent="0.25">
      <c r="B30" s="21">
        <v>7</v>
      </c>
      <c r="C30" s="215" t="s">
        <v>18</v>
      </c>
      <c r="D30" s="214"/>
      <c r="E30" s="3" t="s">
        <v>46</v>
      </c>
      <c r="F30" s="3"/>
      <c r="G30" s="37" t="s">
        <v>597</v>
      </c>
    </row>
    <row r="31" spans="1:7" ht="204" customHeight="1" x14ac:dyDescent="0.25">
      <c r="B31" s="21">
        <v>8</v>
      </c>
      <c r="C31" s="215" t="s">
        <v>19</v>
      </c>
      <c r="D31" s="214"/>
      <c r="E31" s="3" t="s">
        <v>46</v>
      </c>
      <c r="F31" s="3"/>
      <c r="G31" s="22" t="s">
        <v>207</v>
      </c>
    </row>
    <row r="32" spans="1:7" ht="180.95" customHeight="1" x14ac:dyDescent="0.25">
      <c r="B32" s="21">
        <v>9</v>
      </c>
      <c r="C32" s="215" t="s">
        <v>7</v>
      </c>
      <c r="D32" s="214"/>
      <c r="E32" s="3" t="s">
        <v>46</v>
      </c>
      <c r="F32" s="3"/>
      <c r="G32" s="22" t="s">
        <v>212</v>
      </c>
    </row>
    <row r="33" spans="1:7" ht="39.950000000000003" customHeight="1" x14ac:dyDescent="0.25">
      <c r="A33" s="4"/>
      <c r="B33" s="208" t="s">
        <v>197</v>
      </c>
      <c r="C33" s="209"/>
      <c r="D33" s="209"/>
      <c r="E33" s="209"/>
      <c r="F33" s="209"/>
      <c r="G33" s="36"/>
    </row>
    <row r="34" spans="1:7" ht="93.75" x14ac:dyDescent="0.25">
      <c r="A34" s="4"/>
      <c r="B34" s="21">
        <v>1</v>
      </c>
      <c r="C34" s="215" t="s">
        <v>39</v>
      </c>
      <c r="D34" s="214"/>
      <c r="E34" s="3" t="s">
        <v>46</v>
      </c>
      <c r="F34" s="3"/>
      <c r="G34" s="22" t="s">
        <v>42</v>
      </c>
    </row>
    <row r="35" spans="1:7" ht="62.25" customHeight="1" x14ac:dyDescent="0.25">
      <c r="A35" s="4"/>
      <c r="B35" s="21">
        <v>2</v>
      </c>
      <c r="C35" s="215" t="s">
        <v>9</v>
      </c>
      <c r="D35" s="214"/>
      <c r="E35" s="3" t="s">
        <v>46</v>
      </c>
      <c r="F35" s="3"/>
      <c r="G35" s="22" t="s">
        <v>122</v>
      </c>
    </row>
    <row r="36" spans="1:7" ht="109.5" customHeight="1" x14ac:dyDescent="0.25">
      <c r="A36" s="4"/>
      <c r="B36" s="21">
        <v>3</v>
      </c>
      <c r="C36" s="215" t="s">
        <v>10</v>
      </c>
      <c r="D36" s="214"/>
      <c r="E36" s="3" t="s">
        <v>46</v>
      </c>
      <c r="F36" s="3"/>
      <c r="G36" s="22" t="s">
        <v>40</v>
      </c>
    </row>
    <row r="37" spans="1:7" ht="152.25" customHeight="1" x14ac:dyDescent="0.25">
      <c r="A37" s="4"/>
      <c r="B37" s="21">
        <v>4</v>
      </c>
      <c r="C37" s="215" t="s">
        <v>94</v>
      </c>
      <c r="D37" s="214"/>
      <c r="E37" s="3" t="s">
        <v>46</v>
      </c>
      <c r="F37" s="3"/>
      <c r="G37" s="22" t="s">
        <v>95</v>
      </c>
    </row>
    <row r="38" spans="1:7" ht="187.5" x14ac:dyDescent="0.25">
      <c r="A38" s="4"/>
      <c r="B38" s="21">
        <v>5</v>
      </c>
      <c r="C38" s="215" t="s">
        <v>11</v>
      </c>
      <c r="D38" s="214"/>
      <c r="E38" s="3" t="s">
        <v>46</v>
      </c>
      <c r="F38" s="3"/>
      <c r="G38" s="22" t="s">
        <v>96</v>
      </c>
    </row>
    <row r="39" spans="1:7" ht="39.950000000000003" customHeight="1" x14ac:dyDescent="0.25">
      <c r="B39" s="208" t="s">
        <v>406</v>
      </c>
      <c r="C39" s="209"/>
      <c r="D39" s="224"/>
      <c r="E39" s="224"/>
      <c r="F39" s="224"/>
      <c r="G39" s="39"/>
    </row>
    <row r="40" spans="1:7" ht="118.5" customHeight="1" x14ac:dyDescent="0.25">
      <c r="B40" s="21">
        <v>1</v>
      </c>
      <c r="C40" s="215" t="s">
        <v>119</v>
      </c>
      <c r="D40" s="214"/>
      <c r="E40" s="3" t="s">
        <v>46</v>
      </c>
      <c r="F40" s="3"/>
      <c r="G40" s="22" t="s">
        <v>592</v>
      </c>
    </row>
    <row r="41" spans="1:7" ht="39.950000000000003" customHeight="1" x14ac:dyDescent="0.25">
      <c r="B41" s="208" t="s">
        <v>407</v>
      </c>
      <c r="C41" s="209"/>
      <c r="D41" s="209"/>
      <c r="E41" s="209"/>
      <c r="F41" s="209"/>
      <c r="G41" s="40"/>
    </row>
    <row r="42" spans="1:7" ht="150" customHeight="1" x14ac:dyDescent="0.25">
      <c r="B42" s="210"/>
      <c r="C42" s="211"/>
      <c r="D42" s="211"/>
      <c r="E42" s="211"/>
      <c r="F42" s="212"/>
      <c r="G42" s="22" t="s">
        <v>120</v>
      </c>
    </row>
    <row r="45" spans="1:7" ht="60" customHeight="1" x14ac:dyDescent="0.25">
      <c r="B45" s="206" t="s">
        <v>267</v>
      </c>
      <c r="C45" s="207"/>
      <c r="D45" s="44"/>
      <c r="E45" s="71" t="s">
        <v>3</v>
      </c>
      <c r="F45" s="63"/>
    </row>
    <row r="46" spans="1:7" ht="60" customHeight="1" x14ac:dyDescent="0.25">
      <c r="B46" s="219" t="s">
        <v>405</v>
      </c>
      <c r="C46" s="222"/>
      <c r="D46" s="178"/>
      <c r="E46" s="73"/>
      <c r="F46" s="73"/>
    </row>
  </sheetData>
  <sheetProtection algorithmName="SHA-512" hashValue="c/HPrXKC+8P3HN7EE9KKoi6Q7JrUmu8jouFKiAXob9FmeTa2pSjaDfJmmZsZGoNH0Cof22aMih5Hti5K9Q1YOg==" saltValue="pTfZoF0Kyy6YwmOna3r0Xw==" spinCount="100000" sheet="1" objects="1" scenarios="1" formatCells="0" formatColumns="0" formatRows="0"/>
  <mergeCells count="42">
    <mergeCell ref="B46:C46"/>
    <mergeCell ref="B39:F39"/>
    <mergeCell ref="B41:F41"/>
    <mergeCell ref="B42:F42"/>
    <mergeCell ref="B45:C45"/>
    <mergeCell ref="C36:D36"/>
    <mergeCell ref="C37:D37"/>
    <mergeCell ref="C38:D38"/>
    <mergeCell ref="C40:D40"/>
    <mergeCell ref="C28:D28"/>
    <mergeCell ref="C22:D22"/>
    <mergeCell ref="B33:F33"/>
    <mergeCell ref="C34:D34"/>
    <mergeCell ref="C35:D35"/>
    <mergeCell ref="B23:F23"/>
    <mergeCell ref="C24:D24"/>
    <mergeCell ref="C25:D25"/>
    <mergeCell ref="C26:D26"/>
    <mergeCell ref="C27:D27"/>
    <mergeCell ref="C29:D29"/>
    <mergeCell ref="C30:D30"/>
    <mergeCell ref="C31:D31"/>
    <mergeCell ref="C32:D32"/>
    <mergeCell ref="C21:D21"/>
    <mergeCell ref="B9:C9"/>
    <mergeCell ref="B10:C10"/>
    <mergeCell ref="C12:D12"/>
    <mergeCell ref="B13:F13"/>
    <mergeCell ref="C14:D14"/>
    <mergeCell ref="C15:D15"/>
    <mergeCell ref="C16:D16"/>
    <mergeCell ref="C17:D17"/>
    <mergeCell ref="C18:D18"/>
    <mergeCell ref="C19:D19"/>
    <mergeCell ref="C20:D20"/>
    <mergeCell ref="B7:C7"/>
    <mergeCell ref="B8:C8"/>
    <mergeCell ref="B2:F2"/>
    <mergeCell ref="B3:C3"/>
    <mergeCell ref="B4:C4"/>
    <mergeCell ref="B5:C5"/>
    <mergeCell ref="B6:C6"/>
  </mergeCells>
  <conditionalFormatting sqref="E11">
    <cfRule type="cellIs" dxfId="55" priority="13" operator="greaterThan">
      <formula>0</formula>
    </cfRule>
  </conditionalFormatting>
  <conditionalFormatting sqref="E14:E22">
    <cfRule type="cellIs" dxfId="54" priority="10" operator="equal">
      <formula>"N/A"</formula>
    </cfRule>
    <cfRule type="cellIs" dxfId="53" priority="11" operator="equal">
      <formula>"Acceptable"</formula>
    </cfRule>
    <cfRule type="cellIs" dxfId="52" priority="12" operator="equal">
      <formula>"Needs Improvement"</formula>
    </cfRule>
  </conditionalFormatting>
  <conditionalFormatting sqref="E24:E32">
    <cfRule type="cellIs" dxfId="51" priority="7" operator="equal">
      <formula>"N/A"</formula>
    </cfRule>
    <cfRule type="cellIs" dxfId="50" priority="8" operator="equal">
      <formula>"Acceptable"</formula>
    </cfRule>
    <cfRule type="cellIs" dxfId="49" priority="9" operator="equal">
      <formula>"Needs Improvement"</formula>
    </cfRule>
  </conditionalFormatting>
  <conditionalFormatting sqref="E34:E38">
    <cfRule type="cellIs" dxfId="48" priority="4" operator="equal">
      <formula>"N/A"</formula>
    </cfRule>
    <cfRule type="cellIs" dxfId="47" priority="5" operator="equal">
      <formula>"Acceptable"</formula>
    </cfRule>
    <cfRule type="cellIs" dxfId="46" priority="6" operator="equal">
      <formula>"Needs Improvement"</formula>
    </cfRule>
  </conditionalFormatting>
  <conditionalFormatting sqref="E40">
    <cfRule type="cellIs" dxfId="45" priority="1" operator="equal">
      <formula>"N/A"</formula>
    </cfRule>
    <cfRule type="cellIs" dxfId="44" priority="2" operator="equal">
      <formula>"Acceptable"</formula>
    </cfRule>
    <cfRule type="cellIs" dxfId="43" priority="3" operator="equal">
      <formula>"Needs Improvement"</formula>
    </cfRule>
  </conditionalFormatting>
  <dataValidations count="3">
    <dataValidation type="date" operator="greaterThanOrEqual" allowBlank="1" showInputMessage="1" showErrorMessage="1" error="Please enter a date in MM/DD/YYYY format." sqref="F3 D3 F45" xr:uid="{9B4FE484-0194-4893-A031-98A4E3ABAEB7}">
      <formula1>1</formula1>
    </dataValidation>
    <dataValidation type="list" allowBlank="1" showInputMessage="1" showErrorMessage="1" sqref="E14:E22 E24:E32 E34:E38 E40" xr:uid="{4ED91A10-66A6-421E-AEA3-B9D7ABAA598A}">
      <formula1>"Select, Acceptable, Needs Improvement, N/A"</formula1>
    </dataValidation>
    <dataValidation type="list" allowBlank="1" showInputMessage="1" showErrorMessage="1" sqref="F8" xr:uid="{27D1765A-6C63-48F6-86CB-E6343434EF4D}">
      <formula1>"Select, Contract Audit, Verification Audit, Training Audit, Joint Inspection, MFRPS Audit, Field Evaluation"</formula1>
    </dataValidation>
  </dataValidations>
  <pageMargins left="0.35" right="0.2" top="0.5" bottom="0.5" header="0.3" footer="0.3"/>
  <pageSetup paperSize="127" scale="81" fitToHeight="0" orientation="portrait" horizontalDpi="300" verticalDpi="300" r:id="rId1"/>
  <headerFooter>
    <oddFooter>&amp;CPage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682C11D-FCB3-4F11-AEEE-D8D19E7EEE86}">
          <x14:formula1>
            <xm:f>Sheet1!$A$3:$A$129</xm:f>
          </x14:formula1>
          <xm:sqref>D4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D05A6-86F8-404C-9694-A22ED18A131E}">
  <sheetPr codeName="Sheet12">
    <tabColor theme="7" tint="0.79998168889431442"/>
    <pageSetUpPr fitToPage="1"/>
  </sheetPr>
  <dimension ref="A1:G55"/>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4.28515625" customWidth="1"/>
  </cols>
  <sheetData>
    <row r="1" spans="1:7" ht="21"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414</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88" t="s">
        <v>46</v>
      </c>
      <c r="E8" s="71" t="s">
        <v>221</v>
      </c>
      <c r="F8" s="150" t="s">
        <v>46</v>
      </c>
    </row>
    <row r="9" spans="1:7" ht="90" customHeight="1" x14ac:dyDescent="0.25">
      <c r="A9" s="4"/>
      <c r="B9" s="219" t="s">
        <v>186</v>
      </c>
      <c r="C9" s="222"/>
      <c r="D9" s="59">
        <f>COUNTIF(E14:E49, "Acceptable")</f>
        <v>0</v>
      </c>
      <c r="E9" s="70" t="s">
        <v>187</v>
      </c>
      <c r="F9" s="61">
        <f>COUNTIF(E14:E49,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32</v>
      </c>
      <c r="F11" t="s">
        <v>282</v>
      </c>
    </row>
    <row r="12" spans="1:7" ht="50.1" customHeight="1" x14ac:dyDescent="0.25">
      <c r="B12" s="8" t="s">
        <v>4</v>
      </c>
      <c r="C12" s="225" t="s">
        <v>5</v>
      </c>
      <c r="D12" s="242"/>
      <c r="E12" s="8" t="s">
        <v>48</v>
      </c>
      <c r="F12" s="1" t="s">
        <v>286</v>
      </c>
      <c r="G12" s="1" t="s">
        <v>98</v>
      </c>
    </row>
    <row r="13" spans="1:7" ht="39.950000000000003" customHeight="1" x14ac:dyDescent="0.25">
      <c r="B13" s="227" t="s">
        <v>201</v>
      </c>
      <c r="C13" s="228"/>
      <c r="D13" s="228"/>
      <c r="E13" s="228"/>
      <c r="F13" s="228"/>
      <c r="G13" s="2"/>
    </row>
    <row r="14" spans="1:7" ht="206.25" x14ac:dyDescent="0.25">
      <c r="A14" s="4"/>
      <c r="B14" s="21">
        <v>1</v>
      </c>
      <c r="C14" s="213" t="s">
        <v>194</v>
      </c>
      <c r="D14" s="214"/>
      <c r="E14" s="64" t="s">
        <v>46</v>
      </c>
      <c r="F14" s="3"/>
      <c r="G14" s="22" t="s">
        <v>518</v>
      </c>
    </row>
    <row r="15" spans="1:7" ht="203.45" customHeight="1" x14ac:dyDescent="0.25">
      <c r="A15" s="4"/>
      <c r="B15" s="21">
        <v>2</v>
      </c>
      <c r="C15" s="213" t="s">
        <v>195</v>
      </c>
      <c r="D15" s="214"/>
      <c r="E15" s="3" t="s">
        <v>46</v>
      </c>
      <c r="F15" s="3"/>
      <c r="G15" s="22" t="s">
        <v>590</v>
      </c>
    </row>
    <row r="16" spans="1:7" ht="131.1" customHeight="1" x14ac:dyDescent="0.25">
      <c r="A16" s="4"/>
      <c r="B16" s="21">
        <v>3</v>
      </c>
      <c r="C16" s="215" t="s">
        <v>12</v>
      </c>
      <c r="D16" s="214"/>
      <c r="E16" s="3" t="s">
        <v>46</v>
      </c>
      <c r="F16" s="3"/>
      <c r="G16" s="22" t="s">
        <v>519</v>
      </c>
    </row>
    <row r="17" spans="1:7" ht="109.5" customHeight="1" x14ac:dyDescent="0.25">
      <c r="A17" s="4"/>
      <c r="B17" s="21">
        <v>4</v>
      </c>
      <c r="C17" s="215" t="s">
        <v>26</v>
      </c>
      <c r="D17" s="214"/>
      <c r="E17" s="3" t="s">
        <v>46</v>
      </c>
      <c r="F17" s="3"/>
      <c r="G17" s="34" t="s">
        <v>191</v>
      </c>
    </row>
    <row r="18" spans="1:7" ht="135" customHeight="1" x14ac:dyDescent="0.25">
      <c r="A18" s="4"/>
      <c r="B18" s="21">
        <v>5</v>
      </c>
      <c r="C18" s="213" t="s">
        <v>203</v>
      </c>
      <c r="D18" s="229"/>
      <c r="E18" s="3" t="s">
        <v>46</v>
      </c>
      <c r="F18" s="3"/>
      <c r="G18" s="34" t="s">
        <v>192</v>
      </c>
    </row>
    <row r="19" spans="1:7" ht="188.1" customHeight="1" x14ac:dyDescent="0.25">
      <c r="A19" s="4"/>
      <c r="B19" s="21">
        <v>6</v>
      </c>
      <c r="C19" s="215" t="s">
        <v>13</v>
      </c>
      <c r="D19" s="214"/>
      <c r="E19" s="3" t="s">
        <v>46</v>
      </c>
      <c r="F19" s="3"/>
      <c r="G19" s="22" t="s">
        <v>593</v>
      </c>
    </row>
    <row r="20" spans="1:7" ht="129.94999999999999" customHeight="1" x14ac:dyDescent="0.25">
      <c r="A20" s="4"/>
      <c r="B20" s="21">
        <v>7</v>
      </c>
      <c r="C20" s="215" t="s">
        <v>16</v>
      </c>
      <c r="D20" s="214"/>
      <c r="E20" s="3" t="s">
        <v>46</v>
      </c>
      <c r="F20" s="3"/>
      <c r="G20" s="22" t="s">
        <v>211</v>
      </c>
    </row>
    <row r="21" spans="1:7" ht="224.1" customHeight="1" x14ac:dyDescent="0.25">
      <c r="A21" s="4"/>
      <c r="B21" s="21">
        <v>8</v>
      </c>
      <c r="C21" s="215" t="s">
        <v>202</v>
      </c>
      <c r="D21" s="214"/>
      <c r="E21" s="3" t="s">
        <v>46</v>
      </c>
      <c r="F21" s="3"/>
      <c r="G21" s="35" t="s">
        <v>36</v>
      </c>
    </row>
    <row r="22" spans="1:7" ht="122.45" customHeight="1" x14ac:dyDescent="0.25">
      <c r="A22" s="4"/>
      <c r="B22" s="21">
        <v>9</v>
      </c>
      <c r="C22" s="215" t="s">
        <v>23</v>
      </c>
      <c r="D22" s="214"/>
      <c r="E22" s="3" t="s">
        <v>46</v>
      </c>
      <c r="F22" s="3"/>
      <c r="G22" s="35" t="s">
        <v>37</v>
      </c>
    </row>
    <row r="23" spans="1:7" s="16" customFormat="1" ht="60" customHeight="1" x14ac:dyDescent="0.3">
      <c r="A23" s="15"/>
      <c r="B23" s="239" t="s">
        <v>188</v>
      </c>
      <c r="C23" s="240"/>
      <c r="D23" s="240"/>
      <c r="E23" s="240"/>
      <c r="F23" s="240"/>
      <c r="G23" s="54"/>
    </row>
    <row r="24" spans="1:7" ht="215.45" customHeight="1" x14ac:dyDescent="0.25">
      <c r="A24" s="4"/>
      <c r="B24" s="21">
        <v>1</v>
      </c>
      <c r="C24" s="215" t="s">
        <v>204</v>
      </c>
      <c r="D24" s="214"/>
      <c r="E24" s="64" t="s">
        <v>46</v>
      </c>
      <c r="F24" s="3"/>
      <c r="G24" s="22" t="s">
        <v>106</v>
      </c>
    </row>
    <row r="25" spans="1:7" ht="161.1" customHeight="1" x14ac:dyDescent="0.25">
      <c r="A25" s="4"/>
      <c r="B25" s="21">
        <v>2</v>
      </c>
      <c r="C25" s="215" t="s">
        <v>116</v>
      </c>
      <c r="D25" s="214"/>
      <c r="E25" s="3" t="s">
        <v>46</v>
      </c>
      <c r="F25" s="3"/>
      <c r="G25" s="22" t="s">
        <v>596</v>
      </c>
    </row>
    <row r="26" spans="1:7" ht="272.45" customHeight="1" x14ac:dyDescent="0.25">
      <c r="B26" s="21">
        <v>3</v>
      </c>
      <c r="C26" s="215" t="s">
        <v>50</v>
      </c>
      <c r="D26" s="214"/>
      <c r="E26" s="3" t="s">
        <v>46</v>
      </c>
      <c r="F26" s="3"/>
      <c r="G26" s="22" t="s">
        <v>101</v>
      </c>
    </row>
    <row r="27" spans="1:7" ht="347.1" customHeight="1" x14ac:dyDescent="0.25">
      <c r="B27" s="21">
        <v>4</v>
      </c>
      <c r="C27" s="215" t="s">
        <v>51</v>
      </c>
      <c r="D27" s="214"/>
      <c r="E27" s="3" t="s">
        <v>46</v>
      </c>
      <c r="F27" s="3"/>
      <c r="G27" s="22" t="s">
        <v>104</v>
      </c>
    </row>
    <row r="28" spans="1:7" ht="253.5" customHeight="1" x14ac:dyDescent="0.25">
      <c r="B28" s="21">
        <v>5</v>
      </c>
      <c r="C28" s="215" t="s">
        <v>6</v>
      </c>
      <c r="D28" s="214"/>
      <c r="E28" s="3" t="s">
        <v>46</v>
      </c>
      <c r="F28" s="3"/>
      <c r="G28" s="22" t="s">
        <v>102</v>
      </c>
    </row>
    <row r="29" spans="1:7" ht="153.6" customHeight="1" x14ac:dyDescent="0.25">
      <c r="B29" s="21">
        <v>6</v>
      </c>
      <c r="C29" s="215" t="s">
        <v>17</v>
      </c>
      <c r="D29" s="214"/>
      <c r="E29" s="3" t="s">
        <v>46</v>
      </c>
      <c r="F29" s="3"/>
      <c r="G29" s="22" t="s">
        <v>103</v>
      </c>
    </row>
    <row r="30" spans="1:7" ht="409.6" customHeight="1" x14ac:dyDescent="0.25">
      <c r="B30" s="21">
        <v>7</v>
      </c>
      <c r="C30" s="215" t="s">
        <v>18</v>
      </c>
      <c r="D30" s="214"/>
      <c r="E30" s="3" t="s">
        <v>46</v>
      </c>
      <c r="F30" s="3"/>
      <c r="G30" s="37" t="s">
        <v>597</v>
      </c>
    </row>
    <row r="31" spans="1:7" ht="111.95" customHeight="1" x14ac:dyDescent="0.25">
      <c r="B31" s="21">
        <v>8</v>
      </c>
      <c r="C31" s="215" t="s">
        <v>19</v>
      </c>
      <c r="D31" s="214"/>
      <c r="E31" s="3" t="s">
        <v>46</v>
      </c>
      <c r="F31" s="3"/>
      <c r="G31" s="22" t="s">
        <v>207</v>
      </c>
    </row>
    <row r="32" spans="1:7" ht="202.5" customHeight="1" x14ac:dyDescent="0.25">
      <c r="B32" s="21">
        <v>9</v>
      </c>
      <c r="C32" s="215" t="s">
        <v>7</v>
      </c>
      <c r="D32" s="214"/>
      <c r="E32" s="3" t="s">
        <v>46</v>
      </c>
      <c r="F32" s="3"/>
      <c r="G32" s="22" t="s">
        <v>208</v>
      </c>
    </row>
    <row r="33" spans="1:7" s="14" customFormat="1" ht="39.950000000000003" customHeight="1" x14ac:dyDescent="0.3">
      <c r="A33" s="13"/>
      <c r="B33" s="208" t="s">
        <v>197</v>
      </c>
      <c r="C33" s="209"/>
      <c r="D33" s="209"/>
      <c r="E33" s="209"/>
      <c r="F33" s="209"/>
      <c r="G33" s="41"/>
    </row>
    <row r="34" spans="1:7" ht="75" customHeight="1" x14ac:dyDescent="0.25">
      <c r="A34" s="4"/>
      <c r="B34" s="21">
        <v>1</v>
      </c>
      <c r="C34" s="215" t="s">
        <v>39</v>
      </c>
      <c r="D34" s="214"/>
      <c r="E34" s="3" t="s">
        <v>46</v>
      </c>
      <c r="F34" s="3"/>
      <c r="G34" s="22" t="s">
        <v>42</v>
      </c>
    </row>
    <row r="35" spans="1:7" ht="70.5" customHeight="1" x14ac:dyDescent="0.25">
      <c r="A35" s="4"/>
      <c r="B35" s="21">
        <v>2</v>
      </c>
      <c r="C35" s="215" t="s">
        <v>9</v>
      </c>
      <c r="D35" s="214"/>
      <c r="E35" s="3" t="s">
        <v>46</v>
      </c>
      <c r="F35" s="3"/>
      <c r="G35" s="22" t="s">
        <v>122</v>
      </c>
    </row>
    <row r="36" spans="1:7" ht="70.5" customHeight="1" x14ac:dyDescent="0.25">
      <c r="A36" s="4"/>
      <c r="B36" s="21">
        <v>3</v>
      </c>
      <c r="C36" s="215" t="s">
        <v>10</v>
      </c>
      <c r="D36" s="214"/>
      <c r="E36" s="3" t="s">
        <v>46</v>
      </c>
      <c r="F36" s="3"/>
      <c r="G36" s="22" t="s">
        <v>40</v>
      </c>
    </row>
    <row r="37" spans="1:7" ht="131.25" x14ac:dyDescent="0.25">
      <c r="A37" s="4"/>
      <c r="B37" s="21">
        <v>4</v>
      </c>
      <c r="C37" s="215" t="s">
        <v>94</v>
      </c>
      <c r="D37" s="214"/>
      <c r="E37" s="3" t="s">
        <v>46</v>
      </c>
      <c r="F37" s="3"/>
      <c r="G37" s="22" t="s">
        <v>95</v>
      </c>
    </row>
    <row r="38" spans="1:7" ht="187.5" x14ac:dyDescent="0.25">
      <c r="A38" s="4"/>
      <c r="B38" s="21">
        <v>5</v>
      </c>
      <c r="C38" s="215" t="s">
        <v>11</v>
      </c>
      <c r="D38" s="214"/>
      <c r="E38" s="3" t="s">
        <v>46</v>
      </c>
      <c r="F38" s="3"/>
      <c r="G38" s="22" t="s">
        <v>96</v>
      </c>
    </row>
    <row r="39" spans="1:7" s="14" customFormat="1" ht="39.950000000000003" customHeight="1" x14ac:dyDescent="0.3">
      <c r="A39" s="13"/>
      <c r="B39" s="239" t="s">
        <v>190</v>
      </c>
      <c r="C39" s="240"/>
      <c r="D39" s="241"/>
      <c r="E39" s="241"/>
      <c r="F39" s="241"/>
      <c r="G39" s="41"/>
    </row>
    <row r="40" spans="1:7" ht="131.25" x14ac:dyDescent="0.25">
      <c r="A40" s="4"/>
      <c r="B40" s="21">
        <v>1</v>
      </c>
      <c r="C40" s="238" t="s">
        <v>20</v>
      </c>
      <c r="D40" s="238"/>
      <c r="E40" s="3" t="s">
        <v>46</v>
      </c>
      <c r="F40" s="3"/>
      <c r="G40" s="30" t="s">
        <v>57</v>
      </c>
    </row>
    <row r="41" spans="1:7" ht="109.5" customHeight="1" x14ac:dyDescent="0.25">
      <c r="A41" s="4"/>
      <c r="B41" s="21">
        <v>2</v>
      </c>
      <c r="C41" s="238" t="s">
        <v>22</v>
      </c>
      <c r="D41" s="238"/>
      <c r="E41" s="3" t="s">
        <v>46</v>
      </c>
      <c r="F41" s="3"/>
      <c r="G41" s="30" t="s">
        <v>29</v>
      </c>
    </row>
    <row r="42" spans="1:7" ht="225" x14ac:dyDescent="0.25">
      <c r="A42" s="4"/>
      <c r="B42" s="21">
        <v>3</v>
      </c>
      <c r="C42" s="238" t="s">
        <v>30</v>
      </c>
      <c r="D42" s="238"/>
      <c r="E42" s="3" t="s">
        <v>46</v>
      </c>
      <c r="F42" s="3"/>
      <c r="G42" s="30" t="s">
        <v>209</v>
      </c>
    </row>
    <row r="43" spans="1:7" ht="112.5" x14ac:dyDescent="0.25">
      <c r="A43" s="4"/>
      <c r="B43" s="21">
        <v>4</v>
      </c>
      <c r="C43" s="238" t="s">
        <v>21</v>
      </c>
      <c r="D43" s="238"/>
      <c r="E43" s="3" t="s">
        <v>46</v>
      </c>
      <c r="F43" s="3"/>
      <c r="G43" s="30" t="s">
        <v>214</v>
      </c>
    </row>
    <row r="44" spans="1:7" ht="225" x14ac:dyDescent="0.25">
      <c r="A44" s="4"/>
      <c r="B44" s="21">
        <v>5</v>
      </c>
      <c r="C44" s="238" t="s">
        <v>15</v>
      </c>
      <c r="D44" s="238"/>
      <c r="E44" s="3" t="s">
        <v>46</v>
      </c>
      <c r="F44" s="3"/>
      <c r="G44" s="30" t="s">
        <v>123</v>
      </c>
    </row>
    <row r="45" spans="1:7" ht="93.75" x14ac:dyDescent="0.25">
      <c r="A45" s="4"/>
      <c r="B45" s="21">
        <v>6</v>
      </c>
      <c r="C45" s="238" t="s">
        <v>31</v>
      </c>
      <c r="D45" s="238"/>
      <c r="E45" s="3" t="s">
        <v>46</v>
      </c>
      <c r="F45" s="3"/>
      <c r="G45" s="30" t="s">
        <v>65</v>
      </c>
    </row>
    <row r="46" spans="1:7" ht="131.25" x14ac:dyDescent="0.25">
      <c r="A46" s="4"/>
      <c r="B46" s="21">
        <v>7</v>
      </c>
      <c r="C46" s="238" t="s">
        <v>33</v>
      </c>
      <c r="D46" s="238"/>
      <c r="E46" s="3" t="s">
        <v>46</v>
      </c>
      <c r="F46" s="3"/>
      <c r="G46" s="30" t="s">
        <v>110</v>
      </c>
    </row>
    <row r="47" spans="1:7" ht="184.5" customHeight="1" x14ac:dyDescent="0.25">
      <c r="A47" s="4"/>
      <c r="B47" s="21">
        <v>8</v>
      </c>
      <c r="C47" s="238" t="s">
        <v>32</v>
      </c>
      <c r="D47" s="238"/>
      <c r="E47" s="3" t="s">
        <v>46</v>
      </c>
      <c r="F47" s="3"/>
      <c r="G47" s="30" t="s">
        <v>112</v>
      </c>
    </row>
    <row r="48" spans="1:7" s="16" customFormat="1" ht="39.950000000000003" customHeight="1" x14ac:dyDescent="0.3">
      <c r="B48" s="208" t="s">
        <v>406</v>
      </c>
      <c r="C48" s="209"/>
      <c r="D48" s="224"/>
      <c r="E48" s="224"/>
      <c r="F48" s="224"/>
      <c r="G48" s="42"/>
    </row>
    <row r="49" spans="2:7" ht="127.5" customHeight="1" x14ac:dyDescent="0.25">
      <c r="B49" s="21">
        <v>1</v>
      </c>
      <c r="C49" s="215" t="s">
        <v>119</v>
      </c>
      <c r="D49" s="214"/>
      <c r="E49" s="3" t="s">
        <v>46</v>
      </c>
      <c r="F49" s="3"/>
      <c r="G49" s="22" t="s">
        <v>592</v>
      </c>
    </row>
    <row r="50" spans="2:7" s="16" customFormat="1" ht="39.950000000000003" customHeight="1" x14ac:dyDescent="0.3">
      <c r="B50" s="208" t="s">
        <v>407</v>
      </c>
      <c r="C50" s="209"/>
      <c r="D50" s="209"/>
      <c r="E50" s="209"/>
      <c r="F50" s="209"/>
      <c r="G50" s="40"/>
    </row>
    <row r="51" spans="2:7" ht="150" customHeight="1" x14ac:dyDescent="0.25">
      <c r="B51" s="210"/>
      <c r="C51" s="211"/>
      <c r="D51" s="211"/>
      <c r="E51" s="211"/>
      <c r="F51" s="212"/>
      <c r="G51" s="22" t="s">
        <v>120</v>
      </c>
    </row>
    <row r="54" spans="2:7" ht="60" customHeight="1" x14ac:dyDescent="0.25">
      <c r="B54" s="206" t="s">
        <v>267</v>
      </c>
      <c r="C54" s="207"/>
      <c r="D54" s="44"/>
      <c r="E54" s="71" t="s">
        <v>3</v>
      </c>
      <c r="F54" s="63"/>
    </row>
    <row r="55" spans="2:7" ht="60" customHeight="1" x14ac:dyDescent="0.25">
      <c r="B55" s="219" t="s">
        <v>405</v>
      </c>
      <c r="C55" s="222"/>
      <c r="D55" s="178"/>
      <c r="E55" s="73"/>
      <c r="F55" s="73"/>
    </row>
  </sheetData>
  <sheetProtection algorithmName="SHA-512" hashValue="V5fxhrLxCf57kkJ9rdOeni2OA06OtpIX5BLOTKbXMbRzo3Gr5roJj1HcKP3G6g9/oH1k9HSfIMkiAYBIrQa08Q==" saltValue="UPHnPdYNniG0IViVrLMceg==" spinCount="100000" sheet="1" objects="1" scenarios="1" formatCells="0" formatColumns="0" formatRows="0"/>
  <mergeCells count="51">
    <mergeCell ref="B55:C55"/>
    <mergeCell ref="B54:C54"/>
    <mergeCell ref="C44:D44"/>
    <mergeCell ref="C45:D45"/>
    <mergeCell ref="C46:D46"/>
    <mergeCell ref="C49:D49"/>
    <mergeCell ref="B50:F50"/>
    <mergeCell ref="B51:F51"/>
    <mergeCell ref="B48:F48"/>
    <mergeCell ref="C47:D47"/>
    <mergeCell ref="C34:D34"/>
    <mergeCell ref="C28:D28"/>
    <mergeCell ref="C29:D29"/>
    <mergeCell ref="C41:D41"/>
    <mergeCell ref="C26:D26"/>
    <mergeCell ref="C36:D36"/>
    <mergeCell ref="C37:D37"/>
    <mergeCell ref="C38:D38"/>
    <mergeCell ref="B39:F39"/>
    <mergeCell ref="C42:D42"/>
    <mergeCell ref="C43:D43"/>
    <mergeCell ref="C35:D35"/>
    <mergeCell ref="C19:D19"/>
    <mergeCell ref="C20:D20"/>
    <mergeCell ref="C21:D21"/>
    <mergeCell ref="C22:D22"/>
    <mergeCell ref="B33:F33"/>
    <mergeCell ref="B23:F23"/>
    <mergeCell ref="C30:D30"/>
    <mergeCell ref="C31:D31"/>
    <mergeCell ref="C32:D32"/>
    <mergeCell ref="C24:D24"/>
    <mergeCell ref="C25:D25"/>
    <mergeCell ref="C27:D27"/>
    <mergeCell ref="C40:D40"/>
    <mergeCell ref="C18:D18"/>
    <mergeCell ref="B7:C7"/>
    <mergeCell ref="B9:C9"/>
    <mergeCell ref="B10:C10"/>
    <mergeCell ref="C12:D12"/>
    <mergeCell ref="B13:F13"/>
    <mergeCell ref="C14:D14"/>
    <mergeCell ref="C15:D15"/>
    <mergeCell ref="C16:D16"/>
    <mergeCell ref="C17:D17"/>
    <mergeCell ref="B8:C8"/>
    <mergeCell ref="B6:C6"/>
    <mergeCell ref="B2:F2"/>
    <mergeCell ref="B3:C3"/>
    <mergeCell ref="B4:C4"/>
    <mergeCell ref="B5:C5"/>
  </mergeCells>
  <conditionalFormatting sqref="E11">
    <cfRule type="cellIs" dxfId="42" priority="17" operator="greaterThan">
      <formula>0</formula>
    </cfRule>
  </conditionalFormatting>
  <conditionalFormatting sqref="E14:E22">
    <cfRule type="cellIs" dxfId="41" priority="14" operator="equal">
      <formula>"N/A"</formula>
    </cfRule>
    <cfRule type="cellIs" dxfId="40" priority="15" operator="equal">
      <formula>"Acceptable"</formula>
    </cfRule>
    <cfRule type="cellIs" dxfId="39" priority="16" operator="equal">
      <formula>"Needs Improvement"</formula>
    </cfRule>
  </conditionalFormatting>
  <conditionalFormatting sqref="E24:E32">
    <cfRule type="cellIs" dxfId="38" priority="11" operator="equal">
      <formula>"N/A"</formula>
    </cfRule>
    <cfRule type="cellIs" dxfId="37" priority="12" operator="equal">
      <formula>"Acceptable"</formula>
    </cfRule>
    <cfRule type="cellIs" dxfId="36" priority="13" operator="equal">
      <formula>"Needs Improvement"</formula>
    </cfRule>
  </conditionalFormatting>
  <conditionalFormatting sqref="E34:E38">
    <cfRule type="cellIs" dxfId="35" priority="2" operator="equal">
      <formula>"N/A"</formula>
    </cfRule>
    <cfRule type="cellIs" dxfId="34" priority="3" operator="equal">
      <formula>"Acceptable"</formula>
    </cfRule>
  </conditionalFormatting>
  <conditionalFormatting sqref="E34:E47">
    <cfRule type="cellIs" dxfId="33" priority="1" operator="equal">
      <formula>"Needs Improvement"</formula>
    </cfRule>
  </conditionalFormatting>
  <conditionalFormatting sqref="E40:E47">
    <cfRule type="cellIs" dxfId="32" priority="8" operator="equal">
      <formula>"N/A"</formula>
    </cfRule>
    <cfRule type="cellIs" dxfId="31" priority="9" operator="equal">
      <formula>"Acceptable"</formula>
    </cfRule>
  </conditionalFormatting>
  <conditionalFormatting sqref="E49">
    <cfRule type="cellIs" dxfId="30" priority="5" operator="equal">
      <formula>"N/A"</formula>
    </cfRule>
    <cfRule type="cellIs" dxfId="29" priority="6" operator="equal">
      <formula>"Acceptable"</formula>
    </cfRule>
    <cfRule type="cellIs" dxfId="28" priority="7" operator="equal">
      <formula>"Needs Improvement"</formula>
    </cfRule>
  </conditionalFormatting>
  <dataValidations count="5">
    <dataValidation type="date" operator="greaterThanOrEqual" allowBlank="1" showInputMessage="1" showErrorMessage="1" error="Please enter a date in MM/DD/YYYY format." sqref="F3 D3 F54" xr:uid="{F955D062-909A-4D6A-B41F-A5B72D9326DE}">
      <formula1>1</formula1>
    </dataValidation>
    <dataValidation type="list" allowBlank="1" showInputMessage="1" showErrorMessage="1" sqref="E39" xr:uid="{71E0AF8B-9669-4341-8097-447437833AEF}">
      <formula1>"Select, Acceptable, Needs Improvement"</formula1>
    </dataValidation>
    <dataValidation type="list" allowBlank="1" showInputMessage="1" showErrorMessage="1" sqref="E14:E22 E24:E32 E40:E47 E49 E34:E38" xr:uid="{70507E2F-6E77-414D-98D4-6151D229B07C}">
      <formula1>"Select, Acceptable, Needs Improvement, N/A"</formula1>
    </dataValidation>
    <dataValidation type="list" allowBlank="1" showInputMessage="1" showErrorMessage="1" promptTitle="Select" sqref="D8" xr:uid="{16856CCA-9CF7-46B1-B202-1D84F5F77B39}">
      <formula1>"Select, Full Scope PCHF and Acidified Foods, Full Scope PCHF and LACF"</formula1>
    </dataValidation>
    <dataValidation type="list" allowBlank="1" showInputMessage="1" showErrorMessage="1" sqref="F8" xr:uid="{9276CFD5-DC4D-4AF5-8BDA-0C31EA54DE07}">
      <formula1>"Select, Contract Audit, Verification Audit, Training Audit, Joint Inspection, Non-Contract Audit, Field Evaluation"</formula1>
    </dataValidation>
  </dataValidations>
  <pageMargins left="0.35" right="0.2" top="0.5" bottom="0.5" header="0.3" footer="0.3"/>
  <pageSetup paperSize="127" scale="82" fitToHeight="0" orientation="portrait" horizontalDpi="300" verticalDpi="300" r:id="rId1"/>
  <headerFooter>
    <oddFooter>&amp;CPage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530767C-A29B-4642-8AC6-2098B06A693B}">
          <x14:formula1>
            <xm:f>Sheet1!$A$3:$A$129</xm:f>
          </x14:formula1>
          <xm:sqref>D4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4AABC-2A73-4339-897B-0996807F8BBC}">
  <sheetPr codeName="Sheet13">
    <tabColor theme="1" tint="0.499984740745262"/>
    <pageSetUpPr fitToPage="1"/>
  </sheetPr>
  <dimension ref="A1:G48"/>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4.85546875" customWidth="1"/>
  </cols>
  <sheetData>
    <row r="1" spans="1:7" ht="20.25"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415</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88" t="s">
        <v>46</v>
      </c>
      <c r="E8" s="71" t="s">
        <v>221</v>
      </c>
      <c r="F8" s="150" t="s">
        <v>46</v>
      </c>
    </row>
    <row r="9" spans="1:7" ht="90" customHeight="1" x14ac:dyDescent="0.25">
      <c r="A9" s="4"/>
      <c r="B9" s="219" t="s">
        <v>186</v>
      </c>
      <c r="C9" s="222"/>
      <c r="D9" s="59">
        <f>COUNTIF(E14:E42, "Acceptable")</f>
        <v>0</v>
      </c>
      <c r="E9" s="70" t="s">
        <v>187</v>
      </c>
      <c r="F9" s="61">
        <f>COUNTIF(E14:E42,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26</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206.25" x14ac:dyDescent="0.25">
      <c r="A14" s="4"/>
      <c r="B14" s="21">
        <v>1</v>
      </c>
      <c r="C14" s="213" t="s">
        <v>194</v>
      </c>
      <c r="D14" s="214"/>
      <c r="E14" s="64" t="s">
        <v>46</v>
      </c>
      <c r="F14" s="3"/>
      <c r="G14" s="22" t="s">
        <v>518</v>
      </c>
    </row>
    <row r="15" spans="1:7" ht="187.5" x14ac:dyDescent="0.25">
      <c r="A15" s="4"/>
      <c r="B15" s="21">
        <v>2</v>
      </c>
      <c r="C15" s="213" t="s">
        <v>195</v>
      </c>
      <c r="D15" s="214"/>
      <c r="E15" s="3" t="s">
        <v>46</v>
      </c>
      <c r="F15" s="3"/>
      <c r="G15" s="22" t="s">
        <v>590</v>
      </c>
    </row>
    <row r="16" spans="1:7" ht="75" x14ac:dyDescent="0.25">
      <c r="A16" s="4"/>
      <c r="B16" s="21">
        <v>3</v>
      </c>
      <c r="C16" s="215" t="s">
        <v>12</v>
      </c>
      <c r="D16" s="214"/>
      <c r="E16" s="3" t="s">
        <v>46</v>
      </c>
      <c r="F16" s="3"/>
      <c r="G16" s="22" t="s">
        <v>519</v>
      </c>
    </row>
    <row r="17" spans="1:7" ht="63.75" customHeight="1" x14ac:dyDescent="0.25">
      <c r="A17" s="4"/>
      <c r="B17" s="21">
        <v>4</v>
      </c>
      <c r="C17" s="215" t="s">
        <v>26</v>
      </c>
      <c r="D17" s="214"/>
      <c r="E17" s="3" t="s">
        <v>46</v>
      </c>
      <c r="F17" s="3"/>
      <c r="G17" s="34" t="s">
        <v>191</v>
      </c>
    </row>
    <row r="18" spans="1:7" ht="56.25" x14ac:dyDescent="0.25">
      <c r="A18" s="4"/>
      <c r="B18" s="21">
        <v>5</v>
      </c>
      <c r="C18" s="213" t="s">
        <v>203</v>
      </c>
      <c r="D18" s="229"/>
      <c r="E18" s="3" t="s">
        <v>46</v>
      </c>
      <c r="F18" s="3"/>
      <c r="G18" s="34" t="s">
        <v>206</v>
      </c>
    </row>
    <row r="19" spans="1:7" ht="93.75" x14ac:dyDescent="0.25">
      <c r="A19" s="4"/>
      <c r="B19" s="21">
        <v>6</v>
      </c>
      <c r="C19" s="215" t="s">
        <v>13</v>
      </c>
      <c r="D19" s="214"/>
      <c r="E19" s="3" t="s">
        <v>46</v>
      </c>
      <c r="F19" s="3"/>
      <c r="G19" s="22" t="s">
        <v>594</v>
      </c>
    </row>
    <row r="20" spans="1:7" ht="75" x14ac:dyDescent="0.25">
      <c r="A20" s="4"/>
      <c r="B20" s="21">
        <v>7</v>
      </c>
      <c r="C20" s="215" t="s">
        <v>16</v>
      </c>
      <c r="D20" s="214"/>
      <c r="E20" s="3" t="s">
        <v>46</v>
      </c>
      <c r="F20" s="3"/>
      <c r="G20" s="22" t="s">
        <v>211</v>
      </c>
    </row>
    <row r="21" spans="1:7" ht="187.5" x14ac:dyDescent="0.25">
      <c r="A21" s="4"/>
      <c r="B21" s="21">
        <v>8</v>
      </c>
      <c r="C21" s="215" t="s">
        <v>202</v>
      </c>
      <c r="D21" s="214"/>
      <c r="E21" s="3" t="s">
        <v>46</v>
      </c>
      <c r="F21" s="3"/>
      <c r="G21" s="35" t="s">
        <v>36</v>
      </c>
    </row>
    <row r="22" spans="1:7" ht="75" x14ac:dyDescent="0.25">
      <c r="A22" s="4"/>
      <c r="B22" s="21">
        <v>9</v>
      </c>
      <c r="C22" s="215" t="s">
        <v>23</v>
      </c>
      <c r="D22" s="214"/>
      <c r="E22" s="3" t="s">
        <v>46</v>
      </c>
      <c r="F22" s="3"/>
      <c r="G22" s="35" t="s">
        <v>37</v>
      </c>
    </row>
    <row r="23" spans="1:7" ht="60" customHeight="1" x14ac:dyDescent="0.25">
      <c r="A23" s="4"/>
      <c r="B23" s="239" t="s">
        <v>188</v>
      </c>
      <c r="C23" s="240"/>
      <c r="D23" s="240"/>
      <c r="E23" s="240"/>
      <c r="F23" s="240"/>
      <c r="G23" s="36"/>
    </row>
    <row r="24" spans="1:7" ht="187.5" x14ac:dyDescent="0.25">
      <c r="A24" s="4"/>
      <c r="B24" s="21">
        <v>1</v>
      </c>
      <c r="C24" s="215" t="s">
        <v>204</v>
      </c>
      <c r="D24" s="214"/>
      <c r="E24" s="64" t="s">
        <v>46</v>
      </c>
      <c r="F24" s="3"/>
      <c r="G24" s="22" t="s">
        <v>106</v>
      </c>
    </row>
    <row r="25" spans="1:7" ht="131.25" x14ac:dyDescent="0.25">
      <c r="A25" s="4"/>
      <c r="B25" s="21">
        <v>2</v>
      </c>
      <c r="C25" s="215" t="s">
        <v>116</v>
      </c>
      <c r="D25" s="214"/>
      <c r="E25" s="3" t="s">
        <v>46</v>
      </c>
      <c r="F25" s="3"/>
      <c r="G25" s="22" t="s">
        <v>596</v>
      </c>
    </row>
    <row r="26" spans="1:7" ht="225" x14ac:dyDescent="0.25">
      <c r="A26" s="4"/>
      <c r="B26" s="21">
        <v>3</v>
      </c>
      <c r="C26" s="215" t="s">
        <v>50</v>
      </c>
      <c r="D26" s="214"/>
      <c r="E26" s="3" t="s">
        <v>46</v>
      </c>
      <c r="F26" s="3"/>
      <c r="G26" s="22" t="s">
        <v>217</v>
      </c>
    </row>
    <row r="27" spans="1:7" ht="318.75" x14ac:dyDescent="0.25">
      <c r="A27" s="4"/>
      <c r="B27" s="21">
        <v>4</v>
      </c>
      <c r="C27" s="215" t="s">
        <v>51</v>
      </c>
      <c r="D27" s="214"/>
      <c r="E27" s="3" t="s">
        <v>46</v>
      </c>
      <c r="F27" s="3"/>
      <c r="G27" s="22" t="s">
        <v>104</v>
      </c>
    </row>
    <row r="28" spans="1:7" ht="225" x14ac:dyDescent="0.25">
      <c r="A28" s="4"/>
      <c r="B28" s="21">
        <v>5</v>
      </c>
      <c r="C28" s="215" t="s">
        <v>6</v>
      </c>
      <c r="D28" s="214"/>
      <c r="E28" s="3" t="s">
        <v>46</v>
      </c>
      <c r="F28" s="3"/>
      <c r="G28" s="22" t="s">
        <v>102</v>
      </c>
    </row>
    <row r="29" spans="1:7" ht="93.75" x14ac:dyDescent="0.25">
      <c r="A29" s="4"/>
      <c r="B29" s="21">
        <v>6</v>
      </c>
      <c r="C29" s="215" t="s">
        <v>17</v>
      </c>
      <c r="D29" s="214"/>
      <c r="E29" s="3" t="s">
        <v>46</v>
      </c>
      <c r="F29" s="3"/>
      <c r="G29" s="22" t="s">
        <v>216</v>
      </c>
    </row>
    <row r="30" spans="1:7" ht="409.5" x14ac:dyDescent="0.25">
      <c r="A30" s="4"/>
      <c r="B30" s="21">
        <v>7</v>
      </c>
      <c r="C30" s="215" t="s">
        <v>18</v>
      </c>
      <c r="D30" s="214"/>
      <c r="E30" s="3" t="s">
        <v>46</v>
      </c>
      <c r="F30" s="3"/>
      <c r="G30" s="37" t="s">
        <v>597</v>
      </c>
    </row>
    <row r="31" spans="1:7" ht="56.25" x14ac:dyDescent="0.25">
      <c r="A31" s="4"/>
      <c r="B31" s="21">
        <v>8</v>
      </c>
      <c r="C31" s="215" t="s">
        <v>19</v>
      </c>
      <c r="D31" s="214"/>
      <c r="E31" s="3" t="s">
        <v>46</v>
      </c>
      <c r="F31" s="3"/>
      <c r="G31" s="22" t="s">
        <v>207</v>
      </c>
    </row>
    <row r="32" spans="1:7" ht="150" x14ac:dyDescent="0.25">
      <c r="A32" s="4"/>
      <c r="B32" s="21">
        <v>9</v>
      </c>
      <c r="C32" s="215" t="s">
        <v>7</v>
      </c>
      <c r="D32" s="214"/>
      <c r="E32" s="3" t="s">
        <v>46</v>
      </c>
      <c r="F32" s="3"/>
      <c r="G32" s="22" t="s">
        <v>212</v>
      </c>
    </row>
    <row r="33" spans="1:7" s="12" customFormat="1" ht="39.950000000000003" customHeight="1" x14ac:dyDescent="0.25">
      <c r="A33" s="11"/>
      <c r="B33" s="235" t="s">
        <v>199</v>
      </c>
      <c r="C33" s="209"/>
      <c r="D33" s="209"/>
      <c r="E33" s="209"/>
      <c r="F33" s="209"/>
      <c r="G33" s="43"/>
    </row>
    <row r="34" spans="1:7" ht="93.75" x14ac:dyDescent="0.25">
      <c r="A34" s="4"/>
      <c r="B34" s="21">
        <v>1</v>
      </c>
      <c r="C34" s="215" t="s">
        <v>39</v>
      </c>
      <c r="D34" s="214"/>
      <c r="E34" s="3" t="s">
        <v>46</v>
      </c>
      <c r="F34" s="3"/>
      <c r="G34" s="22" t="s">
        <v>42</v>
      </c>
    </row>
    <row r="35" spans="1:7" ht="103.5" customHeight="1" x14ac:dyDescent="0.25">
      <c r="A35" s="4"/>
      <c r="B35" s="21">
        <v>2</v>
      </c>
      <c r="C35" s="215" t="s">
        <v>61</v>
      </c>
      <c r="D35" s="214"/>
      <c r="E35" s="3" t="s">
        <v>46</v>
      </c>
      <c r="F35" s="3"/>
      <c r="G35" s="22" t="s">
        <v>591</v>
      </c>
    </row>
    <row r="36" spans="1:7" ht="93.75" x14ac:dyDescent="0.25">
      <c r="A36" s="4"/>
      <c r="B36" s="21">
        <v>3</v>
      </c>
      <c r="C36" s="215" t="s">
        <v>62</v>
      </c>
      <c r="D36" s="214"/>
      <c r="E36" s="3" t="s">
        <v>46</v>
      </c>
      <c r="F36" s="3"/>
      <c r="G36" s="22" t="s">
        <v>63</v>
      </c>
    </row>
    <row r="37" spans="1:7" ht="112.5" x14ac:dyDescent="0.25">
      <c r="A37" s="4"/>
      <c r="B37" s="21">
        <v>4</v>
      </c>
      <c r="C37" s="215" t="s">
        <v>43</v>
      </c>
      <c r="D37" s="214"/>
      <c r="E37" s="3" t="s">
        <v>46</v>
      </c>
      <c r="F37" s="3"/>
      <c r="G37" s="22" t="s">
        <v>64</v>
      </c>
    </row>
    <row r="38" spans="1:7" ht="187.5" x14ac:dyDescent="0.25">
      <c r="A38" s="4"/>
      <c r="B38" s="21">
        <v>5</v>
      </c>
      <c r="C38" s="215" t="s">
        <v>14</v>
      </c>
      <c r="D38" s="214"/>
      <c r="E38" s="3" t="s">
        <v>46</v>
      </c>
      <c r="F38" s="3"/>
      <c r="G38" s="22" t="s">
        <v>67</v>
      </c>
    </row>
    <row r="39" spans="1:7" ht="168.75" x14ac:dyDescent="0.25">
      <c r="A39" s="4"/>
      <c r="B39" s="21">
        <v>6</v>
      </c>
      <c r="C39" s="215" t="s">
        <v>44</v>
      </c>
      <c r="D39" s="214"/>
      <c r="E39" s="3" t="s">
        <v>46</v>
      </c>
      <c r="F39" s="3"/>
      <c r="G39" s="22" t="s">
        <v>107</v>
      </c>
    </row>
    <row r="40" spans="1:7" ht="93.75" x14ac:dyDescent="0.25">
      <c r="A40" s="4"/>
      <c r="B40" s="21">
        <v>7</v>
      </c>
      <c r="C40" s="215" t="s">
        <v>24</v>
      </c>
      <c r="D40" s="214"/>
      <c r="E40" s="3" t="s">
        <v>46</v>
      </c>
      <c r="F40" s="3"/>
      <c r="G40" s="22" t="s">
        <v>68</v>
      </c>
    </row>
    <row r="41" spans="1:7" ht="39.950000000000003" customHeight="1" x14ac:dyDescent="0.25">
      <c r="A41" s="4"/>
      <c r="B41" s="208" t="s">
        <v>406</v>
      </c>
      <c r="C41" s="209"/>
      <c r="D41" s="224"/>
      <c r="E41" s="224"/>
      <c r="F41" s="224"/>
      <c r="G41" s="39"/>
    </row>
    <row r="42" spans="1:7" ht="93.75" x14ac:dyDescent="0.25">
      <c r="A42" s="4"/>
      <c r="B42" s="21">
        <v>1</v>
      </c>
      <c r="C42" s="215" t="s">
        <v>66</v>
      </c>
      <c r="D42" s="214"/>
      <c r="E42" s="3" t="s">
        <v>46</v>
      </c>
      <c r="F42" s="3"/>
      <c r="G42" s="22" t="s">
        <v>592</v>
      </c>
    </row>
    <row r="43" spans="1:7" ht="39.950000000000003" customHeight="1" x14ac:dyDescent="0.25">
      <c r="B43" s="208" t="s">
        <v>407</v>
      </c>
      <c r="C43" s="209"/>
      <c r="D43" s="209"/>
      <c r="E43" s="209"/>
      <c r="F43" s="209"/>
      <c r="G43" s="40"/>
    </row>
    <row r="44" spans="1:7" ht="117" customHeight="1" x14ac:dyDescent="0.25">
      <c r="B44" s="210"/>
      <c r="C44" s="211"/>
      <c r="D44" s="211"/>
      <c r="E44" s="211"/>
      <c r="F44" s="212"/>
      <c r="G44" s="22" t="s">
        <v>54</v>
      </c>
    </row>
    <row r="47" spans="1:7" ht="60" customHeight="1" x14ac:dyDescent="0.25">
      <c r="B47" s="206" t="s">
        <v>267</v>
      </c>
      <c r="C47" s="207"/>
      <c r="D47" s="44"/>
      <c r="E47" s="71" t="s">
        <v>3</v>
      </c>
      <c r="F47" s="63"/>
    </row>
    <row r="48" spans="1:7" ht="60" customHeight="1" x14ac:dyDescent="0.25">
      <c r="B48" s="219" t="s">
        <v>405</v>
      </c>
      <c r="C48" s="222"/>
      <c r="D48" s="178"/>
      <c r="E48" s="73"/>
      <c r="F48" s="73"/>
    </row>
  </sheetData>
  <sheetProtection algorithmName="SHA-512" hashValue="7wlmCJdVxaCchzQKJUC+ZQKchZR3o6hmxmh1kywd4/Ie8qG3pOCGTFccxLSzq9JGdbsDzBaba+C92jDVqEwptg==" saltValue="8BrABKzFfDK3/A9V5IEJAg==" spinCount="100000" sheet="1" objects="1" scenarios="1" formatCells="0" formatColumns="0" formatRows="0"/>
  <mergeCells count="44">
    <mergeCell ref="B48:C48"/>
    <mergeCell ref="B10:C10"/>
    <mergeCell ref="C14:D14"/>
    <mergeCell ref="B2:F2"/>
    <mergeCell ref="B3:C3"/>
    <mergeCell ref="B4:C4"/>
    <mergeCell ref="B5:C5"/>
    <mergeCell ref="B9:C9"/>
    <mergeCell ref="C12:D12"/>
    <mergeCell ref="B13:F13"/>
    <mergeCell ref="B6:C6"/>
    <mergeCell ref="B7:C7"/>
    <mergeCell ref="B8:C8"/>
    <mergeCell ref="C35:D35"/>
    <mergeCell ref="C15:D15"/>
    <mergeCell ref="C16:D16"/>
    <mergeCell ref="C17:D17"/>
    <mergeCell ref="C18:D18"/>
    <mergeCell ref="C19:D19"/>
    <mergeCell ref="C20:D20"/>
    <mergeCell ref="C21:D21"/>
    <mergeCell ref="C22:D22"/>
    <mergeCell ref="B33:F33"/>
    <mergeCell ref="C34:D34"/>
    <mergeCell ref="B23:F23"/>
    <mergeCell ref="C24:D24"/>
    <mergeCell ref="C25:D25"/>
    <mergeCell ref="C26:D26"/>
    <mergeCell ref="C27:D27"/>
    <mergeCell ref="C28:D28"/>
    <mergeCell ref="C29:D29"/>
    <mergeCell ref="C30:D30"/>
    <mergeCell ref="C31:D31"/>
    <mergeCell ref="C32:D32"/>
    <mergeCell ref="C36:D36"/>
    <mergeCell ref="C37:D37"/>
    <mergeCell ref="C38:D38"/>
    <mergeCell ref="C39:D39"/>
    <mergeCell ref="C40:D40"/>
    <mergeCell ref="B47:C47"/>
    <mergeCell ref="B41:F41"/>
    <mergeCell ref="C42:D42"/>
    <mergeCell ref="B43:F43"/>
    <mergeCell ref="B44:F44"/>
  </mergeCells>
  <conditionalFormatting sqref="E11">
    <cfRule type="cellIs" dxfId="27" priority="13" operator="greaterThan">
      <formula>0</formula>
    </cfRule>
  </conditionalFormatting>
  <conditionalFormatting sqref="E14:E22">
    <cfRule type="cellIs" dxfId="26" priority="10" operator="equal">
      <formula>"N/A"</formula>
    </cfRule>
    <cfRule type="cellIs" dxfId="25" priority="11" operator="equal">
      <formula>"Acceptable"</formula>
    </cfRule>
    <cfRule type="cellIs" dxfId="24" priority="12" operator="equal">
      <formula>"Needs Improvement"</formula>
    </cfRule>
  </conditionalFormatting>
  <conditionalFormatting sqref="E24:E32">
    <cfRule type="cellIs" dxfId="23" priority="7" operator="equal">
      <formula>"N/A"</formula>
    </cfRule>
    <cfRule type="cellIs" dxfId="22" priority="8" operator="equal">
      <formula>"Acceptable"</formula>
    </cfRule>
    <cfRule type="cellIs" dxfId="21" priority="9" operator="equal">
      <formula>"Needs Improvement"</formula>
    </cfRule>
  </conditionalFormatting>
  <conditionalFormatting sqref="E34:E40">
    <cfRule type="cellIs" dxfId="20" priority="4" operator="equal">
      <formula>"N/A"</formula>
    </cfRule>
    <cfRule type="cellIs" dxfId="19" priority="5" operator="equal">
      <formula>"Acceptable"</formula>
    </cfRule>
    <cfRule type="cellIs" dxfId="18" priority="6" operator="equal">
      <formula>"Needs Improvement"</formula>
    </cfRule>
  </conditionalFormatting>
  <conditionalFormatting sqref="E42">
    <cfRule type="cellIs" dxfId="17" priority="1" operator="equal">
      <formula>"N/A"</formula>
    </cfRule>
    <cfRule type="cellIs" dxfId="16" priority="2" operator="equal">
      <formula>"Acceptable"</formula>
    </cfRule>
    <cfRule type="cellIs" dxfId="15" priority="3" operator="equal">
      <formula>"Needs Improvement"</formula>
    </cfRule>
  </conditionalFormatting>
  <dataValidations count="4">
    <dataValidation type="list" allowBlank="1" showInputMessage="1" showErrorMessage="1" sqref="E14:E22 E24:E32 E34:E40 E42" xr:uid="{7FA2D832-D199-40AA-87BD-E3E204415E1D}">
      <formula1>"Select, Acceptable, Needs Improvement, N/A"</formula1>
    </dataValidation>
    <dataValidation type="date" operator="greaterThanOrEqual" allowBlank="1" showInputMessage="1" showErrorMessage="1" error="Please enter a date in MM/DD/YYYY format." sqref="F3 D3 F47" xr:uid="{E772F5A5-841E-446D-82B7-9B6FD9D7FBC2}">
      <formula1>1</formula1>
    </dataValidation>
    <dataValidation type="list" allowBlank="1" showInputMessage="1" showErrorMessage="1" sqref="D8" xr:uid="{D25141E2-A0C6-4A8D-92F5-A39F50A1B418}">
      <formula1>"Select, Seafood HACCP, Juice HACCP"</formula1>
    </dataValidation>
    <dataValidation type="list" allowBlank="1" showInputMessage="1" showErrorMessage="1" sqref="F8" xr:uid="{78164C64-7753-4751-918A-404797443B0E}">
      <formula1>"Select, Contract Audit, Verification Audit, Training Audit, Joint Inspection, Non-Contract Audit, Field Evaluation"</formula1>
    </dataValidation>
  </dataValidations>
  <pageMargins left="0.35" right="0.2" top="0.5" bottom="0.5" header="0.3" footer="0.3"/>
  <pageSetup paperSize="127" scale="81" fitToHeight="0" orientation="portrait" horizontalDpi="300" verticalDpi="300" r:id="rId1"/>
  <headerFooter>
    <oddFooter>&amp;CPage &amp;P of &amp;N</oddFooter>
  </headerFooter>
  <rowBreaks count="1" manualBreakCount="1">
    <brk id="2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222A139-39AA-43C4-A89C-429F84EEF95E}">
          <x14:formula1>
            <xm:f>Sheet1!$A$3:$A$129</xm:f>
          </x14:formula1>
          <xm:sqref>D4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FAE9-BF1E-4F07-9320-7CB0718E2D80}">
  <sheetPr codeName="Sheet14">
    <tabColor theme="0" tint="-0.14999847407452621"/>
    <pageSetUpPr fitToPage="1"/>
  </sheetPr>
  <dimension ref="A1:G57"/>
  <sheetViews>
    <sheetView showGridLines="0" zoomScaleNormal="10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4.85546875" customWidth="1"/>
  </cols>
  <sheetData>
    <row r="1" spans="1:7" ht="21"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416</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t="s">
        <v>87</v>
      </c>
      <c r="E7" s="69" t="s">
        <v>408</v>
      </c>
      <c r="F7" s="20"/>
    </row>
    <row r="8" spans="1:7" ht="50.1" customHeight="1" x14ac:dyDescent="0.25">
      <c r="A8" s="189"/>
      <c r="B8" s="219" t="s">
        <v>400</v>
      </c>
      <c r="C8" s="222"/>
      <c r="D8" s="188" t="s">
        <v>46</v>
      </c>
      <c r="E8" s="71" t="s">
        <v>221</v>
      </c>
      <c r="F8" s="150" t="s">
        <v>46</v>
      </c>
    </row>
    <row r="9" spans="1:7" ht="90" customHeight="1" x14ac:dyDescent="0.25">
      <c r="A9" s="4"/>
      <c r="B9" s="219" t="s">
        <v>186</v>
      </c>
      <c r="C9" s="222"/>
      <c r="D9" s="59">
        <f>COUNTIF(E14:E51, "Acceptable")</f>
        <v>0</v>
      </c>
      <c r="E9" s="70" t="s">
        <v>187</v>
      </c>
      <c r="F9" s="61">
        <f>COUNTIF(E14:E51,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34</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206.25" x14ac:dyDescent="0.25">
      <c r="A14" s="4"/>
      <c r="B14" s="21">
        <v>1</v>
      </c>
      <c r="C14" s="213" t="s">
        <v>194</v>
      </c>
      <c r="D14" s="214"/>
      <c r="E14" s="64" t="s">
        <v>46</v>
      </c>
      <c r="F14" s="3"/>
      <c r="G14" s="22" t="s">
        <v>518</v>
      </c>
    </row>
    <row r="15" spans="1:7" ht="187.5" x14ac:dyDescent="0.25">
      <c r="A15" s="4"/>
      <c r="B15" s="21">
        <v>2</v>
      </c>
      <c r="C15" s="213" t="s">
        <v>195</v>
      </c>
      <c r="D15" s="214"/>
      <c r="E15" s="3" t="s">
        <v>46</v>
      </c>
      <c r="F15" s="3"/>
      <c r="G15" s="22" t="s">
        <v>590</v>
      </c>
    </row>
    <row r="16" spans="1:7" ht="82.5" customHeight="1" x14ac:dyDescent="0.25">
      <c r="A16" s="4"/>
      <c r="B16" s="21">
        <v>3</v>
      </c>
      <c r="C16" s="215" t="s">
        <v>12</v>
      </c>
      <c r="D16" s="214"/>
      <c r="E16" s="3" t="s">
        <v>46</v>
      </c>
      <c r="F16" s="3"/>
      <c r="G16" s="22" t="s">
        <v>519</v>
      </c>
    </row>
    <row r="17" spans="1:7" ht="60" customHeight="1" x14ac:dyDescent="0.25">
      <c r="A17" s="4"/>
      <c r="B17" s="21">
        <v>4</v>
      </c>
      <c r="C17" s="215" t="s">
        <v>26</v>
      </c>
      <c r="D17" s="214"/>
      <c r="E17" s="3" t="s">
        <v>46</v>
      </c>
      <c r="F17" s="3"/>
      <c r="G17" s="34" t="s">
        <v>191</v>
      </c>
    </row>
    <row r="18" spans="1:7" ht="56.25" x14ac:dyDescent="0.25">
      <c r="A18" s="4"/>
      <c r="B18" s="21">
        <v>5</v>
      </c>
      <c r="C18" s="213" t="s">
        <v>203</v>
      </c>
      <c r="D18" s="229"/>
      <c r="E18" s="3" t="s">
        <v>46</v>
      </c>
      <c r="F18" s="3"/>
      <c r="G18" s="34" t="s">
        <v>206</v>
      </c>
    </row>
    <row r="19" spans="1:7" ht="112.5" x14ac:dyDescent="0.25">
      <c r="A19" s="4"/>
      <c r="B19" s="21">
        <v>6</v>
      </c>
      <c r="C19" s="215" t="s">
        <v>13</v>
      </c>
      <c r="D19" s="214"/>
      <c r="E19" s="3" t="s">
        <v>46</v>
      </c>
      <c r="F19" s="3"/>
      <c r="G19" s="22" t="s">
        <v>595</v>
      </c>
    </row>
    <row r="20" spans="1:7" ht="75" x14ac:dyDescent="0.25">
      <c r="A20" s="4"/>
      <c r="B20" s="21">
        <v>7</v>
      </c>
      <c r="C20" s="215" t="s">
        <v>16</v>
      </c>
      <c r="D20" s="214"/>
      <c r="E20" s="3" t="s">
        <v>46</v>
      </c>
      <c r="F20" s="3"/>
      <c r="G20" s="22" t="s">
        <v>211</v>
      </c>
    </row>
    <row r="21" spans="1:7" ht="187.5" x14ac:dyDescent="0.25">
      <c r="A21" s="4"/>
      <c r="B21" s="21">
        <v>8</v>
      </c>
      <c r="C21" s="215" t="s">
        <v>202</v>
      </c>
      <c r="D21" s="214"/>
      <c r="E21" s="3" t="s">
        <v>46</v>
      </c>
      <c r="F21" s="3"/>
      <c r="G21" s="35" t="s">
        <v>36</v>
      </c>
    </row>
    <row r="22" spans="1:7" ht="75" x14ac:dyDescent="0.25">
      <c r="A22" s="4"/>
      <c r="B22" s="21">
        <v>9</v>
      </c>
      <c r="C22" s="215" t="s">
        <v>23</v>
      </c>
      <c r="D22" s="214"/>
      <c r="E22" s="3" t="s">
        <v>46</v>
      </c>
      <c r="F22" s="3"/>
      <c r="G22" s="35" t="s">
        <v>37</v>
      </c>
    </row>
    <row r="23" spans="1:7" ht="60" customHeight="1" x14ac:dyDescent="0.25">
      <c r="A23" s="4"/>
      <c r="B23" s="239" t="s">
        <v>188</v>
      </c>
      <c r="C23" s="240"/>
      <c r="D23" s="240"/>
      <c r="E23" s="240"/>
      <c r="F23" s="240"/>
      <c r="G23" s="36"/>
    </row>
    <row r="24" spans="1:7" ht="187.5" x14ac:dyDescent="0.25">
      <c r="A24" s="4"/>
      <c r="B24" s="21">
        <v>1</v>
      </c>
      <c r="C24" s="215" t="s">
        <v>204</v>
      </c>
      <c r="D24" s="214"/>
      <c r="E24" s="64" t="s">
        <v>46</v>
      </c>
      <c r="F24" s="3"/>
      <c r="G24" s="22" t="s">
        <v>106</v>
      </c>
    </row>
    <row r="25" spans="1:7" ht="131.25" x14ac:dyDescent="0.25">
      <c r="A25" s="4"/>
      <c r="B25" s="21">
        <v>2</v>
      </c>
      <c r="C25" s="215" t="s">
        <v>116</v>
      </c>
      <c r="D25" s="214"/>
      <c r="E25" s="3" t="s">
        <v>46</v>
      </c>
      <c r="F25" s="3"/>
      <c r="G25" s="22" t="s">
        <v>596</v>
      </c>
    </row>
    <row r="26" spans="1:7" ht="225" x14ac:dyDescent="0.25">
      <c r="A26" s="4"/>
      <c r="B26" s="21">
        <v>3</v>
      </c>
      <c r="C26" s="215" t="s">
        <v>50</v>
      </c>
      <c r="D26" s="214"/>
      <c r="E26" s="3" t="s">
        <v>46</v>
      </c>
      <c r="F26" s="3"/>
      <c r="G26" s="22" t="s">
        <v>217</v>
      </c>
    </row>
    <row r="27" spans="1:7" ht="318.75" x14ac:dyDescent="0.25">
      <c r="A27" s="4"/>
      <c r="B27" s="21">
        <v>4</v>
      </c>
      <c r="C27" s="215" t="s">
        <v>51</v>
      </c>
      <c r="D27" s="214"/>
      <c r="E27" s="3" t="s">
        <v>46</v>
      </c>
      <c r="F27" s="3"/>
      <c r="G27" s="22" t="s">
        <v>104</v>
      </c>
    </row>
    <row r="28" spans="1:7" ht="225" x14ac:dyDescent="0.25">
      <c r="A28" s="4"/>
      <c r="B28" s="21">
        <v>5</v>
      </c>
      <c r="C28" s="215" t="s">
        <v>6</v>
      </c>
      <c r="D28" s="214"/>
      <c r="E28" s="3" t="s">
        <v>46</v>
      </c>
      <c r="F28" s="3"/>
      <c r="G28" s="22" t="s">
        <v>102</v>
      </c>
    </row>
    <row r="29" spans="1:7" ht="93.75" x14ac:dyDescent="0.25">
      <c r="A29" s="4"/>
      <c r="B29" s="21">
        <v>6</v>
      </c>
      <c r="C29" s="215" t="s">
        <v>17</v>
      </c>
      <c r="D29" s="214"/>
      <c r="E29" s="3" t="s">
        <v>46</v>
      </c>
      <c r="F29" s="3"/>
      <c r="G29" s="22" t="s">
        <v>218</v>
      </c>
    </row>
    <row r="30" spans="1:7" ht="409.5" x14ac:dyDescent="0.25">
      <c r="A30" s="4"/>
      <c r="B30" s="21">
        <v>7</v>
      </c>
      <c r="C30" s="215" t="s">
        <v>18</v>
      </c>
      <c r="D30" s="214"/>
      <c r="E30" s="3" t="s">
        <v>46</v>
      </c>
      <c r="F30" s="3"/>
      <c r="G30" s="37" t="s">
        <v>597</v>
      </c>
    </row>
    <row r="31" spans="1:7" ht="56.25" x14ac:dyDescent="0.25">
      <c r="A31" s="4"/>
      <c r="B31" s="21">
        <v>8</v>
      </c>
      <c r="C31" s="215" t="s">
        <v>19</v>
      </c>
      <c r="D31" s="214"/>
      <c r="E31" s="3" t="s">
        <v>46</v>
      </c>
      <c r="F31" s="3"/>
      <c r="G31" s="22" t="s">
        <v>207</v>
      </c>
    </row>
    <row r="32" spans="1:7" ht="150" x14ac:dyDescent="0.25">
      <c r="A32" s="4"/>
      <c r="B32" s="21">
        <v>9</v>
      </c>
      <c r="C32" s="215" t="s">
        <v>7</v>
      </c>
      <c r="D32" s="214"/>
      <c r="E32" s="3" t="s">
        <v>46</v>
      </c>
      <c r="F32" s="3"/>
      <c r="G32" s="22" t="s">
        <v>212</v>
      </c>
    </row>
    <row r="33" spans="1:7" ht="39.950000000000003" customHeight="1" x14ac:dyDescent="0.25">
      <c r="A33" s="4"/>
      <c r="B33" s="208" t="s">
        <v>190</v>
      </c>
      <c r="C33" s="209"/>
      <c r="D33" s="224"/>
      <c r="E33" s="224"/>
      <c r="F33" s="224"/>
      <c r="G33" s="39"/>
    </row>
    <row r="34" spans="1:7" ht="131.25" x14ac:dyDescent="0.25">
      <c r="A34" s="4"/>
      <c r="B34" s="21">
        <v>1</v>
      </c>
      <c r="C34" s="238" t="s">
        <v>20</v>
      </c>
      <c r="D34" s="238"/>
      <c r="E34" s="64" t="s">
        <v>46</v>
      </c>
      <c r="F34" s="3"/>
      <c r="G34" s="30" t="s">
        <v>57</v>
      </c>
    </row>
    <row r="35" spans="1:7" ht="37.5" x14ac:dyDescent="0.25">
      <c r="A35" s="4"/>
      <c r="B35" s="21">
        <v>2</v>
      </c>
      <c r="C35" s="238" t="s">
        <v>22</v>
      </c>
      <c r="D35" s="238"/>
      <c r="E35" s="3" t="s">
        <v>46</v>
      </c>
      <c r="F35" s="3"/>
      <c r="G35" s="30" t="s">
        <v>29</v>
      </c>
    </row>
    <row r="36" spans="1:7" ht="225" x14ac:dyDescent="0.25">
      <c r="A36" s="4"/>
      <c r="B36" s="21">
        <v>3</v>
      </c>
      <c r="C36" s="238" t="s">
        <v>30</v>
      </c>
      <c r="D36" s="238"/>
      <c r="E36" s="3" t="s">
        <v>46</v>
      </c>
      <c r="F36" s="3"/>
      <c r="G36" s="30" t="s">
        <v>209</v>
      </c>
    </row>
    <row r="37" spans="1:7" ht="93.75" x14ac:dyDescent="0.25">
      <c r="A37" s="4"/>
      <c r="B37" s="21">
        <v>4</v>
      </c>
      <c r="C37" s="238" t="s">
        <v>21</v>
      </c>
      <c r="D37" s="238"/>
      <c r="E37" s="3" t="s">
        <v>46</v>
      </c>
      <c r="F37" s="3"/>
      <c r="G37" s="30" t="s">
        <v>214</v>
      </c>
    </row>
    <row r="38" spans="1:7" ht="225" x14ac:dyDescent="0.25">
      <c r="A38" s="4"/>
      <c r="B38" s="21">
        <v>5</v>
      </c>
      <c r="C38" s="238" t="s">
        <v>15</v>
      </c>
      <c r="D38" s="238"/>
      <c r="E38" s="3" t="s">
        <v>46</v>
      </c>
      <c r="F38" s="3"/>
      <c r="G38" s="30" t="s">
        <v>123</v>
      </c>
    </row>
    <row r="39" spans="1:7" ht="93.75" x14ac:dyDescent="0.25">
      <c r="A39" s="4"/>
      <c r="B39" s="21">
        <v>6</v>
      </c>
      <c r="C39" s="238" t="s">
        <v>31</v>
      </c>
      <c r="D39" s="238"/>
      <c r="E39" s="3" t="s">
        <v>46</v>
      </c>
      <c r="F39" s="3"/>
      <c r="G39" s="30" t="s">
        <v>65</v>
      </c>
    </row>
    <row r="40" spans="1:7" ht="112.5" x14ac:dyDescent="0.25">
      <c r="A40" s="4"/>
      <c r="B40" s="21">
        <v>7</v>
      </c>
      <c r="C40" s="238" t="s">
        <v>33</v>
      </c>
      <c r="D40" s="238"/>
      <c r="E40" s="3" t="s">
        <v>46</v>
      </c>
      <c r="F40" s="3"/>
      <c r="G40" s="30" t="s">
        <v>55</v>
      </c>
    </row>
    <row r="41" spans="1:7" ht="37.5" x14ac:dyDescent="0.25">
      <c r="A41" s="4"/>
      <c r="B41" s="21">
        <v>8</v>
      </c>
      <c r="C41" s="238" t="s">
        <v>32</v>
      </c>
      <c r="D41" s="238"/>
      <c r="E41" s="3" t="s">
        <v>46</v>
      </c>
      <c r="F41" s="3"/>
      <c r="G41" s="30" t="s">
        <v>112</v>
      </c>
    </row>
    <row r="42" spans="1:7" ht="39.950000000000003" customHeight="1" x14ac:dyDescent="0.25">
      <c r="A42" s="4"/>
      <c r="B42" s="235" t="s">
        <v>199</v>
      </c>
      <c r="C42" s="209"/>
      <c r="D42" s="209"/>
      <c r="E42" s="209"/>
      <c r="F42" s="209"/>
      <c r="G42" s="36"/>
    </row>
    <row r="43" spans="1:7" ht="93.75" x14ac:dyDescent="0.25">
      <c r="A43" s="4"/>
      <c r="B43" s="21">
        <v>1</v>
      </c>
      <c r="C43" s="215" t="s">
        <v>39</v>
      </c>
      <c r="D43" s="214"/>
      <c r="E43" s="64" t="s">
        <v>46</v>
      </c>
      <c r="F43" s="3"/>
      <c r="G43" s="22" t="s">
        <v>42</v>
      </c>
    </row>
    <row r="44" spans="1:7" ht="93.75" x14ac:dyDescent="0.25">
      <c r="A44" s="4"/>
      <c r="B44" s="21">
        <v>2</v>
      </c>
      <c r="C44" s="215" t="s">
        <v>61</v>
      </c>
      <c r="D44" s="214"/>
      <c r="E44" s="3" t="s">
        <v>46</v>
      </c>
      <c r="F44" s="3"/>
      <c r="G44" s="22" t="s">
        <v>591</v>
      </c>
    </row>
    <row r="45" spans="1:7" ht="93.75" x14ac:dyDescent="0.25">
      <c r="A45" s="4"/>
      <c r="B45" s="21">
        <v>3</v>
      </c>
      <c r="C45" s="215" t="s">
        <v>62</v>
      </c>
      <c r="D45" s="214"/>
      <c r="E45" s="3" t="s">
        <v>46</v>
      </c>
      <c r="F45" s="3"/>
      <c r="G45" s="22" t="s">
        <v>63</v>
      </c>
    </row>
    <row r="46" spans="1:7" ht="112.5" x14ac:dyDescent="0.25">
      <c r="A46" s="4"/>
      <c r="B46" s="21">
        <v>4</v>
      </c>
      <c r="C46" s="215" t="s">
        <v>43</v>
      </c>
      <c r="D46" s="214"/>
      <c r="E46" s="3" t="s">
        <v>46</v>
      </c>
      <c r="F46" s="3"/>
      <c r="G46" s="22" t="s">
        <v>64</v>
      </c>
    </row>
    <row r="47" spans="1:7" ht="187.5" x14ac:dyDescent="0.25">
      <c r="A47" s="4"/>
      <c r="B47" s="21">
        <v>5</v>
      </c>
      <c r="C47" s="215" t="s">
        <v>14</v>
      </c>
      <c r="D47" s="214"/>
      <c r="E47" s="3" t="s">
        <v>46</v>
      </c>
      <c r="F47" s="3"/>
      <c r="G47" s="22" t="s">
        <v>67</v>
      </c>
    </row>
    <row r="48" spans="1:7" ht="168.75" x14ac:dyDescent="0.25">
      <c r="A48" s="4"/>
      <c r="B48" s="21">
        <v>6</v>
      </c>
      <c r="C48" s="215" t="s">
        <v>44</v>
      </c>
      <c r="D48" s="214"/>
      <c r="E48" s="3" t="s">
        <v>46</v>
      </c>
      <c r="F48" s="3"/>
      <c r="G48" s="22" t="s">
        <v>107</v>
      </c>
    </row>
    <row r="49" spans="1:7" ht="93.75" x14ac:dyDescent="0.25">
      <c r="A49" s="4"/>
      <c r="B49" s="21">
        <v>7</v>
      </c>
      <c r="C49" s="215" t="s">
        <v>24</v>
      </c>
      <c r="D49" s="214"/>
      <c r="E49" s="3" t="s">
        <v>46</v>
      </c>
      <c r="F49" s="3"/>
      <c r="G49" s="22" t="s">
        <v>68</v>
      </c>
    </row>
    <row r="50" spans="1:7" ht="39.950000000000003" customHeight="1" x14ac:dyDescent="0.25">
      <c r="A50" s="4"/>
      <c r="B50" s="208" t="s">
        <v>406</v>
      </c>
      <c r="C50" s="209"/>
      <c r="D50" s="209"/>
      <c r="E50" s="209"/>
      <c r="F50" s="209"/>
      <c r="G50" s="39"/>
    </row>
    <row r="51" spans="1:7" ht="93.75" x14ac:dyDescent="0.25">
      <c r="A51" s="4"/>
      <c r="B51" s="21">
        <v>1</v>
      </c>
      <c r="C51" s="215" t="s">
        <v>119</v>
      </c>
      <c r="D51" s="214"/>
      <c r="E51" s="3" t="s">
        <v>46</v>
      </c>
      <c r="F51" s="3"/>
      <c r="G51" s="22" t="s">
        <v>592</v>
      </c>
    </row>
    <row r="52" spans="1:7" ht="39.950000000000003" customHeight="1" x14ac:dyDescent="0.25">
      <c r="B52" s="208" t="s">
        <v>407</v>
      </c>
      <c r="C52" s="209"/>
      <c r="D52" s="209"/>
      <c r="E52" s="209"/>
      <c r="F52" s="209"/>
      <c r="G52" s="40"/>
    </row>
    <row r="53" spans="1:7" ht="150" customHeight="1" x14ac:dyDescent="0.25">
      <c r="B53" s="210"/>
      <c r="C53" s="211"/>
      <c r="D53" s="211"/>
      <c r="E53" s="211"/>
      <c r="F53" s="212"/>
      <c r="G53" s="22" t="s">
        <v>54</v>
      </c>
    </row>
    <row r="56" spans="1:7" ht="60" customHeight="1" x14ac:dyDescent="0.25">
      <c r="B56" s="206" t="s">
        <v>267</v>
      </c>
      <c r="C56" s="207"/>
      <c r="D56" s="44"/>
      <c r="E56" s="71" t="s">
        <v>3</v>
      </c>
      <c r="F56" s="63"/>
    </row>
    <row r="57" spans="1:7" ht="60" customHeight="1" x14ac:dyDescent="0.25">
      <c r="B57" s="219" t="s">
        <v>405</v>
      </c>
      <c r="C57" s="222"/>
      <c r="D57" s="178"/>
      <c r="E57" s="73"/>
      <c r="F57" s="73"/>
    </row>
  </sheetData>
  <sheetProtection algorithmName="SHA-512" hashValue="osejiT1nM8RIby/JfzwjBAVdeL3FWKuHSeRrpXsxgSunY+x0k5SvvKpaoGuDVTEl/m1U05D7RyCV6fqH+32vuQ==" saltValue="v50VuQDw8o5sy4QNIdjdVQ==" spinCount="100000" sheet="1" objects="1" scenarios="1" formatCells="0" formatColumns="0" formatRows="0"/>
  <mergeCells count="53">
    <mergeCell ref="B57:C57"/>
    <mergeCell ref="C20:D20"/>
    <mergeCell ref="C21:D21"/>
    <mergeCell ref="C22:D22"/>
    <mergeCell ref="B42:F42"/>
    <mergeCell ref="C43:D43"/>
    <mergeCell ref="C47:D47"/>
    <mergeCell ref="C48:D48"/>
    <mergeCell ref="C49:D49"/>
    <mergeCell ref="C28:D28"/>
    <mergeCell ref="C29:D29"/>
    <mergeCell ref="C30:D30"/>
    <mergeCell ref="C31:D31"/>
    <mergeCell ref="C32:D32"/>
    <mergeCell ref="C44:D44"/>
    <mergeCell ref="B23:F23"/>
    <mergeCell ref="C15:D15"/>
    <mergeCell ref="C16:D16"/>
    <mergeCell ref="C17:D17"/>
    <mergeCell ref="C18:D18"/>
    <mergeCell ref="C19:D19"/>
    <mergeCell ref="C24:D24"/>
    <mergeCell ref="C25:D25"/>
    <mergeCell ref="C26:D26"/>
    <mergeCell ref="C27:D27"/>
    <mergeCell ref="B53:F53"/>
    <mergeCell ref="B56:C56"/>
    <mergeCell ref="C41:D41"/>
    <mergeCell ref="B33:F33"/>
    <mergeCell ref="C34:D34"/>
    <mergeCell ref="C35:D35"/>
    <mergeCell ref="C36:D36"/>
    <mergeCell ref="C37:D37"/>
    <mergeCell ref="C38:D38"/>
    <mergeCell ref="C39:D39"/>
    <mergeCell ref="C40:D40"/>
    <mergeCell ref="B50:F50"/>
    <mergeCell ref="C51:D51"/>
    <mergeCell ref="B52:F52"/>
    <mergeCell ref="C45:D45"/>
    <mergeCell ref="C46:D46"/>
    <mergeCell ref="C14:D14"/>
    <mergeCell ref="B2:F2"/>
    <mergeCell ref="B3:C3"/>
    <mergeCell ref="B4:C4"/>
    <mergeCell ref="B5:C5"/>
    <mergeCell ref="B9:C9"/>
    <mergeCell ref="C12:D12"/>
    <mergeCell ref="B13:F13"/>
    <mergeCell ref="B6:C6"/>
    <mergeCell ref="B7:C7"/>
    <mergeCell ref="B10:C10"/>
    <mergeCell ref="B8:C8"/>
  </mergeCells>
  <conditionalFormatting sqref="E11">
    <cfRule type="cellIs" dxfId="14" priority="17" operator="greaterThan">
      <formula>0</formula>
    </cfRule>
  </conditionalFormatting>
  <conditionalFormatting sqref="E14:E22">
    <cfRule type="cellIs" dxfId="13" priority="14" operator="equal">
      <formula>"N/A"</formula>
    </cfRule>
    <cfRule type="cellIs" dxfId="12" priority="15" operator="equal">
      <formula>"Acceptable"</formula>
    </cfRule>
    <cfRule type="cellIs" dxfId="11" priority="16" operator="equal">
      <formula>"Needs Improvement"</formula>
    </cfRule>
  </conditionalFormatting>
  <conditionalFormatting sqref="E24:E32">
    <cfRule type="cellIs" dxfId="10" priority="11" operator="equal">
      <formula>"N/A"</formula>
    </cfRule>
    <cfRule type="cellIs" dxfId="9" priority="12" operator="equal">
      <formula>"Acceptable"</formula>
    </cfRule>
  </conditionalFormatting>
  <conditionalFormatting sqref="E24:E41">
    <cfRule type="cellIs" dxfId="8" priority="1" operator="equal">
      <formula>"Needs Improvement"</formula>
    </cfRule>
  </conditionalFormatting>
  <conditionalFormatting sqref="E34:E41">
    <cfRule type="cellIs" dxfId="7" priority="8" operator="equal">
      <formula>"N/A"</formula>
    </cfRule>
    <cfRule type="cellIs" dxfId="6" priority="9" operator="equal">
      <formula>"Acceptable"</formula>
    </cfRule>
  </conditionalFormatting>
  <conditionalFormatting sqref="E43:E49">
    <cfRule type="cellIs" dxfId="5" priority="5" operator="equal">
      <formula>"N/A"</formula>
    </cfRule>
    <cfRule type="cellIs" dxfId="4" priority="6" operator="equal">
      <formula>"Acceptable"</formula>
    </cfRule>
    <cfRule type="cellIs" dxfId="3" priority="7" operator="equal">
      <formula>"Needs Improvement"</formula>
    </cfRule>
  </conditionalFormatting>
  <conditionalFormatting sqref="E51">
    <cfRule type="cellIs" dxfId="2" priority="2" operator="equal">
      <formula>"N/A"</formula>
    </cfRule>
    <cfRule type="cellIs" dxfId="1" priority="3" operator="equal">
      <formula>"Acceptable"</formula>
    </cfRule>
    <cfRule type="cellIs" dxfId="0" priority="4" operator="equal">
      <formula>"Needs Improvement"</formula>
    </cfRule>
  </conditionalFormatting>
  <dataValidations count="5">
    <dataValidation type="date" operator="greaterThanOrEqual" allowBlank="1" showInputMessage="1" showErrorMessage="1" error="Please enter a date in MM/DD/YYYY format." sqref="F3 D3 F56" xr:uid="{EEB0C0D6-F151-4A30-9CC5-9C62459F052E}">
      <formula1>1</formula1>
    </dataValidation>
    <dataValidation type="list" allowBlank="1" showInputMessage="1" showErrorMessage="1" sqref="E33" xr:uid="{BD59299F-ED2F-43A4-9D94-5FC35568765C}">
      <formula1>"Select, Acceptable, Needs Improvement"</formula1>
    </dataValidation>
    <dataValidation type="list" allowBlank="1" showInputMessage="1" showErrorMessage="1" sqref="E14:E22 E24:E32 E34:E41 E43:E49 E51" xr:uid="{C8C156E0-0DA2-40F6-BC7E-91713942909B}">
      <formula1>"Select, Acceptable, Needs Improvement, N/A"</formula1>
    </dataValidation>
    <dataValidation type="list" allowBlank="1" showInputMessage="1" showErrorMessage="1" promptTitle="Select" sqref="D8" xr:uid="{32ED1CBE-EFC9-4F81-AE0E-AEF09BB4FCF7}">
      <formula1>"Select, Seafood HACCP and Acidified, Seafood HACCP and LACF, Juice HACCP and Acidified, Juice HACCP and LACF"</formula1>
    </dataValidation>
    <dataValidation type="list" allowBlank="1" showInputMessage="1" showErrorMessage="1" sqref="F8" xr:uid="{103E1A9F-DFB0-40CF-B894-0F9B6420F56F}">
      <formula1>"Select, Contract Audit, Verification Audit, Training Audit, Joint Inspection, Non-Contract Audit, Field Evaluation"</formula1>
    </dataValidation>
  </dataValidations>
  <pageMargins left="0.35" right="0.2" top="0.5" bottom="0.5" header="0.3" footer="0.3"/>
  <pageSetup paperSize="127" scale="81" fitToHeight="0" orientation="portrait" horizontalDpi="300" verticalDpi="300" r:id="rId1"/>
  <headerFooter>
    <oddFooter>&amp;CPage &amp;P of &amp;N</oddFooter>
  </headerFooter>
  <rowBreaks count="1" manualBreakCount="1">
    <brk id="2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178F735-E63B-4A78-ADBE-68B422334F36}">
          <x14:formula1>
            <xm:f>Sheet1!$A$3:$A$129</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60FE-1B0B-4401-9F20-D72BBDFE6212}">
  <sheetPr>
    <tabColor theme="4" tint="0.39997558519241921"/>
    <pageSetUpPr fitToPage="1"/>
  </sheetPr>
  <dimension ref="A1:E37"/>
  <sheetViews>
    <sheetView showGridLines="0" tabSelected="1" zoomScaleNormal="100" workbookViewId="0">
      <selection activeCell="D15" sqref="D15"/>
    </sheetView>
  </sheetViews>
  <sheetFormatPr defaultRowHeight="15" x14ac:dyDescent="0.25"/>
  <cols>
    <col min="1" max="1" width="3.28515625" customWidth="1"/>
    <col min="2" max="2" width="41.28515625" customWidth="1"/>
    <col min="3" max="3" width="2.140625" customWidth="1"/>
    <col min="4" max="4" width="25.42578125" customWidth="1"/>
    <col min="5" max="5" width="53" customWidth="1"/>
    <col min="6" max="6" width="4.42578125" customWidth="1"/>
    <col min="7" max="7" width="11.85546875" customWidth="1"/>
  </cols>
  <sheetData>
    <row r="1" spans="1:5" ht="90.75" customHeight="1" x14ac:dyDescent="0.25">
      <c r="A1" s="7"/>
      <c r="B1" s="49" t="str">
        <f>Sheet1!A1</f>
        <v>Human Food Field Inspection Audit v 07/2025</v>
      </c>
      <c r="E1" s="183" t="str">
        <f>Sheet1!$B$1</f>
        <v>FDA Form 3610-H OMB Number: 0910-0909 Exp Date: 04/30/2027</v>
      </c>
    </row>
    <row r="2" spans="1:5" ht="43.5" customHeight="1" x14ac:dyDescent="0.25">
      <c r="A2" s="7"/>
    </row>
    <row r="3" spans="1:5" ht="43.5" customHeight="1" x14ac:dyDescent="0.25"/>
    <row r="4" spans="1:5" ht="43.5" customHeight="1" x14ac:dyDescent="0.25">
      <c r="B4" s="91"/>
      <c r="C4" s="91"/>
      <c r="D4" s="91"/>
      <c r="E4" s="91"/>
    </row>
    <row r="5" spans="1:5" ht="43.5" customHeight="1" x14ac:dyDescent="0.25">
      <c r="B5" s="91"/>
      <c r="C5" s="91"/>
      <c r="D5" s="91"/>
      <c r="E5" s="91"/>
    </row>
    <row r="6" spans="1:5" ht="43.5" customHeight="1" x14ac:dyDescent="0.25">
      <c r="B6" s="91"/>
      <c r="C6" s="91"/>
      <c r="D6" s="91"/>
      <c r="E6" s="91"/>
    </row>
    <row r="7" spans="1:5" ht="43.5" customHeight="1" x14ac:dyDescent="0.25">
      <c r="B7" s="91"/>
      <c r="C7" s="91"/>
      <c r="D7" s="91"/>
      <c r="E7" s="91"/>
    </row>
    <row r="8" spans="1:5" ht="43.5" customHeight="1" x14ac:dyDescent="0.25">
      <c r="B8" s="91"/>
      <c r="C8" s="91"/>
      <c r="D8" s="91"/>
      <c r="E8" s="91"/>
    </row>
    <row r="9" spans="1:5" ht="59.25" customHeight="1" x14ac:dyDescent="0.3">
      <c r="B9" s="129"/>
      <c r="C9" s="130"/>
      <c r="D9" s="131"/>
      <c r="E9" s="91"/>
    </row>
    <row r="10" spans="1:5" ht="60.75" customHeight="1" x14ac:dyDescent="0.25">
      <c r="B10" s="91"/>
      <c r="C10" s="91"/>
      <c r="D10" s="91"/>
      <c r="E10" s="91"/>
    </row>
    <row r="11" spans="1:5" ht="15" customHeight="1" thickBot="1" x14ac:dyDescent="0.3">
      <c r="B11" s="123"/>
      <c r="C11" s="92"/>
      <c r="D11" s="92"/>
      <c r="E11" s="92"/>
    </row>
    <row r="12" spans="1:5" ht="15" customHeight="1" x14ac:dyDescent="0.25">
      <c r="B12" s="7"/>
    </row>
    <row r="13" spans="1:5" ht="15" customHeight="1" x14ac:dyDescent="0.3">
      <c r="B13" s="96" t="s">
        <v>381</v>
      </c>
    </row>
    <row r="14" spans="1:5" ht="9.75" customHeight="1" thickBot="1" x14ac:dyDescent="0.35">
      <c r="B14" s="96"/>
    </row>
    <row r="15" spans="1:5" ht="22.5" customHeight="1" thickBot="1" x14ac:dyDescent="0.35">
      <c r="B15" s="16" t="s">
        <v>279</v>
      </c>
      <c r="C15" s="93"/>
      <c r="D15" s="99" t="s">
        <v>46</v>
      </c>
    </row>
    <row r="16" spans="1:5" ht="23.25" customHeight="1" thickBot="1" x14ac:dyDescent="0.35">
      <c r="B16" s="16" t="s">
        <v>283</v>
      </c>
      <c r="C16" s="93"/>
      <c r="D16" s="94" t="s">
        <v>284</v>
      </c>
    </row>
    <row r="17" spans="2:5" ht="24" customHeight="1" thickBot="1" x14ac:dyDescent="0.35">
      <c r="B17" s="16" t="s">
        <v>313</v>
      </c>
      <c r="C17" s="93"/>
      <c r="D17" s="98" t="s">
        <v>46</v>
      </c>
    </row>
    <row r="18" spans="2:5" ht="21.75" customHeight="1" thickBot="1" x14ac:dyDescent="0.3"/>
    <row r="19" spans="2:5" ht="21.75" customHeight="1" thickBot="1" x14ac:dyDescent="0.35">
      <c r="B19" s="16" t="s">
        <v>385</v>
      </c>
      <c r="D19" s="98" t="s">
        <v>46</v>
      </c>
    </row>
    <row r="20" spans="2:5" ht="21.75" customHeight="1" thickBot="1" x14ac:dyDescent="0.3"/>
    <row r="21" spans="2:5" ht="68.25" customHeight="1" thickBot="1" x14ac:dyDescent="0.3">
      <c r="B21" s="109" t="s">
        <v>395</v>
      </c>
      <c r="C21" s="93"/>
      <c r="D21" s="194"/>
      <c r="E21" s="195"/>
    </row>
    <row r="22" spans="2:5" ht="9" customHeight="1" x14ac:dyDescent="0.25"/>
    <row r="23" spans="2:5" ht="21.75" customHeight="1" thickBot="1" x14ac:dyDescent="0.35">
      <c r="B23" s="182" t="s">
        <v>588</v>
      </c>
    </row>
    <row r="24" spans="2:5" ht="39.75" customHeight="1" thickBot="1" x14ac:dyDescent="0.35">
      <c r="B24" s="97" t="s">
        <v>589</v>
      </c>
      <c r="C24" s="93"/>
      <c r="D24" s="98" t="s">
        <v>46</v>
      </c>
    </row>
    <row r="25" spans="2:5" ht="25.5" customHeight="1" thickBot="1" x14ac:dyDescent="0.35">
      <c r="B25" s="97" t="s">
        <v>600</v>
      </c>
      <c r="C25" s="93"/>
      <c r="D25" s="99" t="s">
        <v>46</v>
      </c>
    </row>
    <row r="26" spans="2:5" ht="44.25" customHeight="1" thickBot="1" x14ac:dyDescent="0.3">
      <c r="B26" s="180" t="s">
        <v>598</v>
      </c>
      <c r="C26" s="93"/>
      <c r="D26" s="194"/>
      <c r="E26" s="195"/>
    </row>
    <row r="27" spans="2:5" ht="15" customHeight="1" thickBot="1" x14ac:dyDescent="0.3"/>
    <row r="28" spans="2:5" ht="44.25" customHeight="1" thickBot="1" x14ac:dyDescent="0.35">
      <c r="B28" s="175" t="s">
        <v>399</v>
      </c>
      <c r="C28" s="93"/>
      <c r="D28" s="194"/>
      <c r="E28" s="195"/>
    </row>
    <row r="29" spans="2:5" ht="21" customHeight="1" thickBot="1" x14ac:dyDescent="0.35">
      <c r="B29" s="176" t="s">
        <v>374</v>
      </c>
      <c r="C29" s="93"/>
      <c r="D29" s="95"/>
    </row>
    <row r="30" spans="2:5" ht="46.5" customHeight="1" thickBot="1" x14ac:dyDescent="0.35">
      <c r="B30" s="97" t="s">
        <v>285</v>
      </c>
      <c r="C30" s="93"/>
      <c r="D30" s="99"/>
    </row>
    <row r="31" spans="2:5" ht="15" hidden="1" customHeight="1" thickBot="1" x14ac:dyDescent="0.3">
      <c r="B31" s="92"/>
      <c r="C31" s="92"/>
      <c r="D31" s="92"/>
      <c r="E31" s="92"/>
    </row>
    <row r="32" spans="2:5" ht="15" hidden="1" customHeight="1" x14ac:dyDescent="0.25"/>
    <row r="33" spans="2:5" ht="21" hidden="1" customHeight="1" x14ac:dyDescent="0.3">
      <c r="B33" s="96" t="s">
        <v>679</v>
      </c>
    </row>
    <row r="34" spans="2:5" ht="12" hidden="1" customHeight="1" thickBot="1" x14ac:dyDescent="0.35">
      <c r="B34" s="16"/>
    </row>
    <row r="35" spans="2:5" ht="21" hidden="1" customHeight="1" thickBot="1" x14ac:dyDescent="0.35">
      <c r="B35" s="16" t="s">
        <v>274</v>
      </c>
      <c r="C35" s="93"/>
      <c r="D35" s="100"/>
    </row>
    <row r="36" spans="2:5" ht="21" hidden="1" customHeight="1" thickBot="1" x14ac:dyDescent="0.35">
      <c r="B36" s="16" t="s">
        <v>277</v>
      </c>
      <c r="D36" s="110"/>
    </row>
    <row r="37" spans="2:5" ht="15" customHeight="1" thickBot="1" x14ac:dyDescent="0.3">
      <c r="B37" s="92"/>
      <c r="C37" s="92"/>
      <c r="D37" s="92"/>
      <c r="E37" s="92"/>
    </row>
  </sheetData>
  <sheetProtection algorithmName="SHA-512" hashValue="rKOHnEbuU3ApA2obYPXejBqNe7Z5epSJfZPWdd0sXgjgKssk8YYkBl5Bk55Uv046VIQFz0IpNIHSz4uz1oGsqg==" saltValue="uGyCZhKit0azf2HOD6f31Q==" spinCount="100000" sheet="1" objects="1" scenarios="1" formatCells="0" formatColumns="0" formatRows="0" selectLockedCells="1"/>
  <mergeCells count="3">
    <mergeCell ref="D21:E21"/>
    <mergeCell ref="D28:E28"/>
    <mergeCell ref="D26:E26"/>
  </mergeCells>
  <dataValidations count="7">
    <dataValidation allowBlank="1" showErrorMessage="1" promptTitle="Report Preparer's Name" prompt="Enter the name of the individual who completed the state report and who should be contacted in the case of questions." sqref="D21:E21 D28:E28 D26:E26" xr:uid="{95C980C5-308B-4D22-8917-D0C0B86F762E}"/>
    <dataValidation type="list" allowBlank="1" showErrorMessage="1" promptTitle="Contract Number" prompt="Enter the full contract number." sqref="D17 D24" xr:uid="{A7ECE10B-6C49-4672-ABFC-5597980FF992}">
      <formula1>"FDA, State, Select"</formula1>
    </dataValidation>
    <dataValidation type="list" allowBlank="1" showInputMessage="1" showErrorMessage="1" sqref="D15" xr:uid="{DF91E5E4-36C0-47D8-92E8-0EBAC6BD7989}">
      <formula1>"2023-24, 2024-25, 2025-26, 2026-27, 2027-28, 2028-29, 2029-30, Select"</formula1>
    </dataValidation>
    <dataValidation type="list" allowBlank="1" showErrorMessage="1" promptTitle="Contract Number" prompt="Enter the full contract number." sqref="D30" xr:uid="{9B57CBF9-B2EC-40E4-A082-E53F1C976F3C}">
      <formula1>"Corrected Form"</formula1>
    </dataValidation>
    <dataValidation type="date" operator="greaterThan" allowBlank="1" showInputMessage="1" showErrorMessage="1" error="Please enter date in MM/DD/YYYY format." sqref="D29 D35" xr:uid="{6F5C52A1-3CC2-48CA-B363-CC50CDB5A087}">
      <formula1>1</formula1>
    </dataValidation>
    <dataValidation type="list" allowBlank="1" showErrorMessage="1" promptTitle="Contract Number" prompt="Enter the full contract number." sqref="D19" xr:uid="{2C0A0667-1A6A-4AAA-A5C9-C5E985E4B8CB}">
      <formula1>"Acceptable, Needs Improvement, Joint Inspection, Select"</formula1>
    </dataValidation>
    <dataValidation type="list" allowBlank="1" showInputMessage="1" showErrorMessage="1" sqref="D25" xr:uid="{712FAF3C-5EBF-43BA-86FA-770F69CBCC15}">
      <formula1>"Select, Acceptable, Needs Improvement, Training Audit"</formula1>
    </dataValidation>
  </dataValidations>
  <pageMargins left="0.5" right="0.5" top="0.5" bottom="0.5" header="0.3" footer="0.3"/>
  <pageSetup scale="74" fitToHeight="0"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551E7-8739-4373-94EE-47277638519C}">
  <sheetPr>
    <tabColor theme="5" tint="0.39997558519241921"/>
    <pageSetUpPr fitToPage="1"/>
  </sheetPr>
  <dimension ref="B1:G42"/>
  <sheetViews>
    <sheetView showGridLines="0" showRuler="0" zoomScaleNormal="100" workbookViewId="0">
      <selection activeCell="B1" sqref="B1"/>
    </sheetView>
  </sheetViews>
  <sheetFormatPr defaultRowHeight="15" x14ac:dyDescent="0.25"/>
  <cols>
    <col min="1" max="1" width="2.5703125" customWidth="1"/>
    <col min="2" max="2" width="10.42578125" customWidth="1"/>
    <col min="3" max="3" width="90.140625" customWidth="1"/>
    <col min="4" max="4" width="8.85546875" customWidth="1"/>
  </cols>
  <sheetData>
    <row r="1" spans="2:7" x14ac:dyDescent="0.25">
      <c r="B1" s="49" t="str">
        <f>Sheet1!$A$1</f>
        <v>Human Food Field Inspection Audit v 07/2025</v>
      </c>
      <c r="D1" s="183" t="str">
        <f>Sheet1!$B$1</f>
        <v>FDA Form 3610-H OMB Number: 0910-0909 Exp Date: 04/30/2027</v>
      </c>
    </row>
    <row r="2" spans="2:7" ht="171.75" customHeight="1" x14ac:dyDescent="0.25"/>
    <row r="3" spans="2:7" ht="171.75" customHeight="1" x14ac:dyDescent="0.25"/>
    <row r="4" spans="2:7" ht="171.75" customHeight="1" x14ac:dyDescent="0.25"/>
    <row r="5" spans="2:7" ht="21" x14ac:dyDescent="0.25">
      <c r="B5" s="23" t="s">
        <v>69</v>
      </c>
      <c r="C5" s="10"/>
      <c r="D5" s="10"/>
      <c r="E5" s="10"/>
      <c r="F5" s="10"/>
      <c r="G5" s="10"/>
    </row>
    <row r="6" spans="2:7" ht="30" customHeight="1" x14ac:dyDescent="0.25">
      <c r="B6" s="196" t="s">
        <v>70</v>
      </c>
      <c r="C6" s="196"/>
    </row>
    <row r="7" spans="2:7" ht="18.75" x14ac:dyDescent="0.25">
      <c r="B7" s="24" t="s">
        <v>71</v>
      </c>
    </row>
    <row r="8" spans="2:7" ht="18.75" x14ac:dyDescent="0.25">
      <c r="B8" s="24" t="s">
        <v>72</v>
      </c>
    </row>
    <row r="9" spans="2:7" s="14" customFormat="1" ht="18.75" x14ac:dyDescent="0.3">
      <c r="B9" s="25" t="s">
        <v>73</v>
      </c>
      <c r="C9" s="24" t="s">
        <v>500</v>
      </c>
    </row>
    <row r="10" spans="2:7" s="14" customFormat="1" ht="18.75" x14ac:dyDescent="0.3">
      <c r="B10" s="25" t="s">
        <v>74</v>
      </c>
      <c r="C10" s="26" t="s">
        <v>501</v>
      </c>
    </row>
    <row r="11" spans="2:7" s="14" customFormat="1" ht="18.75" x14ac:dyDescent="0.3">
      <c r="B11" s="25" t="s">
        <v>75</v>
      </c>
      <c r="C11" s="26" t="s">
        <v>502</v>
      </c>
    </row>
    <row r="12" spans="2:7" s="14" customFormat="1" ht="18.75" x14ac:dyDescent="0.3">
      <c r="B12" s="25" t="s">
        <v>76</v>
      </c>
      <c r="C12" s="24" t="s">
        <v>503</v>
      </c>
    </row>
    <row r="13" spans="2:7" s="14" customFormat="1" ht="18.75" x14ac:dyDescent="0.3">
      <c r="B13" s="25" t="s">
        <v>77</v>
      </c>
      <c r="C13" s="26" t="s">
        <v>504</v>
      </c>
    </row>
    <row r="14" spans="2:7" s="14" customFormat="1" ht="18.75" x14ac:dyDescent="0.3">
      <c r="B14" s="25" t="s">
        <v>78</v>
      </c>
      <c r="C14" s="26" t="s">
        <v>505</v>
      </c>
    </row>
    <row r="15" spans="2:7" s="14" customFormat="1" ht="18.75" x14ac:dyDescent="0.3">
      <c r="B15" s="25" t="s">
        <v>79</v>
      </c>
      <c r="C15" s="24" t="s">
        <v>506</v>
      </c>
    </row>
    <row r="16" spans="2:7" s="14" customFormat="1" ht="18.75" x14ac:dyDescent="0.3">
      <c r="B16" s="25" t="s">
        <v>80</v>
      </c>
      <c r="C16" s="26" t="s">
        <v>507</v>
      </c>
    </row>
    <row r="17" spans="2:3" s="14" customFormat="1" ht="18.75" x14ac:dyDescent="0.3">
      <c r="B17" s="27" t="s">
        <v>81</v>
      </c>
      <c r="C17" s="26" t="s">
        <v>508</v>
      </c>
    </row>
    <row r="18" spans="2:3" s="14" customFormat="1" ht="18.75" x14ac:dyDescent="0.3">
      <c r="B18" s="25"/>
    </row>
    <row r="19" spans="2:3" s="14" customFormat="1" ht="75" customHeight="1" x14ac:dyDescent="0.3">
      <c r="B19" s="196" t="s">
        <v>509</v>
      </c>
      <c r="C19" s="196"/>
    </row>
    <row r="21" spans="2:3" s="14" customFormat="1" ht="21" x14ac:dyDescent="0.35">
      <c r="B21" s="29" t="s">
        <v>114</v>
      </c>
    </row>
    <row r="22" spans="2:3" s="14" customFormat="1" ht="18.75" x14ac:dyDescent="0.3">
      <c r="B22" s="14" t="s">
        <v>82</v>
      </c>
    </row>
    <row r="23" spans="2:3" s="14" customFormat="1" ht="18.75" x14ac:dyDescent="0.3">
      <c r="B23" s="28" t="s">
        <v>83</v>
      </c>
    </row>
    <row r="24" spans="2:3" s="14" customFormat="1" ht="18.75" x14ac:dyDescent="0.3">
      <c r="B24" s="14" t="s">
        <v>113</v>
      </c>
    </row>
    <row r="25" spans="2:3" s="14" customFormat="1" ht="18.75" x14ac:dyDescent="0.3">
      <c r="B25" s="14" t="s">
        <v>510</v>
      </c>
    </row>
    <row r="26" spans="2:3" s="14" customFormat="1" ht="18.75" x14ac:dyDescent="0.3">
      <c r="B26" s="14" t="s">
        <v>511</v>
      </c>
    </row>
    <row r="27" spans="2:3" s="14" customFormat="1" ht="18.75" x14ac:dyDescent="0.3"/>
    <row r="28" spans="2:3" s="14" customFormat="1" ht="21" x14ac:dyDescent="0.35">
      <c r="B28" s="29" t="s">
        <v>84</v>
      </c>
    </row>
    <row r="29" spans="2:3" s="14" customFormat="1" ht="55.5" customHeight="1" x14ac:dyDescent="0.3">
      <c r="B29" s="197" t="s">
        <v>85</v>
      </c>
      <c r="C29" s="197"/>
    </row>
    <row r="30" spans="2:3" s="14" customFormat="1" ht="18.75" x14ac:dyDescent="0.3">
      <c r="C30" s="14" t="s">
        <v>602</v>
      </c>
    </row>
    <row r="31" spans="2:3" s="14" customFormat="1" ht="18.75" x14ac:dyDescent="0.3">
      <c r="C31" s="14" t="s">
        <v>603</v>
      </c>
    </row>
    <row r="32" spans="2:3" s="14" customFormat="1" ht="18.75" x14ac:dyDescent="0.3"/>
    <row r="33" spans="2:2" s="14" customFormat="1" ht="18.75" x14ac:dyDescent="0.3">
      <c r="B33" s="14" t="s">
        <v>86</v>
      </c>
    </row>
    <row r="34" spans="2:2" s="14" customFormat="1" ht="18.75" x14ac:dyDescent="0.3"/>
    <row r="35" spans="2:2" s="14" customFormat="1" ht="21" x14ac:dyDescent="0.35">
      <c r="B35" s="29" t="s">
        <v>512</v>
      </c>
    </row>
    <row r="36" spans="2:2" s="14" customFormat="1" ht="18.75" x14ac:dyDescent="0.3">
      <c r="B36" s="14" t="s">
        <v>513</v>
      </c>
    </row>
    <row r="37" spans="2:2" s="14" customFormat="1" ht="18.75" x14ac:dyDescent="0.3"/>
    <row r="38" spans="2:2" s="14" customFormat="1" ht="21" x14ac:dyDescent="0.35">
      <c r="B38" s="29" t="s">
        <v>514</v>
      </c>
    </row>
    <row r="39" spans="2:2" s="14" customFormat="1" ht="18.75" x14ac:dyDescent="0.3">
      <c r="B39" s="14" t="s">
        <v>515</v>
      </c>
    </row>
    <row r="40" spans="2:2" s="14" customFormat="1" ht="18.75" x14ac:dyDescent="0.3">
      <c r="B40" s="14" t="s">
        <v>516</v>
      </c>
    </row>
    <row r="41" spans="2:2" s="14" customFormat="1" ht="18.75" x14ac:dyDescent="0.3"/>
    <row r="42" spans="2:2" s="14" customFormat="1" ht="21" x14ac:dyDescent="0.35">
      <c r="B42" s="29"/>
    </row>
  </sheetData>
  <sheetProtection algorithmName="SHA-512" hashValue="pqgNrAW1ReGVsOo9lt/MTq4m10AZ5+D8Tdd9u+dDJS9wNj6nFRRbiWN4V2/iBVg0HerxUkwrkMBEg1AdOwi45Q==" saltValue="5WzSQYt77aTVbnvwHErnIw==" spinCount="100000" sheet="1" objects="1" scenarios="1"/>
  <mergeCells count="3">
    <mergeCell ref="B6:C6"/>
    <mergeCell ref="B19:C19"/>
    <mergeCell ref="B29:C29"/>
  </mergeCells>
  <pageMargins left="0.35" right="0.2" top="0.5" bottom="0.5" header="0.3" footer="0.3"/>
  <pageSetup paperSize="127" fitToHeight="0" orientation="portrait" horizontalDpi="1200" verticalDpi="1200" r:id="rId1"/>
  <headerFooter>
    <oddFooter>&amp;CPage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C838-5CEB-4A3D-B17E-B13D86EF0962}">
  <sheetPr codeName="Sheet2"/>
  <dimension ref="A1:F130"/>
  <sheetViews>
    <sheetView showGridLines="0" workbookViewId="0"/>
  </sheetViews>
  <sheetFormatPr defaultColWidth="8.7109375" defaultRowHeight="15" x14ac:dyDescent="0.25"/>
  <cols>
    <col min="1" max="1" width="55.42578125" style="4" customWidth="1"/>
    <col min="2" max="2" width="10.28515625" style="4" customWidth="1"/>
    <col min="3" max="5" width="13.140625" style="4" customWidth="1"/>
    <col min="6" max="6" width="17.85546875" style="4" customWidth="1"/>
    <col min="7" max="16384" width="8.7109375" style="4"/>
  </cols>
  <sheetData>
    <row r="1" spans="1:6" x14ac:dyDescent="0.25">
      <c r="A1" s="4" t="s">
        <v>659</v>
      </c>
      <c r="B1" s="4" t="s">
        <v>658</v>
      </c>
    </row>
    <row r="2" spans="1:6" x14ac:dyDescent="0.25">
      <c r="A2" s="191" t="s">
        <v>125</v>
      </c>
      <c r="B2" s="191" t="s">
        <v>169</v>
      </c>
      <c r="C2" s="191" t="s">
        <v>185</v>
      </c>
      <c r="D2" s="191" t="s">
        <v>280</v>
      </c>
      <c r="E2" s="191" t="s">
        <v>281</v>
      </c>
      <c r="F2" s="191" t="s">
        <v>124</v>
      </c>
    </row>
    <row r="3" spans="1:6" x14ac:dyDescent="0.25">
      <c r="A3" s="192" t="s">
        <v>127</v>
      </c>
      <c r="B3" s="193">
        <v>6</v>
      </c>
      <c r="C3" s="192" t="s">
        <v>605</v>
      </c>
      <c r="F3" s="192" t="s">
        <v>126</v>
      </c>
    </row>
    <row r="4" spans="1:6" x14ac:dyDescent="0.25">
      <c r="A4" s="192" t="s">
        <v>660</v>
      </c>
      <c r="B4" s="193">
        <v>155</v>
      </c>
      <c r="C4" s="192" t="s">
        <v>605</v>
      </c>
      <c r="D4" s="192"/>
      <c r="E4" s="192"/>
      <c r="F4" s="192" t="s">
        <v>126</v>
      </c>
    </row>
    <row r="5" spans="1:6" x14ac:dyDescent="0.25">
      <c r="A5" s="192" t="s">
        <v>128</v>
      </c>
      <c r="B5" s="193">
        <v>7</v>
      </c>
      <c r="C5" s="192" t="s">
        <v>606</v>
      </c>
      <c r="D5" s="192"/>
      <c r="E5" s="192"/>
      <c r="F5" s="192" t="s">
        <v>126</v>
      </c>
    </row>
    <row r="6" spans="1:6" x14ac:dyDescent="0.25">
      <c r="A6" s="192" t="s">
        <v>520</v>
      </c>
      <c r="B6" s="193">
        <v>8</v>
      </c>
      <c r="C6" s="192" t="s">
        <v>606</v>
      </c>
      <c r="D6" s="192"/>
      <c r="E6" s="192"/>
      <c r="F6" s="192" t="s">
        <v>126</v>
      </c>
    </row>
    <row r="7" spans="1:6" x14ac:dyDescent="0.25">
      <c r="A7" s="192" t="s">
        <v>661</v>
      </c>
      <c r="B7" s="193">
        <v>160</v>
      </c>
      <c r="C7" s="192" t="s">
        <v>674</v>
      </c>
      <c r="D7" s="192"/>
      <c r="E7" s="192"/>
      <c r="F7" s="192" t="s">
        <v>126</v>
      </c>
    </row>
    <row r="8" spans="1:6" x14ac:dyDescent="0.25">
      <c r="A8" s="192" t="s">
        <v>521</v>
      </c>
      <c r="B8" s="193">
        <v>10</v>
      </c>
      <c r="C8" s="192" t="s">
        <v>607</v>
      </c>
      <c r="D8" s="192"/>
      <c r="E8" s="192"/>
      <c r="F8" s="192" t="s">
        <v>126</v>
      </c>
    </row>
    <row r="9" spans="1:6" x14ac:dyDescent="0.25">
      <c r="A9" s="192" t="s">
        <v>129</v>
      </c>
      <c r="B9" s="193">
        <v>11</v>
      </c>
      <c r="C9" s="192" t="s">
        <v>607</v>
      </c>
      <c r="D9" s="192"/>
      <c r="E9" s="192"/>
      <c r="F9" s="192" t="s">
        <v>126</v>
      </c>
    </row>
    <row r="10" spans="1:6" x14ac:dyDescent="0.25">
      <c r="A10" s="192" t="s">
        <v>522</v>
      </c>
      <c r="B10" s="193">
        <v>12</v>
      </c>
      <c r="C10" s="192" t="s">
        <v>608</v>
      </c>
      <c r="D10" s="192"/>
      <c r="E10" s="192"/>
      <c r="F10" s="192" t="s">
        <v>126</v>
      </c>
    </row>
    <row r="11" spans="1:6" x14ac:dyDescent="0.25">
      <c r="A11" s="192" t="s">
        <v>130</v>
      </c>
      <c r="B11" s="193">
        <v>13</v>
      </c>
      <c r="C11" s="192" t="s">
        <v>608</v>
      </c>
      <c r="D11" s="192"/>
      <c r="E11" s="192"/>
      <c r="F11" s="192" t="s">
        <v>126</v>
      </c>
    </row>
    <row r="12" spans="1:6" x14ac:dyDescent="0.25">
      <c r="A12" s="192" t="s">
        <v>131</v>
      </c>
      <c r="B12" s="193">
        <v>14</v>
      </c>
      <c r="C12" s="192" t="s">
        <v>609</v>
      </c>
      <c r="D12" s="192"/>
      <c r="E12" s="192"/>
      <c r="F12" s="192" t="s">
        <v>126</v>
      </c>
    </row>
    <row r="13" spans="1:6" x14ac:dyDescent="0.25">
      <c r="A13" s="192" t="s">
        <v>132</v>
      </c>
      <c r="B13" s="193">
        <v>15</v>
      </c>
      <c r="C13" s="192" t="s">
        <v>609</v>
      </c>
      <c r="D13" s="192"/>
      <c r="E13" s="192"/>
      <c r="F13" s="192" t="s">
        <v>126</v>
      </c>
    </row>
    <row r="14" spans="1:6" x14ac:dyDescent="0.25">
      <c r="A14" s="192" t="s">
        <v>523</v>
      </c>
      <c r="B14" s="193">
        <v>17</v>
      </c>
      <c r="C14" s="192" t="s">
        <v>610</v>
      </c>
      <c r="D14" s="192"/>
      <c r="E14" s="192"/>
      <c r="F14" s="192" t="s">
        <v>126</v>
      </c>
    </row>
    <row r="15" spans="1:6" x14ac:dyDescent="0.25">
      <c r="A15" s="192" t="s">
        <v>133</v>
      </c>
      <c r="B15" s="193">
        <v>18</v>
      </c>
      <c r="C15" s="192" t="s">
        <v>610</v>
      </c>
      <c r="D15" s="192"/>
      <c r="E15" s="192"/>
      <c r="F15" s="192" t="s">
        <v>126</v>
      </c>
    </row>
    <row r="16" spans="1:6" x14ac:dyDescent="0.25">
      <c r="A16" s="192" t="s">
        <v>524</v>
      </c>
      <c r="B16" s="193">
        <v>19</v>
      </c>
      <c r="C16" s="192" t="s">
        <v>610</v>
      </c>
      <c r="D16" s="192"/>
      <c r="E16" s="192"/>
      <c r="F16" s="192" t="s">
        <v>525</v>
      </c>
    </row>
    <row r="17" spans="1:6" x14ac:dyDescent="0.25">
      <c r="A17" s="192" t="s">
        <v>526</v>
      </c>
      <c r="B17" s="193">
        <v>142</v>
      </c>
      <c r="C17" s="192" t="s">
        <v>611</v>
      </c>
      <c r="D17" s="192"/>
      <c r="E17" s="192"/>
      <c r="F17" s="192" t="s">
        <v>126</v>
      </c>
    </row>
    <row r="18" spans="1:6" x14ac:dyDescent="0.25">
      <c r="A18" s="192" t="s">
        <v>527</v>
      </c>
      <c r="B18" s="193">
        <v>20</v>
      </c>
      <c r="C18" s="192" t="s">
        <v>611</v>
      </c>
      <c r="D18" s="192"/>
      <c r="E18" s="192"/>
      <c r="F18" s="192" t="s">
        <v>126</v>
      </c>
    </row>
    <row r="19" spans="1:6" x14ac:dyDescent="0.25">
      <c r="A19" s="192" t="s">
        <v>528</v>
      </c>
      <c r="B19" s="193">
        <v>21</v>
      </c>
      <c r="C19" s="192" t="s">
        <v>611</v>
      </c>
      <c r="D19" s="192"/>
      <c r="E19" s="192"/>
      <c r="F19" s="192" t="s">
        <v>126</v>
      </c>
    </row>
    <row r="20" spans="1:6" x14ac:dyDescent="0.25">
      <c r="A20" s="192" t="s">
        <v>662</v>
      </c>
      <c r="B20" s="193">
        <v>152</v>
      </c>
      <c r="C20" s="192" t="s">
        <v>611</v>
      </c>
      <c r="D20" s="192"/>
      <c r="E20" s="192"/>
      <c r="F20" s="192" t="s">
        <v>126</v>
      </c>
    </row>
    <row r="21" spans="1:6" x14ac:dyDescent="0.25">
      <c r="A21" s="192" t="s">
        <v>134</v>
      </c>
      <c r="B21" s="193">
        <v>22</v>
      </c>
      <c r="C21" s="192" t="s">
        <v>611</v>
      </c>
      <c r="D21" s="192"/>
      <c r="E21" s="192"/>
      <c r="F21" s="192" t="s">
        <v>126</v>
      </c>
    </row>
    <row r="22" spans="1:6" x14ac:dyDescent="0.25">
      <c r="A22" s="192" t="s">
        <v>663</v>
      </c>
      <c r="B22" s="193">
        <v>144</v>
      </c>
      <c r="C22" s="192" t="s">
        <v>612</v>
      </c>
      <c r="D22" s="192"/>
      <c r="E22" s="192"/>
      <c r="F22" s="192" t="s">
        <v>126</v>
      </c>
    </row>
    <row r="23" spans="1:6" x14ac:dyDescent="0.25">
      <c r="A23" s="192" t="s">
        <v>529</v>
      </c>
      <c r="B23" s="193">
        <v>23</v>
      </c>
      <c r="C23" s="192" t="s">
        <v>613</v>
      </c>
      <c r="D23" s="192"/>
      <c r="E23" s="192"/>
      <c r="F23" s="192" t="s">
        <v>126</v>
      </c>
    </row>
    <row r="24" spans="1:6" x14ac:dyDescent="0.25">
      <c r="A24" s="192" t="s">
        <v>530</v>
      </c>
      <c r="B24" s="193">
        <v>143</v>
      </c>
      <c r="C24" s="192" t="s">
        <v>613</v>
      </c>
      <c r="D24" s="192"/>
      <c r="E24" s="192"/>
      <c r="F24" s="192" t="s">
        <v>126</v>
      </c>
    </row>
    <row r="25" spans="1:6" x14ac:dyDescent="0.25">
      <c r="A25" s="192" t="s">
        <v>531</v>
      </c>
      <c r="B25" s="193">
        <v>24</v>
      </c>
      <c r="C25" s="192" t="s">
        <v>613</v>
      </c>
      <c r="D25" s="192"/>
      <c r="E25" s="192"/>
      <c r="F25" s="192" t="s">
        <v>126</v>
      </c>
    </row>
    <row r="26" spans="1:6" x14ac:dyDescent="0.25">
      <c r="A26" s="192" t="s">
        <v>135</v>
      </c>
      <c r="B26" s="193">
        <v>25</v>
      </c>
      <c r="C26" s="192" t="s">
        <v>614</v>
      </c>
      <c r="D26" s="192"/>
      <c r="E26" s="192"/>
      <c r="F26" s="192" t="s">
        <v>126</v>
      </c>
    </row>
    <row r="27" spans="1:6" x14ac:dyDescent="0.25">
      <c r="A27" s="192" t="s">
        <v>532</v>
      </c>
      <c r="B27" s="193">
        <v>26</v>
      </c>
      <c r="C27" s="192" t="s">
        <v>614</v>
      </c>
      <c r="D27" s="192"/>
      <c r="E27" s="192"/>
      <c r="F27" s="192" t="s">
        <v>126</v>
      </c>
    </row>
    <row r="28" spans="1:6" x14ac:dyDescent="0.25">
      <c r="A28" s="192" t="s">
        <v>136</v>
      </c>
      <c r="B28" s="193">
        <v>27</v>
      </c>
      <c r="C28" s="192" t="s">
        <v>615</v>
      </c>
      <c r="D28" s="192"/>
      <c r="E28" s="192"/>
      <c r="F28" s="192" t="s">
        <v>126</v>
      </c>
    </row>
    <row r="29" spans="1:6" x14ac:dyDescent="0.25">
      <c r="A29" s="192" t="s">
        <v>533</v>
      </c>
      <c r="B29" s="193">
        <v>28</v>
      </c>
      <c r="C29" s="192" t="s">
        <v>615</v>
      </c>
      <c r="D29" s="192"/>
      <c r="E29" s="192"/>
      <c r="F29" s="192" t="s">
        <v>126</v>
      </c>
    </row>
    <row r="30" spans="1:6" x14ac:dyDescent="0.25">
      <c r="A30" s="192" t="s">
        <v>534</v>
      </c>
      <c r="B30" s="193">
        <v>29</v>
      </c>
      <c r="C30" s="192" t="s">
        <v>616</v>
      </c>
      <c r="D30" s="192"/>
      <c r="E30" s="192"/>
      <c r="F30" s="192" t="s">
        <v>126</v>
      </c>
    </row>
    <row r="31" spans="1:6" x14ac:dyDescent="0.25">
      <c r="A31" s="192" t="s">
        <v>535</v>
      </c>
      <c r="B31" s="193">
        <v>30</v>
      </c>
      <c r="C31" s="192" t="s">
        <v>616</v>
      </c>
      <c r="D31" s="192"/>
      <c r="E31" s="192"/>
      <c r="F31" s="192" t="s">
        <v>126</v>
      </c>
    </row>
    <row r="32" spans="1:6" x14ac:dyDescent="0.25">
      <c r="A32" s="192" t="s">
        <v>604</v>
      </c>
      <c r="B32" s="193">
        <v>31</v>
      </c>
      <c r="C32" s="192" t="s">
        <v>617</v>
      </c>
      <c r="D32" s="192"/>
      <c r="E32" s="192"/>
      <c r="F32" s="192" t="s">
        <v>126</v>
      </c>
    </row>
    <row r="33" spans="1:6" x14ac:dyDescent="0.25">
      <c r="A33" s="192" t="s">
        <v>536</v>
      </c>
      <c r="B33" s="193">
        <v>32</v>
      </c>
      <c r="C33" s="192" t="s">
        <v>617</v>
      </c>
      <c r="D33" s="192"/>
      <c r="E33" s="192"/>
      <c r="F33" s="192" t="s">
        <v>126</v>
      </c>
    </row>
    <row r="34" spans="1:6" x14ac:dyDescent="0.25">
      <c r="A34" s="192" t="s">
        <v>537</v>
      </c>
      <c r="B34" s="193">
        <v>33</v>
      </c>
      <c r="C34" s="192" t="s">
        <v>618</v>
      </c>
      <c r="D34" s="192"/>
      <c r="E34" s="192"/>
      <c r="F34" s="192" t="s">
        <v>126</v>
      </c>
    </row>
    <row r="35" spans="1:6" x14ac:dyDescent="0.25">
      <c r="A35" s="192" t="s">
        <v>538</v>
      </c>
      <c r="B35" s="193">
        <v>34</v>
      </c>
      <c r="C35" s="192" t="s">
        <v>618</v>
      </c>
      <c r="D35" s="192"/>
      <c r="E35" s="192"/>
      <c r="F35" s="192" t="s">
        <v>126</v>
      </c>
    </row>
    <row r="36" spans="1:6" x14ac:dyDescent="0.25">
      <c r="A36" s="192" t="s">
        <v>539</v>
      </c>
      <c r="B36" s="193">
        <v>35</v>
      </c>
      <c r="C36" s="192" t="s">
        <v>619</v>
      </c>
      <c r="D36" s="192"/>
      <c r="E36" s="192"/>
      <c r="F36" s="192" t="s">
        <v>126</v>
      </c>
    </row>
    <row r="37" spans="1:6" x14ac:dyDescent="0.25">
      <c r="A37" s="192" t="s">
        <v>137</v>
      </c>
      <c r="B37" s="193">
        <v>37</v>
      </c>
      <c r="C37" s="192" t="s">
        <v>619</v>
      </c>
      <c r="D37" s="192"/>
      <c r="E37" s="192"/>
      <c r="F37" s="192" t="s">
        <v>126</v>
      </c>
    </row>
    <row r="38" spans="1:6" x14ac:dyDescent="0.25">
      <c r="A38" s="192" t="s">
        <v>540</v>
      </c>
      <c r="B38" s="193">
        <v>36</v>
      </c>
      <c r="C38" s="192" t="s">
        <v>619</v>
      </c>
      <c r="D38" s="192"/>
      <c r="E38" s="192"/>
      <c r="F38" s="192" t="s">
        <v>126</v>
      </c>
    </row>
    <row r="39" spans="1:6" x14ac:dyDescent="0.25">
      <c r="A39" s="192" t="s">
        <v>138</v>
      </c>
      <c r="B39" s="193">
        <v>39</v>
      </c>
      <c r="C39" s="192" t="s">
        <v>620</v>
      </c>
      <c r="D39" s="192"/>
      <c r="E39" s="192"/>
      <c r="F39" s="192" t="s">
        <v>126</v>
      </c>
    </row>
    <row r="40" spans="1:6" x14ac:dyDescent="0.25">
      <c r="A40" s="192" t="s">
        <v>541</v>
      </c>
      <c r="B40" s="193">
        <v>148</v>
      </c>
      <c r="C40" s="192" t="s">
        <v>620</v>
      </c>
      <c r="D40" s="192"/>
      <c r="E40" s="192"/>
      <c r="F40" s="192" t="s">
        <v>525</v>
      </c>
    </row>
    <row r="41" spans="1:6" x14ac:dyDescent="0.25">
      <c r="A41" s="192" t="s">
        <v>139</v>
      </c>
      <c r="B41" s="193">
        <v>41</v>
      </c>
      <c r="C41" s="192" t="s">
        <v>621</v>
      </c>
      <c r="D41" s="192"/>
      <c r="E41" s="192"/>
      <c r="F41" s="192" t="s">
        <v>126</v>
      </c>
    </row>
    <row r="42" spans="1:6" x14ac:dyDescent="0.25">
      <c r="A42" s="192" t="s">
        <v>542</v>
      </c>
      <c r="B42" s="193">
        <v>42</v>
      </c>
      <c r="C42" s="192" t="s">
        <v>621</v>
      </c>
      <c r="D42" s="192"/>
      <c r="E42" s="192"/>
      <c r="F42" s="192" t="s">
        <v>126</v>
      </c>
    </row>
    <row r="43" spans="1:6" x14ac:dyDescent="0.25">
      <c r="A43" s="192" t="s">
        <v>543</v>
      </c>
      <c r="B43" s="193">
        <v>43</v>
      </c>
      <c r="C43" s="192" t="s">
        <v>622</v>
      </c>
      <c r="D43" s="192"/>
      <c r="E43" s="192"/>
      <c r="F43" s="192" t="s">
        <v>126</v>
      </c>
    </row>
    <row r="44" spans="1:6" x14ac:dyDescent="0.25">
      <c r="A44" s="192" t="s">
        <v>676</v>
      </c>
      <c r="B44" s="193">
        <v>44</v>
      </c>
      <c r="C44" s="192" t="s">
        <v>622</v>
      </c>
      <c r="D44" s="192"/>
      <c r="E44" s="192"/>
      <c r="F44" s="192" t="s">
        <v>126</v>
      </c>
    </row>
    <row r="45" spans="1:6" x14ac:dyDescent="0.25">
      <c r="A45" s="192" t="s">
        <v>544</v>
      </c>
      <c r="B45" s="193">
        <v>45</v>
      </c>
      <c r="C45" s="192" t="s">
        <v>623</v>
      </c>
      <c r="D45" s="192"/>
      <c r="E45" s="192"/>
      <c r="F45" s="192" t="s">
        <v>126</v>
      </c>
    </row>
    <row r="46" spans="1:6" x14ac:dyDescent="0.25">
      <c r="A46" s="192" t="s">
        <v>545</v>
      </c>
      <c r="B46" s="193">
        <v>46</v>
      </c>
      <c r="C46" s="192" t="s">
        <v>623</v>
      </c>
      <c r="D46" s="192"/>
      <c r="E46" s="192"/>
      <c r="F46" s="192" t="s">
        <v>126</v>
      </c>
    </row>
    <row r="47" spans="1:6" x14ac:dyDescent="0.25">
      <c r="A47" s="192" t="s">
        <v>140</v>
      </c>
      <c r="B47" s="193">
        <v>47</v>
      </c>
      <c r="C47" s="192" t="s">
        <v>623</v>
      </c>
      <c r="D47" s="192"/>
      <c r="E47" s="192"/>
      <c r="F47" s="192" t="s">
        <v>126</v>
      </c>
    </row>
    <row r="48" spans="1:6" x14ac:dyDescent="0.25">
      <c r="A48" s="192" t="s">
        <v>546</v>
      </c>
      <c r="B48" s="193">
        <v>48</v>
      </c>
      <c r="C48" s="192" t="s">
        <v>624</v>
      </c>
      <c r="D48" s="192"/>
      <c r="E48" s="192"/>
      <c r="F48" s="192" t="s">
        <v>126</v>
      </c>
    </row>
    <row r="49" spans="1:6" x14ac:dyDescent="0.25">
      <c r="A49" s="192" t="s">
        <v>141</v>
      </c>
      <c r="B49" s="4">
        <v>49</v>
      </c>
      <c r="C49" s="192" t="s">
        <v>624</v>
      </c>
      <c r="D49" s="192"/>
      <c r="E49" s="192"/>
      <c r="F49" s="4" t="s">
        <v>126</v>
      </c>
    </row>
    <row r="50" spans="1:6" x14ac:dyDescent="0.25">
      <c r="A50" s="4" t="s">
        <v>547</v>
      </c>
      <c r="B50" s="4">
        <v>51</v>
      </c>
      <c r="C50" s="4" t="s">
        <v>625</v>
      </c>
      <c r="F50" s="4" t="s">
        <v>126</v>
      </c>
    </row>
    <row r="51" spans="1:6" x14ac:dyDescent="0.25">
      <c r="A51" s="4" t="s">
        <v>548</v>
      </c>
      <c r="B51" s="4">
        <v>52</v>
      </c>
      <c r="C51" s="4" t="s">
        <v>625</v>
      </c>
      <c r="F51" s="4" t="s">
        <v>126</v>
      </c>
    </row>
    <row r="52" spans="1:6" x14ac:dyDescent="0.25">
      <c r="A52" s="4" t="s">
        <v>142</v>
      </c>
      <c r="B52" s="4">
        <v>53</v>
      </c>
      <c r="C52" s="4" t="s">
        <v>625</v>
      </c>
      <c r="F52" s="4" t="s">
        <v>126</v>
      </c>
    </row>
    <row r="53" spans="1:6" x14ac:dyDescent="0.25">
      <c r="A53" s="4" t="s">
        <v>664</v>
      </c>
      <c r="B53" s="4">
        <v>54</v>
      </c>
      <c r="C53" s="4" t="s">
        <v>626</v>
      </c>
      <c r="F53" s="4" t="s">
        <v>126</v>
      </c>
    </row>
    <row r="54" spans="1:6" x14ac:dyDescent="0.25">
      <c r="A54" s="4" t="s">
        <v>549</v>
      </c>
      <c r="B54" s="4">
        <v>55</v>
      </c>
      <c r="C54" s="4" t="s">
        <v>626</v>
      </c>
      <c r="F54" s="4" t="s">
        <v>126</v>
      </c>
    </row>
    <row r="55" spans="1:6" x14ac:dyDescent="0.25">
      <c r="A55" s="4" t="s">
        <v>550</v>
      </c>
      <c r="B55" s="4">
        <v>56</v>
      </c>
      <c r="C55" s="4" t="s">
        <v>627</v>
      </c>
      <c r="F55" s="4" t="s">
        <v>126</v>
      </c>
    </row>
    <row r="56" spans="1:6" x14ac:dyDescent="0.25">
      <c r="A56" s="4" t="s">
        <v>143</v>
      </c>
      <c r="B56" s="4">
        <v>57</v>
      </c>
      <c r="C56" s="4" t="s">
        <v>627</v>
      </c>
      <c r="F56" s="4" t="s">
        <v>126</v>
      </c>
    </row>
    <row r="57" spans="1:6" x14ac:dyDescent="0.25">
      <c r="A57" s="4" t="s">
        <v>551</v>
      </c>
      <c r="B57" s="4">
        <v>58</v>
      </c>
      <c r="C57" s="4" t="s">
        <v>627</v>
      </c>
      <c r="F57" s="4" t="s">
        <v>126</v>
      </c>
    </row>
    <row r="58" spans="1:6" x14ac:dyDescent="0.25">
      <c r="A58" s="4" t="s">
        <v>552</v>
      </c>
      <c r="B58" s="4">
        <v>59</v>
      </c>
      <c r="C58" s="4" t="s">
        <v>628</v>
      </c>
      <c r="F58" s="4" t="s">
        <v>525</v>
      </c>
    </row>
    <row r="59" spans="1:6" x14ac:dyDescent="0.25">
      <c r="A59" s="4" t="s">
        <v>665</v>
      </c>
      <c r="B59" s="4">
        <v>156</v>
      </c>
      <c r="C59" s="4" t="s">
        <v>675</v>
      </c>
      <c r="F59" s="4" t="s">
        <v>126</v>
      </c>
    </row>
    <row r="60" spans="1:6" x14ac:dyDescent="0.25">
      <c r="A60" s="4" t="s">
        <v>144</v>
      </c>
      <c r="B60" s="4">
        <v>61</v>
      </c>
      <c r="C60" s="4" t="s">
        <v>629</v>
      </c>
      <c r="F60" s="4" t="s">
        <v>126</v>
      </c>
    </row>
    <row r="61" spans="1:6" x14ac:dyDescent="0.25">
      <c r="A61" s="4" t="s">
        <v>553</v>
      </c>
      <c r="B61" s="4">
        <v>62</v>
      </c>
      <c r="C61" s="4" t="s">
        <v>629</v>
      </c>
      <c r="F61" s="4" t="s">
        <v>126</v>
      </c>
    </row>
    <row r="62" spans="1:6" x14ac:dyDescent="0.25">
      <c r="A62" s="4" t="s">
        <v>554</v>
      </c>
      <c r="B62" s="4">
        <v>63</v>
      </c>
      <c r="C62" s="4" t="s">
        <v>630</v>
      </c>
      <c r="F62" s="4" t="s">
        <v>126</v>
      </c>
    </row>
    <row r="63" spans="1:6" x14ac:dyDescent="0.25">
      <c r="A63" s="4" t="s">
        <v>145</v>
      </c>
      <c r="B63" s="4">
        <v>64</v>
      </c>
      <c r="C63" s="4" t="s">
        <v>630</v>
      </c>
      <c r="F63" s="4" t="s">
        <v>126</v>
      </c>
    </row>
    <row r="64" spans="1:6" x14ac:dyDescent="0.25">
      <c r="A64" s="4" t="s">
        <v>555</v>
      </c>
      <c r="B64" s="4">
        <v>66</v>
      </c>
      <c r="C64" s="4" t="s">
        <v>628</v>
      </c>
      <c r="F64" s="4" t="s">
        <v>126</v>
      </c>
    </row>
    <row r="65" spans="1:6" x14ac:dyDescent="0.25">
      <c r="A65" s="4" t="s">
        <v>146</v>
      </c>
      <c r="B65" s="4">
        <v>67</v>
      </c>
      <c r="C65" s="4" t="s">
        <v>628</v>
      </c>
      <c r="F65" s="4" t="s">
        <v>126</v>
      </c>
    </row>
    <row r="66" spans="1:6" x14ac:dyDescent="0.25">
      <c r="A66" s="4" t="s">
        <v>556</v>
      </c>
      <c r="B66" s="4">
        <v>68</v>
      </c>
      <c r="C66" s="4" t="s">
        <v>631</v>
      </c>
      <c r="F66" s="4" t="s">
        <v>126</v>
      </c>
    </row>
    <row r="67" spans="1:6" x14ac:dyDescent="0.25">
      <c r="A67" s="4" t="s">
        <v>147</v>
      </c>
      <c r="B67" s="4">
        <v>69</v>
      </c>
      <c r="C67" s="4" t="s">
        <v>631</v>
      </c>
      <c r="F67" s="4" t="s">
        <v>126</v>
      </c>
    </row>
    <row r="68" spans="1:6" x14ac:dyDescent="0.25">
      <c r="A68" s="4" t="s">
        <v>148</v>
      </c>
      <c r="B68" s="4">
        <v>71</v>
      </c>
      <c r="C68" s="4" t="s">
        <v>632</v>
      </c>
      <c r="F68" s="4" t="s">
        <v>126</v>
      </c>
    </row>
    <row r="69" spans="1:6" x14ac:dyDescent="0.25">
      <c r="A69" s="4" t="s">
        <v>557</v>
      </c>
      <c r="B69" s="4">
        <v>72</v>
      </c>
      <c r="C69" s="4" t="s">
        <v>632</v>
      </c>
      <c r="F69" s="4" t="s">
        <v>126</v>
      </c>
    </row>
    <row r="70" spans="1:6" x14ac:dyDescent="0.25">
      <c r="A70" s="4" t="s">
        <v>558</v>
      </c>
      <c r="B70" s="4">
        <v>73</v>
      </c>
      <c r="C70" s="4" t="s">
        <v>633</v>
      </c>
      <c r="F70" s="4" t="s">
        <v>126</v>
      </c>
    </row>
    <row r="71" spans="1:6" x14ac:dyDescent="0.25">
      <c r="A71" s="4" t="s">
        <v>559</v>
      </c>
      <c r="B71" s="4">
        <v>74</v>
      </c>
      <c r="C71" s="4" t="s">
        <v>633</v>
      </c>
      <c r="F71" s="4" t="s">
        <v>126</v>
      </c>
    </row>
    <row r="72" spans="1:6" x14ac:dyDescent="0.25">
      <c r="A72" s="4" t="s">
        <v>149</v>
      </c>
      <c r="B72" s="4">
        <v>75</v>
      </c>
      <c r="C72" s="4" t="s">
        <v>634</v>
      </c>
      <c r="F72" s="4" t="s">
        <v>126</v>
      </c>
    </row>
    <row r="73" spans="1:6" x14ac:dyDescent="0.25">
      <c r="A73" s="4" t="s">
        <v>677</v>
      </c>
      <c r="B73" s="4">
        <v>78</v>
      </c>
      <c r="C73" s="4" t="s">
        <v>635</v>
      </c>
      <c r="F73" s="4" t="s">
        <v>525</v>
      </c>
    </row>
    <row r="74" spans="1:6" x14ac:dyDescent="0.25">
      <c r="A74" s="4" t="s">
        <v>560</v>
      </c>
      <c r="B74" s="4">
        <v>139</v>
      </c>
      <c r="C74" s="4" t="s">
        <v>636</v>
      </c>
      <c r="F74" s="4" t="s">
        <v>126</v>
      </c>
    </row>
    <row r="75" spans="1:6" x14ac:dyDescent="0.25">
      <c r="A75" s="4" t="s">
        <v>666</v>
      </c>
      <c r="B75" s="4">
        <v>81</v>
      </c>
      <c r="C75" s="4" t="s">
        <v>636</v>
      </c>
      <c r="F75" s="4" t="s">
        <v>126</v>
      </c>
    </row>
    <row r="76" spans="1:6" x14ac:dyDescent="0.25">
      <c r="A76" s="4" t="s">
        <v>561</v>
      </c>
      <c r="B76" s="4">
        <v>82</v>
      </c>
      <c r="C76" s="4" t="s">
        <v>637</v>
      </c>
      <c r="F76" s="4" t="s">
        <v>126</v>
      </c>
    </row>
    <row r="77" spans="1:6" x14ac:dyDescent="0.25">
      <c r="A77" s="4" t="s">
        <v>562</v>
      </c>
      <c r="B77" s="4">
        <v>83</v>
      </c>
      <c r="C77" s="4" t="s">
        <v>637</v>
      </c>
      <c r="F77" s="4" t="s">
        <v>126</v>
      </c>
    </row>
    <row r="78" spans="1:6" x14ac:dyDescent="0.25">
      <c r="A78" s="4" t="s">
        <v>150</v>
      </c>
      <c r="B78" s="4">
        <v>84</v>
      </c>
      <c r="C78" s="4" t="s">
        <v>637</v>
      </c>
      <c r="F78" s="4" t="s">
        <v>126</v>
      </c>
    </row>
    <row r="79" spans="1:6" x14ac:dyDescent="0.25">
      <c r="A79" s="4" t="s">
        <v>667</v>
      </c>
      <c r="B79" s="4">
        <v>158</v>
      </c>
      <c r="C79" s="4" t="s">
        <v>635</v>
      </c>
      <c r="F79" s="4" t="s">
        <v>126</v>
      </c>
    </row>
    <row r="80" spans="1:6" x14ac:dyDescent="0.25">
      <c r="A80" s="4" t="s">
        <v>151</v>
      </c>
      <c r="B80" s="4">
        <v>85</v>
      </c>
      <c r="C80" s="4" t="s">
        <v>635</v>
      </c>
      <c r="F80" s="4" t="s">
        <v>126</v>
      </c>
    </row>
    <row r="81" spans="1:6" x14ac:dyDescent="0.25">
      <c r="A81" s="4" t="s">
        <v>563</v>
      </c>
      <c r="B81" s="4">
        <v>86</v>
      </c>
      <c r="C81" s="4" t="s">
        <v>632</v>
      </c>
      <c r="F81" s="4" t="s">
        <v>525</v>
      </c>
    </row>
    <row r="82" spans="1:6" x14ac:dyDescent="0.25">
      <c r="A82" s="4" t="s">
        <v>564</v>
      </c>
      <c r="B82" s="4">
        <v>87</v>
      </c>
      <c r="C82" s="4" t="s">
        <v>638</v>
      </c>
      <c r="F82" s="4" t="s">
        <v>126</v>
      </c>
    </row>
    <row r="83" spans="1:6" x14ac:dyDescent="0.25">
      <c r="A83" s="4" t="s">
        <v>152</v>
      </c>
      <c r="B83" s="4">
        <v>88</v>
      </c>
      <c r="C83" s="4" t="s">
        <v>638</v>
      </c>
      <c r="F83" s="4" t="s">
        <v>126</v>
      </c>
    </row>
    <row r="84" spans="1:6" x14ac:dyDescent="0.25">
      <c r="A84" s="4" t="s">
        <v>153</v>
      </c>
      <c r="B84" s="4">
        <v>89</v>
      </c>
      <c r="C84" s="4" t="s">
        <v>639</v>
      </c>
      <c r="F84" s="4" t="s">
        <v>126</v>
      </c>
    </row>
    <row r="85" spans="1:6" x14ac:dyDescent="0.25">
      <c r="A85" s="4" t="s">
        <v>565</v>
      </c>
      <c r="B85" s="4">
        <v>90</v>
      </c>
      <c r="C85" s="4" t="s">
        <v>639</v>
      </c>
      <c r="F85" s="4" t="s">
        <v>126</v>
      </c>
    </row>
    <row r="86" spans="1:6" x14ac:dyDescent="0.25">
      <c r="A86" s="4" t="s">
        <v>566</v>
      </c>
      <c r="B86" s="4">
        <v>132</v>
      </c>
      <c r="C86" s="4" t="s">
        <v>639</v>
      </c>
      <c r="F86" s="4" t="s">
        <v>126</v>
      </c>
    </row>
    <row r="87" spans="1:6" x14ac:dyDescent="0.25">
      <c r="A87" s="4" t="s">
        <v>154</v>
      </c>
      <c r="B87" s="4">
        <v>91</v>
      </c>
      <c r="C87" s="4" t="s">
        <v>640</v>
      </c>
      <c r="F87" s="4" t="s">
        <v>126</v>
      </c>
    </row>
    <row r="88" spans="1:6" x14ac:dyDescent="0.25">
      <c r="A88" s="4" t="s">
        <v>567</v>
      </c>
      <c r="B88" s="4">
        <v>92</v>
      </c>
      <c r="C88" s="4" t="s">
        <v>640</v>
      </c>
      <c r="F88" s="4" t="s">
        <v>126</v>
      </c>
    </row>
    <row r="89" spans="1:6" x14ac:dyDescent="0.25">
      <c r="A89" s="4" t="s">
        <v>568</v>
      </c>
      <c r="B89" s="4">
        <v>93</v>
      </c>
      <c r="C89" s="4" t="s">
        <v>641</v>
      </c>
      <c r="F89" s="4" t="s">
        <v>126</v>
      </c>
    </row>
    <row r="90" spans="1:6" x14ac:dyDescent="0.25">
      <c r="A90" s="4" t="s">
        <v>569</v>
      </c>
      <c r="B90" s="4">
        <v>138</v>
      </c>
      <c r="C90" s="4" t="s">
        <v>641</v>
      </c>
      <c r="F90" s="4" t="s">
        <v>126</v>
      </c>
    </row>
    <row r="91" spans="1:6" x14ac:dyDescent="0.25">
      <c r="A91" s="4" t="s">
        <v>155</v>
      </c>
      <c r="B91" s="4">
        <v>94</v>
      </c>
      <c r="C91" s="4" t="s">
        <v>642</v>
      </c>
      <c r="F91" s="4" t="s">
        <v>126</v>
      </c>
    </row>
    <row r="92" spans="1:6" x14ac:dyDescent="0.25">
      <c r="A92" s="4" t="s">
        <v>570</v>
      </c>
      <c r="B92" s="4">
        <v>95</v>
      </c>
      <c r="C92" s="4" t="s">
        <v>642</v>
      </c>
      <c r="F92" s="4" t="s">
        <v>126</v>
      </c>
    </row>
    <row r="93" spans="1:6" x14ac:dyDescent="0.25">
      <c r="A93" s="4" t="s">
        <v>156</v>
      </c>
      <c r="B93" s="4">
        <v>96</v>
      </c>
      <c r="C93" s="4" t="s">
        <v>643</v>
      </c>
      <c r="F93" s="4" t="s">
        <v>126</v>
      </c>
    </row>
    <row r="94" spans="1:6" x14ac:dyDescent="0.25">
      <c r="A94" s="4" t="s">
        <v>571</v>
      </c>
      <c r="B94" s="4">
        <v>97</v>
      </c>
      <c r="C94" s="4" t="s">
        <v>643</v>
      </c>
      <c r="F94" s="4" t="s">
        <v>126</v>
      </c>
    </row>
    <row r="95" spans="1:6" x14ac:dyDescent="0.25">
      <c r="A95" s="4" t="s">
        <v>668</v>
      </c>
      <c r="B95" s="4">
        <v>151</v>
      </c>
      <c r="C95" s="4" t="s">
        <v>643</v>
      </c>
      <c r="F95" s="4" t="s">
        <v>126</v>
      </c>
    </row>
    <row r="96" spans="1:6" x14ac:dyDescent="0.25">
      <c r="A96" s="4" t="s">
        <v>572</v>
      </c>
      <c r="B96" s="4">
        <v>98</v>
      </c>
      <c r="C96" s="4" t="s">
        <v>643</v>
      </c>
      <c r="F96" s="4" t="s">
        <v>525</v>
      </c>
    </row>
    <row r="97" spans="1:6" x14ac:dyDescent="0.25">
      <c r="A97" s="4" t="s">
        <v>157</v>
      </c>
      <c r="B97" s="4">
        <v>99</v>
      </c>
      <c r="C97" s="4" t="s">
        <v>644</v>
      </c>
      <c r="F97" s="4" t="s">
        <v>126</v>
      </c>
    </row>
    <row r="98" spans="1:6" x14ac:dyDescent="0.25">
      <c r="A98" s="4" t="s">
        <v>573</v>
      </c>
      <c r="B98" s="4">
        <v>101</v>
      </c>
      <c r="C98" s="4" t="s">
        <v>620</v>
      </c>
      <c r="F98" s="4" t="s">
        <v>525</v>
      </c>
    </row>
    <row r="99" spans="1:6" x14ac:dyDescent="0.25">
      <c r="A99" s="4" t="s">
        <v>669</v>
      </c>
      <c r="B99" s="4">
        <v>157</v>
      </c>
      <c r="C99" s="4" t="s">
        <v>645</v>
      </c>
      <c r="F99" s="4" t="s">
        <v>126</v>
      </c>
    </row>
    <row r="100" spans="1:6" x14ac:dyDescent="0.25">
      <c r="A100" s="4" t="s">
        <v>574</v>
      </c>
      <c r="B100" s="4">
        <v>140</v>
      </c>
      <c r="C100" s="4" t="s">
        <v>645</v>
      </c>
      <c r="F100" s="4" t="s">
        <v>126</v>
      </c>
    </row>
    <row r="101" spans="1:6" x14ac:dyDescent="0.25">
      <c r="A101" s="4" t="s">
        <v>158</v>
      </c>
      <c r="B101" s="4">
        <v>102</v>
      </c>
      <c r="C101" s="4" t="s">
        <v>645</v>
      </c>
      <c r="F101" s="4" t="s">
        <v>126</v>
      </c>
    </row>
    <row r="102" spans="1:6" x14ac:dyDescent="0.25">
      <c r="A102" s="4" t="s">
        <v>159</v>
      </c>
      <c r="B102" s="4">
        <v>103</v>
      </c>
      <c r="C102" s="4" t="s">
        <v>646</v>
      </c>
      <c r="F102" s="4" t="s">
        <v>126</v>
      </c>
    </row>
    <row r="103" spans="1:6" x14ac:dyDescent="0.25">
      <c r="A103" s="4" t="s">
        <v>670</v>
      </c>
      <c r="B103" s="4">
        <v>161</v>
      </c>
      <c r="C103" s="4" t="s">
        <v>647</v>
      </c>
      <c r="F103" s="4" t="s">
        <v>126</v>
      </c>
    </row>
    <row r="104" spans="1:6" x14ac:dyDescent="0.25">
      <c r="A104" s="4" t="s">
        <v>575</v>
      </c>
      <c r="B104" s="4">
        <v>105</v>
      </c>
      <c r="C104" s="4" t="s">
        <v>647</v>
      </c>
      <c r="F104" s="4" t="s">
        <v>126</v>
      </c>
    </row>
    <row r="105" spans="1:6" x14ac:dyDescent="0.25">
      <c r="A105" s="4" t="s">
        <v>576</v>
      </c>
      <c r="B105" s="4">
        <v>106</v>
      </c>
      <c r="C105" s="4" t="s">
        <v>647</v>
      </c>
      <c r="F105" s="4" t="s">
        <v>525</v>
      </c>
    </row>
    <row r="106" spans="1:6" x14ac:dyDescent="0.25">
      <c r="A106" s="4" t="s">
        <v>577</v>
      </c>
      <c r="B106" s="4">
        <v>141</v>
      </c>
      <c r="C106" s="4" t="s">
        <v>648</v>
      </c>
      <c r="F106" s="4" t="s">
        <v>126</v>
      </c>
    </row>
    <row r="107" spans="1:6" x14ac:dyDescent="0.25">
      <c r="A107" s="4" t="s">
        <v>160</v>
      </c>
      <c r="B107" s="4">
        <v>107</v>
      </c>
      <c r="C107" s="4" t="s">
        <v>649</v>
      </c>
      <c r="F107" s="4" t="s">
        <v>126</v>
      </c>
    </row>
    <row r="108" spans="1:6" x14ac:dyDescent="0.25">
      <c r="A108" s="4" t="s">
        <v>671</v>
      </c>
      <c r="B108" s="4">
        <v>149</v>
      </c>
      <c r="C108" s="4" t="s">
        <v>649</v>
      </c>
      <c r="F108" s="4" t="s">
        <v>126</v>
      </c>
    </row>
    <row r="109" spans="1:6" x14ac:dyDescent="0.25">
      <c r="A109" s="4" t="s">
        <v>672</v>
      </c>
      <c r="B109" s="4">
        <v>110</v>
      </c>
      <c r="C109" s="4" t="s">
        <v>648</v>
      </c>
      <c r="F109" s="4" t="s">
        <v>126</v>
      </c>
    </row>
    <row r="110" spans="1:6" x14ac:dyDescent="0.25">
      <c r="A110" s="4" t="s">
        <v>578</v>
      </c>
      <c r="B110" s="4">
        <v>108</v>
      </c>
      <c r="C110" s="4" t="s">
        <v>648</v>
      </c>
      <c r="F110" s="4" t="s">
        <v>126</v>
      </c>
    </row>
    <row r="111" spans="1:6" x14ac:dyDescent="0.25">
      <c r="A111" s="4" t="s">
        <v>579</v>
      </c>
      <c r="B111" s="4">
        <v>111</v>
      </c>
      <c r="C111" s="4" t="s">
        <v>609</v>
      </c>
      <c r="F111" s="4" t="s">
        <v>525</v>
      </c>
    </row>
    <row r="112" spans="1:6" x14ac:dyDescent="0.25">
      <c r="A112" s="4" t="s">
        <v>580</v>
      </c>
      <c r="B112" s="4">
        <v>112</v>
      </c>
      <c r="C112" s="4" t="s">
        <v>617</v>
      </c>
      <c r="F112" s="4" t="s">
        <v>525</v>
      </c>
    </row>
    <row r="113" spans="1:6" x14ac:dyDescent="0.25">
      <c r="A113" s="4" t="s">
        <v>678</v>
      </c>
      <c r="B113" s="4">
        <v>113</v>
      </c>
      <c r="C113" s="4" t="s">
        <v>622</v>
      </c>
      <c r="F113" s="4" t="s">
        <v>525</v>
      </c>
    </row>
    <row r="114" spans="1:6" x14ac:dyDescent="0.25">
      <c r="A114" s="4" t="s">
        <v>673</v>
      </c>
      <c r="B114" s="4">
        <v>115</v>
      </c>
      <c r="C114" s="4" t="s">
        <v>638</v>
      </c>
      <c r="F114" s="4" t="s">
        <v>525</v>
      </c>
    </row>
    <row r="115" spans="1:6" x14ac:dyDescent="0.25">
      <c r="A115" s="4" t="s">
        <v>581</v>
      </c>
      <c r="B115" s="4">
        <v>116</v>
      </c>
      <c r="C115" s="4" t="s">
        <v>650</v>
      </c>
      <c r="F115" s="4" t="s">
        <v>525</v>
      </c>
    </row>
    <row r="116" spans="1:6" x14ac:dyDescent="0.25">
      <c r="A116" s="4" t="s">
        <v>582</v>
      </c>
      <c r="B116" s="4">
        <v>118</v>
      </c>
      <c r="C116" s="4" t="s">
        <v>651</v>
      </c>
      <c r="F116" s="4" t="s">
        <v>126</v>
      </c>
    </row>
    <row r="117" spans="1:6" x14ac:dyDescent="0.25">
      <c r="A117" s="4" t="s">
        <v>161</v>
      </c>
      <c r="B117" s="4">
        <v>117</v>
      </c>
      <c r="C117" s="4" t="s">
        <v>651</v>
      </c>
      <c r="F117" s="4" t="s">
        <v>126</v>
      </c>
    </row>
    <row r="118" spans="1:6" x14ac:dyDescent="0.25">
      <c r="A118" s="4" t="s">
        <v>583</v>
      </c>
      <c r="B118" s="4">
        <v>134</v>
      </c>
      <c r="C118" s="4" t="s">
        <v>652</v>
      </c>
      <c r="F118" s="4" t="s">
        <v>126</v>
      </c>
    </row>
    <row r="119" spans="1:6" x14ac:dyDescent="0.25">
      <c r="A119" s="4" t="s">
        <v>162</v>
      </c>
      <c r="B119" s="4">
        <v>119</v>
      </c>
      <c r="C119" s="4" t="s">
        <v>652</v>
      </c>
      <c r="F119" s="4" t="s">
        <v>126</v>
      </c>
    </row>
    <row r="120" spans="1:6" x14ac:dyDescent="0.25">
      <c r="A120" s="4" t="s">
        <v>584</v>
      </c>
      <c r="B120" s="4">
        <v>120</v>
      </c>
      <c r="C120" s="4" t="s">
        <v>652</v>
      </c>
      <c r="F120" s="4" t="s">
        <v>126</v>
      </c>
    </row>
    <row r="121" spans="1:6" x14ac:dyDescent="0.25">
      <c r="A121" s="4" t="s">
        <v>585</v>
      </c>
      <c r="B121" s="4">
        <v>122</v>
      </c>
      <c r="C121" s="4" t="s">
        <v>653</v>
      </c>
      <c r="F121" s="4" t="s">
        <v>126</v>
      </c>
    </row>
    <row r="122" spans="1:6" x14ac:dyDescent="0.25">
      <c r="A122" s="4" t="s">
        <v>163</v>
      </c>
      <c r="B122" s="4">
        <v>123</v>
      </c>
      <c r="C122" s="4" t="s">
        <v>653</v>
      </c>
      <c r="F122" s="4" t="s">
        <v>126</v>
      </c>
    </row>
    <row r="123" spans="1:6" x14ac:dyDescent="0.25">
      <c r="A123" s="4" t="s">
        <v>164</v>
      </c>
      <c r="B123" s="4">
        <v>124</v>
      </c>
      <c r="C123" s="4" t="s">
        <v>654</v>
      </c>
      <c r="F123" s="4" t="s">
        <v>126</v>
      </c>
    </row>
    <row r="124" spans="1:6" x14ac:dyDescent="0.25">
      <c r="A124" s="4" t="s">
        <v>586</v>
      </c>
      <c r="B124" s="4">
        <v>125</v>
      </c>
      <c r="C124" s="4" t="s">
        <v>654</v>
      </c>
      <c r="F124" s="4" t="s">
        <v>126</v>
      </c>
    </row>
    <row r="125" spans="1:6" x14ac:dyDescent="0.25">
      <c r="A125" s="4" t="s">
        <v>165</v>
      </c>
      <c r="B125" s="4">
        <v>127</v>
      </c>
      <c r="C125" s="4" t="s">
        <v>650</v>
      </c>
      <c r="F125" s="4" t="s">
        <v>126</v>
      </c>
    </row>
    <row r="126" spans="1:6" x14ac:dyDescent="0.25">
      <c r="A126" s="4" t="s">
        <v>587</v>
      </c>
      <c r="B126" s="4">
        <v>128</v>
      </c>
      <c r="C126" s="4" t="s">
        <v>650</v>
      </c>
      <c r="F126" s="4" t="s">
        <v>126</v>
      </c>
    </row>
    <row r="127" spans="1:6" x14ac:dyDescent="0.25">
      <c r="A127" s="4" t="s">
        <v>166</v>
      </c>
      <c r="B127" s="4">
        <v>129</v>
      </c>
      <c r="C127" s="4" t="s">
        <v>655</v>
      </c>
      <c r="F127" s="4" t="s">
        <v>126</v>
      </c>
    </row>
    <row r="128" spans="1:6" x14ac:dyDescent="0.25">
      <c r="A128" s="4" t="s">
        <v>167</v>
      </c>
      <c r="B128" s="4">
        <v>130</v>
      </c>
      <c r="C128" s="4" t="s">
        <v>655</v>
      </c>
      <c r="F128" s="4" t="s">
        <v>126</v>
      </c>
    </row>
    <row r="129" spans="1:6" x14ac:dyDescent="0.25">
      <c r="A129" s="4" t="s">
        <v>168</v>
      </c>
      <c r="B129" s="4">
        <v>131</v>
      </c>
      <c r="C129" s="4" t="s">
        <v>656</v>
      </c>
      <c r="F129" s="4" t="s">
        <v>126</v>
      </c>
    </row>
    <row r="130" spans="1:6" x14ac:dyDescent="0.25">
      <c r="A130" s="4" t="s">
        <v>46</v>
      </c>
      <c r="C130" s="4" t="s">
        <v>171</v>
      </c>
      <c r="F130" s="4" t="s">
        <v>171</v>
      </c>
    </row>
  </sheetData>
  <sheetProtection algorithmName="SHA-512" hashValue="jEUtwjTsrYh9XyiyJRF6mcJGjZfk94IAKW98YRky+ifRFr9asLTnyXmO1ZGROQgent3jhftqQaKL9nyMJWVeTw==" saltValue="HSKjR1BYxNnisH0Fc08j2Q==" spinCount="100000" sheet="1" objects="1" scenarios="1" selectLockedCells="1" selectUnlockedCells="1"/>
  <sortState xmlns:xlrd2="http://schemas.microsoft.com/office/spreadsheetml/2017/richdata2" ref="A4:G48">
    <sortCondition ref="A48"/>
  </sortState>
  <phoneticPr fontId="17" type="noConversion"/>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3E4D-81AC-40BC-AB7B-A2547F7F39F1}">
  <sheetPr codeName="Sheet16">
    <tabColor rgb="FFD3B5E9"/>
  </sheetPr>
  <dimension ref="B1:CV53"/>
  <sheetViews>
    <sheetView showGridLines="0" topLeftCell="A3" zoomScale="120" zoomScaleNormal="120" workbookViewId="0">
      <selection activeCell="CT12" sqref="CT12"/>
    </sheetView>
  </sheetViews>
  <sheetFormatPr defaultRowHeight="15" x14ac:dyDescent="0.25"/>
  <cols>
    <col min="1" max="1" width="4.42578125" customWidth="1"/>
    <col min="2" max="2" width="15" customWidth="1"/>
    <col min="3" max="3" width="17.85546875" customWidth="1"/>
    <col min="4" max="7" width="29.5703125" customWidth="1"/>
    <col min="8" max="8" width="13.42578125" style="9" customWidth="1"/>
    <col min="9" max="9" width="17" customWidth="1"/>
    <col min="10" max="10" width="22.5703125" customWidth="1"/>
    <col min="11" max="11" width="15.5703125" customWidth="1"/>
    <col min="12" max="12" width="20.28515625" customWidth="1"/>
    <col min="13" max="13" width="18.140625" customWidth="1"/>
    <col min="14" max="16" width="18.85546875" customWidth="1"/>
    <col min="17" max="17" width="14.42578125" customWidth="1"/>
    <col min="18" max="18" width="15.140625" customWidth="1"/>
    <col min="19" max="19" width="17" customWidth="1"/>
    <col min="20" max="20" width="22.85546875" customWidth="1"/>
    <col min="21" max="21" width="17.7109375" customWidth="1"/>
    <col min="22" max="22" width="16.5703125" customWidth="1"/>
    <col min="23" max="23" width="18.140625" customWidth="1"/>
    <col min="24" max="24" width="17.85546875" customWidth="1"/>
    <col min="25" max="26" width="18.7109375" customWidth="1"/>
    <col min="27" max="27" width="10" customWidth="1"/>
    <col min="28" max="91" width="7.7109375" customWidth="1"/>
    <col min="92" max="92" width="17.140625" customWidth="1"/>
    <col min="93" max="93" width="18.5703125" customWidth="1"/>
    <col min="94" max="94" width="18.140625" customWidth="1"/>
    <col min="95" max="95" width="14.140625" customWidth="1"/>
    <col min="96" max="96" width="14.7109375" customWidth="1"/>
    <col min="97" max="97" width="14.5703125" customWidth="1"/>
  </cols>
  <sheetData>
    <row r="1" spans="2:100" x14ac:dyDescent="0.25">
      <c r="B1" s="49" t="str">
        <f>Sheet1!$A$1</f>
        <v>Human Food Field Inspection Audit v 07/2025</v>
      </c>
    </row>
    <row r="2" spans="2:100" ht="20.25" customHeight="1" x14ac:dyDescent="0.25"/>
    <row r="3" spans="2:100" ht="20.25" customHeight="1" x14ac:dyDescent="0.25"/>
    <row r="4" spans="2:100" ht="20.25" customHeight="1" x14ac:dyDescent="0.25">
      <c r="X4" s="49"/>
    </row>
    <row r="5" spans="2:100" ht="20.25" customHeight="1" x14ac:dyDescent="0.25"/>
    <row r="6" spans="2:100" ht="20.25" customHeight="1" x14ac:dyDescent="0.25"/>
    <row r="7" spans="2:100" ht="20.25" customHeight="1" x14ac:dyDescent="0.25"/>
    <row r="8" spans="2:100" ht="20.25" customHeight="1" x14ac:dyDescent="0.25">
      <c r="B8" s="184" t="s">
        <v>398</v>
      </c>
      <c r="C8" s="184"/>
      <c r="D8" s="184"/>
      <c r="E8" s="184"/>
      <c r="F8" s="184"/>
      <c r="G8" s="184"/>
      <c r="H8" s="185"/>
      <c r="I8" s="184"/>
      <c r="J8" s="184"/>
      <c r="K8" s="184"/>
      <c r="L8" s="184"/>
      <c r="M8" s="184"/>
      <c r="N8" s="184"/>
      <c r="O8" s="184"/>
      <c r="P8" s="184"/>
      <c r="Q8" s="184"/>
      <c r="R8" s="184"/>
      <c r="S8" s="184"/>
      <c r="T8" s="184"/>
      <c r="U8" s="184"/>
      <c r="V8" s="184"/>
      <c r="W8" s="184"/>
      <c r="X8" s="184"/>
      <c r="Y8" s="184"/>
      <c r="Z8" s="184"/>
    </row>
    <row r="9" spans="2:100" ht="20.25" customHeight="1" x14ac:dyDescent="0.25">
      <c r="B9" s="184"/>
      <c r="C9" s="184"/>
      <c r="D9" s="184"/>
      <c r="E9" s="184"/>
      <c r="F9" s="184"/>
      <c r="G9" s="184"/>
      <c r="H9" s="185"/>
      <c r="I9" s="184"/>
      <c r="J9" s="184"/>
      <c r="K9" s="184"/>
      <c r="L9" s="184"/>
      <c r="M9" s="184"/>
      <c r="N9" s="184"/>
      <c r="O9" s="184"/>
      <c r="P9" s="184"/>
      <c r="Q9" s="184"/>
      <c r="R9" s="184"/>
      <c r="S9" s="184"/>
      <c r="T9" s="184"/>
      <c r="U9" s="184"/>
      <c r="V9" s="184"/>
      <c r="W9" s="184"/>
      <c r="X9" s="184"/>
      <c r="Y9" s="184"/>
      <c r="Z9" s="184"/>
    </row>
    <row r="10" spans="2:100" ht="53.25" customHeight="1" x14ac:dyDescent="0.25">
      <c r="B10" s="186" t="s">
        <v>458</v>
      </c>
      <c r="C10" s="184"/>
      <c r="D10" s="184"/>
      <c r="E10" s="184"/>
      <c r="F10" s="184"/>
      <c r="G10" s="184"/>
      <c r="H10" s="185"/>
      <c r="I10" s="184"/>
      <c r="J10" s="184"/>
      <c r="K10" s="184"/>
      <c r="L10" s="184"/>
      <c r="M10" s="184"/>
      <c r="N10" s="184"/>
      <c r="O10" s="184"/>
      <c r="P10" s="184"/>
      <c r="Q10" s="184"/>
      <c r="R10" s="184"/>
      <c r="S10" s="184"/>
      <c r="T10" s="184"/>
      <c r="U10" s="184"/>
      <c r="V10" s="184"/>
      <c r="W10" s="184"/>
      <c r="X10" s="184"/>
      <c r="Y10" s="184"/>
      <c r="Z10" s="184"/>
    </row>
    <row r="11" spans="2:100" ht="90" x14ac:dyDescent="0.25">
      <c r="B11" s="184" t="s">
        <v>427</v>
      </c>
      <c r="C11" s="184"/>
      <c r="D11" s="184"/>
      <c r="E11" s="185" t="s">
        <v>429</v>
      </c>
      <c r="F11" s="185" t="s">
        <v>428</v>
      </c>
      <c r="G11" s="185" t="s">
        <v>434</v>
      </c>
      <c r="H11" s="184"/>
      <c r="I11" s="184"/>
      <c r="J11" s="184"/>
      <c r="K11" s="184"/>
      <c r="L11" s="184"/>
      <c r="M11" s="184"/>
      <c r="N11" s="184"/>
      <c r="O11" s="184"/>
      <c r="P11" s="184"/>
      <c r="Q11" s="187" t="s">
        <v>426</v>
      </c>
      <c r="R11" s="187" t="s">
        <v>426</v>
      </c>
      <c r="S11" s="187" t="s">
        <v>432</v>
      </c>
      <c r="T11" s="184"/>
      <c r="U11" s="184"/>
      <c r="V11" s="184"/>
      <c r="W11" s="185"/>
      <c r="X11" s="185"/>
      <c r="Y11" s="185"/>
      <c r="Z11" s="185" t="s">
        <v>431</v>
      </c>
      <c r="AA11" s="201" t="s">
        <v>201</v>
      </c>
      <c r="AB11" s="201"/>
      <c r="AC11" s="201"/>
      <c r="AD11" s="201"/>
      <c r="AE11" s="201"/>
      <c r="AF11" s="201"/>
      <c r="AG11" s="201"/>
      <c r="AH11" s="201"/>
      <c r="AI11" s="201"/>
      <c r="AJ11" s="201" t="s">
        <v>188</v>
      </c>
      <c r="AK11" s="201"/>
      <c r="AL11" s="201"/>
      <c r="AM11" s="201"/>
      <c r="AN11" s="201"/>
      <c r="AO11" s="201"/>
      <c r="AP11" s="201"/>
      <c r="AQ11" s="201"/>
      <c r="AR11" s="201"/>
      <c r="AS11" s="66" t="s">
        <v>189</v>
      </c>
      <c r="AT11" s="202" t="s">
        <v>231</v>
      </c>
      <c r="AU11" s="202"/>
      <c r="AV11" s="202" t="s">
        <v>193</v>
      </c>
      <c r="AW11" s="202"/>
      <c r="AX11" s="202"/>
      <c r="AY11" s="201" t="s">
        <v>197</v>
      </c>
      <c r="AZ11" s="201"/>
      <c r="BA11" s="201"/>
      <c r="BB11" s="201"/>
      <c r="BC11" s="201"/>
      <c r="BD11" s="201" t="s">
        <v>198</v>
      </c>
      <c r="BE11" s="201"/>
      <c r="BF11" s="201"/>
      <c r="BG11" s="201"/>
      <c r="BH11" s="201"/>
      <c r="BI11" s="201"/>
      <c r="BJ11" s="201"/>
      <c r="BK11" s="201"/>
      <c r="BL11" s="201" t="s">
        <v>199</v>
      </c>
      <c r="BM11" s="201"/>
      <c r="BN11" s="201"/>
      <c r="BO11" s="201"/>
      <c r="BP11" s="201"/>
      <c r="BQ11" s="201"/>
      <c r="BR11" s="201"/>
      <c r="BS11" s="198" t="s">
        <v>456</v>
      </c>
      <c r="BT11" s="199"/>
      <c r="BU11" s="199"/>
      <c r="BV11" s="199"/>
      <c r="BW11" s="199"/>
      <c r="BX11" s="199"/>
      <c r="BY11" s="199"/>
      <c r="BZ11" s="199"/>
      <c r="CA11" s="199"/>
      <c r="CB11" s="200"/>
      <c r="CC11" s="198" t="s">
        <v>457</v>
      </c>
      <c r="CD11" s="199"/>
      <c r="CE11" s="199"/>
      <c r="CF11" s="199"/>
      <c r="CG11" s="199"/>
      <c r="CH11" s="199"/>
      <c r="CI11" s="199"/>
      <c r="CJ11" s="199"/>
      <c r="CK11" s="199"/>
      <c r="CL11" s="200"/>
      <c r="CM11" s="66" t="s">
        <v>406</v>
      </c>
    </row>
    <row r="12" spans="2:100" s="56" customFormat="1" ht="45" x14ac:dyDescent="0.25">
      <c r="B12" s="127" t="s">
        <v>185</v>
      </c>
      <c r="C12" s="127" t="s">
        <v>278</v>
      </c>
      <c r="D12" s="127" t="s">
        <v>279</v>
      </c>
      <c r="E12" s="128" t="s">
        <v>283</v>
      </c>
      <c r="F12" s="127" t="s">
        <v>385</v>
      </c>
      <c r="G12" s="127" t="s">
        <v>601</v>
      </c>
      <c r="H12" s="127" t="s">
        <v>392</v>
      </c>
      <c r="I12" s="127" t="s">
        <v>388</v>
      </c>
      <c r="J12" s="127" t="s">
        <v>387</v>
      </c>
      <c r="K12" s="128" t="s">
        <v>599</v>
      </c>
      <c r="L12" s="128" t="s">
        <v>401</v>
      </c>
      <c r="M12" s="128" t="s">
        <v>393</v>
      </c>
      <c r="N12" s="128" t="s">
        <v>394</v>
      </c>
      <c r="O12" s="128" t="s">
        <v>274</v>
      </c>
      <c r="P12" s="128" t="s">
        <v>277</v>
      </c>
      <c r="Q12" s="127" t="s">
        <v>280</v>
      </c>
      <c r="R12" s="127" t="s">
        <v>281</v>
      </c>
      <c r="S12" s="128" t="s">
        <v>433</v>
      </c>
      <c r="T12" s="127" t="s">
        <v>221</v>
      </c>
      <c r="U12" s="127" t="s">
        <v>275</v>
      </c>
      <c r="V12" s="127" t="s">
        <v>0</v>
      </c>
      <c r="W12" s="127" t="s">
        <v>384</v>
      </c>
      <c r="X12" s="127" t="s">
        <v>276</v>
      </c>
      <c r="Y12" s="127" t="s">
        <v>386</v>
      </c>
      <c r="Z12" s="128" t="s">
        <v>430</v>
      </c>
      <c r="AA12" s="146" t="s">
        <v>222</v>
      </c>
      <c r="AB12" s="146" t="s">
        <v>223</v>
      </c>
      <c r="AC12" s="146" t="s">
        <v>224</v>
      </c>
      <c r="AD12" s="146" t="s">
        <v>225</v>
      </c>
      <c r="AE12" s="146" t="s">
        <v>226</v>
      </c>
      <c r="AF12" s="127" t="s">
        <v>227</v>
      </c>
      <c r="AG12" s="127" t="s">
        <v>228</v>
      </c>
      <c r="AH12" s="127" t="s">
        <v>229</v>
      </c>
      <c r="AI12" s="146" t="s">
        <v>230</v>
      </c>
      <c r="AJ12" s="127" t="s">
        <v>233</v>
      </c>
      <c r="AK12" s="146" t="s">
        <v>232</v>
      </c>
      <c r="AL12" s="127" t="s">
        <v>234</v>
      </c>
      <c r="AM12" s="146" t="s">
        <v>235</v>
      </c>
      <c r="AN12" s="127" t="s">
        <v>236</v>
      </c>
      <c r="AO12" s="146" t="s">
        <v>237</v>
      </c>
      <c r="AP12" s="127" t="s">
        <v>238</v>
      </c>
      <c r="AQ12" s="127" t="s">
        <v>239</v>
      </c>
      <c r="AR12" s="146" t="s">
        <v>240</v>
      </c>
      <c r="AS12" s="127" t="s">
        <v>241</v>
      </c>
      <c r="AT12" s="127" t="s">
        <v>242</v>
      </c>
      <c r="AU12" s="127" t="s">
        <v>243</v>
      </c>
      <c r="AV12" s="127" t="s">
        <v>244</v>
      </c>
      <c r="AW12" s="127" t="s">
        <v>245</v>
      </c>
      <c r="AX12" s="127" t="s">
        <v>246</v>
      </c>
      <c r="AY12" s="127" t="s">
        <v>247</v>
      </c>
      <c r="AZ12" s="127" t="s">
        <v>248</v>
      </c>
      <c r="BA12" s="127" t="s">
        <v>249</v>
      </c>
      <c r="BB12" s="127" t="s">
        <v>250</v>
      </c>
      <c r="BC12" s="127" t="s">
        <v>251</v>
      </c>
      <c r="BD12" s="127" t="s">
        <v>252</v>
      </c>
      <c r="BE12" s="127" t="s">
        <v>253</v>
      </c>
      <c r="BF12" s="127" t="s">
        <v>254</v>
      </c>
      <c r="BG12" s="127" t="s">
        <v>255</v>
      </c>
      <c r="BH12" s="127" t="s">
        <v>256</v>
      </c>
      <c r="BI12" s="127" t="s">
        <v>257</v>
      </c>
      <c r="BJ12" s="127" t="s">
        <v>258</v>
      </c>
      <c r="BK12" s="127" t="s">
        <v>259</v>
      </c>
      <c r="BL12" s="127" t="s">
        <v>260</v>
      </c>
      <c r="BM12" s="127" t="s">
        <v>261</v>
      </c>
      <c r="BN12" s="127" t="s">
        <v>271</v>
      </c>
      <c r="BO12" s="127" t="s">
        <v>262</v>
      </c>
      <c r="BP12" s="127" t="s">
        <v>263</v>
      </c>
      <c r="BQ12" s="127" t="s">
        <v>264</v>
      </c>
      <c r="BR12" s="127" t="s">
        <v>265</v>
      </c>
      <c r="BS12" s="127" t="s">
        <v>435</v>
      </c>
      <c r="BT12" s="127" t="s">
        <v>436</v>
      </c>
      <c r="BU12" s="127" t="s">
        <v>437</v>
      </c>
      <c r="BV12" s="127" t="s">
        <v>438</v>
      </c>
      <c r="BW12" s="127" t="s">
        <v>439</v>
      </c>
      <c r="BX12" s="127" t="s">
        <v>440</v>
      </c>
      <c r="BY12" s="127" t="s">
        <v>441</v>
      </c>
      <c r="BZ12" s="127" t="s">
        <v>442</v>
      </c>
      <c r="CA12" s="127" t="s">
        <v>443</v>
      </c>
      <c r="CB12" s="127" t="s">
        <v>444</v>
      </c>
      <c r="CC12" s="127" t="s">
        <v>445</v>
      </c>
      <c r="CD12" s="127" t="s">
        <v>446</v>
      </c>
      <c r="CE12" s="127" t="s">
        <v>447</v>
      </c>
      <c r="CF12" s="127" t="s">
        <v>448</v>
      </c>
      <c r="CG12" s="127" t="s">
        <v>449</v>
      </c>
      <c r="CH12" s="127" t="s">
        <v>450</v>
      </c>
      <c r="CI12" s="127" t="s">
        <v>451</v>
      </c>
      <c r="CJ12" s="127" t="s">
        <v>452</v>
      </c>
      <c r="CK12" s="127" t="s">
        <v>453</v>
      </c>
      <c r="CL12" s="127" t="s">
        <v>454</v>
      </c>
      <c r="CM12" s="127" t="s">
        <v>425</v>
      </c>
      <c r="CN12" s="127" t="s">
        <v>389</v>
      </c>
      <c r="CO12" s="127" t="s">
        <v>390</v>
      </c>
      <c r="CP12" s="127" t="s">
        <v>391</v>
      </c>
      <c r="CQ12" s="127" t="s">
        <v>397</v>
      </c>
      <c r="CR12" s="128" t="s">
        <v>455</v>
      </c>
      <c r="CS12" s="128" t="s">
        <v>273</v>
      </c>
      <c r="CT12" s="128" t="s">
        <v>657</v>
      </c>
      <c r="CU12" s="128" t="s">
        <v>125</v>
      </c>
      <c r="CV12" s="128" t="s">
        <v>169</v>
      </c>
    </row>
    <row r="13" spans="2:100" ht="75" x14ac:dyDescent="0.25">
      <c r="B13" s="138" t="e">
        <f>AllData!$O$2</f>
        <v>#N/A</v>
      </c>
      <c r="C13" s="138" t="str">
        <f>AllData!$B$2</f>
        <v>Select</v>
      </c>
      <c r="D13" s="138" t="str">
        <f>Coversheet!$D$15</f>
        <v>Select</v>
      </c>
      <c r="E13" s="138" t="str">
        <f>Coversheet!$D$16</f>
        <v>FOOD</v>
      </c>
      <c r="F13" s="142" t="str">
        <f>Coversheet!$D$19</f>
        <v>Select</v>
      </c>
      <c r="G13" s="141"/>
      <c r="H13" s="138">
        <f>Coversheet!$D$21</f>
        <v>0</v>
      </c>
      <c r="I13" s="141" t="str">
        <f>Coversheet!$D$24</f>
        <v>Select</v>
      </c>
      <c r="J13" s="141" t="str">
        <f>Coversheet!$D$25</f>
        <v>Select</v>
      </c>
      <c r="K13" s="137">
        <f>Coversheet!$D$26</f>
        <v>0</v>
      </c>
      <c r="L13" s="137">
        <f>Coversheet!$D$28</f>
        <v>0</v>
      </c>
      <c r="M13" s="145">
        <f>Coversheet!$D$29</f>
        <v>0</v>
      </c>
      <c r="N13" s="137">
        <f>Coversheet!$D$30</f>
        <v>0</v>
      </c>
      <c r="O13" s="139">
        <f>Coversheet!$D$35</f>
        <v>0</v>
      </c>
      <c r="P13" s="138">
        <f>Coversheet!$D$36</f>
        <v>0</v>
      </c>
      <c r="Q13" s="138"/>
      <c r="R13" s="138"/>
      <c r="S13" s="138">
        <f>CGMP!$F$5</f>
        <v>0</v>
      </c>
      <c r="T13" s="138" t="str">
        <f>CGMP!$F$8</f>
        <v>Select</v>
      </c>
      <c r="U13" s="141">
        <f>CGMP!$F$6</f>
        <v>0</v>
      </c>
      <c r="V13" s="141">
        <f>CGMP!$D$6</f>
        <v>0</v>
      </c>
      <c r="W13" s="141" t="str">
        <f>CGMP!$D$8</f>
        <v>CGMP</v>
      </c>
      <c r="X13" s="143">
        <f>CGMP!$F$3</f>
        <v>0</v>
      </c>
      <c r="Y13" s="141" t="str">
        <f>Coversheet!$D$17</f>
        <v>Select</v>
      </c>
      <c r="Z13" s="138">
        <f>CGMP!$D$5</f>
        <v>0</v>
      </c>
      <c r="AA13" s="141" t="str">
        <f>IF(CGMP!$E$14="Acceptable","A",IF(CGMP!$E$14="Needs Improvement","NI",CGMP!$E$14))</f>
        <v>Select</v>
      </c>
      <c r="AB13" s="141" t="str">
        <f>IF(CGMP!$E$15="Acceptable","A",IF(CGMP!$E$15="Needs Improvement","NI",CGMP!$E$15))</f>
        <v>Select</v>
      </c>
      <c r="AC13" s="141" t="str">
        <f>IF(CGMP!$E$16="Acceptable","A",IF(CGMP!$E$16="Needs Improvement","NI",CGMP!$E$16))</f>
        <v>Select</v>
      </c>
      <c r="AD13" s="141" t="str">
        <f>IF(CGMP!$E$17="Acceptable","A",IF(CGMP!$E$17="Needs Improvement","NI",CGMP!$E$17))</f>
        <v>Select</v>
      </c>
      <c r="AE13" s="141" t="str">
        <f>IF(CGMP!$E$18="Acceptable","A",IF(CGMP!$E$18="Needs Improvement","NI",CGMP!$E$18))</f>
        <v>Select</v>
      </c>
      <c r="AF13" s="141" t="str">
        <f>IF(CGMP!$E$19="Acceptable","A",IF(CGMP!$E$19="Needs Improvement","NI",CGMP!$E$19))</f>
        <v>Select</v>
      </c>
      <c r="AG13" s="141" t="str">
        <f>IF(CGMP!$E$20="Acceptable","A",IF(CGMP!$E$20="Needs Improvement","NI",CGMP!$E$20))</f>
        <v>Select</v>
      </c>
      <c r="AH13" s="141" t="str">
        <f>IF(CGMP!$E$21="Acceptable","A",IF(CGMP!$E$21="Needs Improvement","NI",CGMP!$E$21))</f>
        <v>Select</v>
      </c>
      <c r="AI13" s="141" t="str">
        <f>IF(CGMP!$E$22="Acceptable","A",IF(CGMP!$E$22="Needs Improvement","NI",CGMP!$E$22))</f>
        <v>Select</v>
      </c>
      <c r="AJ13" s="141" t="str">
        <f>IF(CGMP!$E$24="Acceptable","A",IF(CGMP!$E$24="Needs Improvement","NI",CGMP!$E$24))</f>
        <v>Select</v>
      </c>
      <c r="AK13" s="141" t="str">
        <f>IF(CGMP!$E$25="Acceptable","A",IF(CGMP!$E$25="Needs Improvement","NI",CGMP!$E$25))</f>
        <v>Select</v>
      </c>
      <c r="AL13" s="141" t="str">
        <f>IF(CGMP!$E$26="Acceptable","A",IF(CGMP!$E$26="Needs Improvement","NI",CGMP!$E$26))</f>
        <v>Select</v>
      </c>
      <c r="AM13" s="141" t="str">
        <f>IF(CGMP!$E$27="Acceptable","A",IF(CGMP!$E$27="Needs Improvement","NI",CGMP!$E$27))</f>
        <v>Select</v>
      </c>
      <c r="AN13" s="141" t="str">
        <f>IF(CGMP!$E$28="Acceptable","A",IF(CGMP!$E$28="Needs Improvement","NI",CGMP!$E$28))</f>
        <v>Select</v>
      </c>
      <c r="AO13" s="141" t="str">
        <f>IF(CGMP!$E$29="Acceptable","A",IF(CGMP!$E$29="Needs Improvement","NI",CGMP!$E$29))</f>
        <v>Select</v>
      </c>
      <c r="AP13" s="141" t="str">
        <f>IF(CGMP!$E$30="Acceptable","A",IF(CGMP!$E$30="Needs Improvement","NI",CGMP!$E$30))</f>
        <v>Select</v>
      </c>
      <c r="AQ13" s="141" t="str">
        <f>IF(CGMP!$E$31="Acceptable","A",IF(CGMP!$E$31="Needs Improvement","NI",CGMP!$E$31))</f>
        <v>Select</v>
      </c>
      <c r="AR13" s="141" t="str">
        <f>IF(CGMP!$E$32="Acceptable","A",IF(CGMP!$E$32="Needs Improvement","NI",CGMP!$E$32))</f>
        <v>Select</v>
      </c>
      <c r="AS13" s="141" t="str">
        <f>IF(CGMP!$E$34="Acceptable","A",IF(CGMP!$E$34="Needs Improvement","NI",CGMP!$E$34))</f>
        <v>Select</v>
      </c>
      <c r="AT13" s="141" t="s">
        <v>266</v>
      </c>
      <c r="AU13" s="141" t="s">
        <v>266</v>
      </c>
      <c r="AV13" s="141" t="s">
        <v>266</v>
      </c>
      <c r="AW13" s="141" t="s">
        <v>266</v>
      </c>
      <c r="AX13" s="141" t="s">
        <v>266</v>
      </c>
      <c r="AY13" s="141" t="s">
        <v>266</v>
      </c>
      <c r="AZ13" s="141" t="s">
        <v>266</v>
      </c>
      <c r="BA13" s="141" t="s">
        <v>266</v>
      </c>
      <c r="BB13" s="141" t="s">
        <v>266</v>
      </c>
      <c r="BC13" s="141" t="s">
        <v>266</v>
      </c>
      <c r="BD13" s="141" t="s">
        <v>266</v>
      </c>
      <c r="BE13" s="141" t="s">
        <v>266</v>
      </c>
      <c r="BF13" s="141" t="s">
        <v>266</v>
      </c>
      <c r="BG13" s="141" t="s">
        <v>266</v>
      </c>
      <c r="BH13" s="141" t="s">
        <v>266</v>
      </c>
      <c r="BI13" s="141" t="s">
        <v>266</v>
      </c>
      <c r="BJ13" s="141" t="s">
        <v>266</v>
      </c>
      <c r="BK13" s="141" t="s">
        <v>266</v>
      </c>
      <c r="BL13" s="141" t="s">
        <v>266</v>
      </c>
      <c r="BM13" s="141" t="s">
        <v>266</v>
      </c>
      <c r="BN13" s="141" t="s">
        <v>266</v>
      </c>
      <c r="BO13" s="141" t="s">
        <v>266</v>
      </c>
      <c r="BP13" s="141" t="s">
        <v>266</v>
      </c>
      <c r="BQ13" s="141" t="s">
        <v>266</v>
      </c>
      <c r="BR13" s="141" t="s">
        <v>266</v>
      </c>
      <c r="BS13" s="141" t="s">
        <v>266</v>
      </c>
      <c r="BT13" s="141" t="s">
        <v>266</v>
      </c>
      <c r="BU13" s="141" t="s">
        <v>266</v>
      </c>
      <c r="BV13" s="141" t="s">
        <v>266</v>
      </c>
      <c r="BW13" s="141" t="s">
        <v>266</v>
      </c>
      <c r="BX13" s="141" t="s">
        <v>266</v>
      </c>
      <c r="BY13" s="141" t="s">
        <v>266</v>
      </c>
      <c r="BZ13" s="141" t="s">
        <v>266</v>
      </c>
      <c r="CA13" s="141" t="s">
        <v>266</v>
      </c>
      <c r="CB13" s="141" t="s">
        <v>266</v>
      </c>
      <c r="CC13" s="141" t="s">
        <v>266</v>
      </c>
      <c r="CD13" s="141" t="s">
        <v>266</v>
      </c>
      <c r="CE13" s="141" t="s">
        <v>266</v>
      </c>
      <c r="CF13" s="141" t="s">
        <v>266</v>
      </c>
      <c r="CG13" s="141" t="s">
        <v>266</v>
      </c>
      <c r="CH13" s="141" t="s">
        <v>266</v>
      </c>
      <c r="CI13" s="141" t="s">
        <v>266</v>
      </c>
      <c r="CJ13" s="141" t="s">
        <v>266</v>
      </c>
      <c r="CK13" s="141" t="s">
        <v>266</v>
      </c>
      <c r="CL13" s="141" t="s">
        <v>266</v>
      </c>
      <c r="CM13" s="141" t="str">
        <f>IF(CGMP!$E$36="Acceptable","A",IF(CGMP!$E$36="Needs Improvement","NI",CGMP!$E$36))</f>
        <v>Select</v>
      </c>
      <c r="CN13" s="141">
        <f>CGMP!$F$9</f>
        <v>0</v>
      </c>
      <c r="CO13" s="138">
        <f>CGMP!$D$9</f>
        <v>0</v>
      </c>
      <c r="CP13" s="138">
        <f t="shared" ref="CP13:CP21" si="0">CN13+CO13</f>
        <v>0</v>
      </c>
      <c r="CQ13" s="142" t="str">
        <f>CGMP!$F$10</f>
        <v>Auto-Populates</v>
      </c>
      <c r="CR13" s="144" t="str">
        <f>CGMP!$D$10</f>
        <v>Auto-Populates</v>
      </c>
      <c r="CS13" s="138" t="str">
        <f>Sheet1!$A$1</f>
        <v>Human Food Field Inspection Audit v 07/2025</v>
      </c>
      <c r="CT13" s="138" t="str">
        <f>CGMP!$D$4</f>
        <v>Select</v>
      </c>
      <c r="CU13" s="138" t="str">
        <f>AllData!$B$2</f>
        <v>Select</v>
      </c>
      <c r="CV13" s="138" t="e">
        <f>VLOOKUP(CU13,Sheet1!$A$3:$F$121,2,FALSE)</f>
        <v>#N/A</v>
      </c>
    </row>
    <row r="14" spans="2:100" ht="75" x14ac:dyDescent="0.25">
      <c r="B14" s="134" t="e">
        <f>AllData!$O$29</f>
        <v>#N/A</v>
      </c>
      <c r="C14" s="134" t="str">
        <f>AllData!$B$29</f>
        <v>Select</v>
      </c>
      <c r="D14" s="134" t="str">
        <f>Coversheet!$D$15</f>
        <v>Select</v>
      </c>
      <c r="E14" s="138" t="str">
        <f>Coversheet!$D$16</f>
        <v>FOOD</v>
      </c>
      <c r="F14" s="142" t="str">
        <f>Coversheet!$D$19</f>
        <v>Select</v>
      </c>
      <c r="G14" s="132"/>
      <c r="H14" s="134">
        <f>Coversheet!$D$21</f>
        <v>0</v>
      </c>
      <c r="I14" s="141" t="str">
        <f>Coversheet!$D$24</f>
        <v>Select</v>
      </c>
      <c r="J14" s="141" t="str">
        <f>Coversheet!$D$25</f>
        <v>Select</v>
      </c>
      <c r="K14" s="137">
        <f>Coversheet!$D$26</f>
        <v>0</v>
      </c>
      <c r="L14" s="113">
        <f>Coversheet!$D$28</f>
        <v>0</v>
      </c>
      <c r="M14" s="136">
        <f>Coversheet!$D$29</f>
        <v>0</v>
      </c>
      <c r="N14" s="113">
        <f>Coversheet!$D$30</f>
        <v>0</v>
      </c>
      <c r="O14" s="139">
        <f>Coversheet!$D$35</f>
        <v>0</v>
      </c>
      <c r="P14" s="138">
        <f>Coversheet!$D$36</f>
        <v>0</v>
      </c>
      <c r="Q14" s="138"/>
      <c r="R14" s="138"/>
      <c r="S14" s="134">
        <f>QF!$F$5</f>
        <v>0</v>
      </c>
      <c r="T14" s="134" t="str">
        <f>QF!$F$8</f>
        <v>Select</v>
      </c>
      <c r="U14" s="132">
        <f>QF!$F$6</f>
        <v>0</v>
      </c>
      <c r="V14" s="132">
        <f>QF!$D$6</f>
        <v>0</v>
      </c>
      <c r="W14" s="132" t="str">
        <f>QF!$D$8</f>
        <v xml:space="preserve">Qualified Facility </v>
      </c>
      <c r="X14" s="133">
        <f>QF!$F$3</f>
        <v>0</v>
      </c>
      <c r="Y14" s="132" t="str">
        <f>Coversheet!$D$17</f>
        <v>Select</v>
      </c>
      <c r="Z14" s="132">
        <f>QF!$D$5</f>
        <v>0</v>
      </c>
      <c r="AA14" s="132" t="str">
        <f>IF(QF!$E$14="Acceptable","A",IF(QF!$E$14="Needs Improvement","NI",QF!$E$14))</f>
        <v>Select</v>
      </c>
      <c r="AB14" s="132" t="str">
        <f>IF(QF!$E$15="Acceptable","A",IF(QF!$E$15="Needs Improvement","NI",QF!$E$15))</f>
        <v>Select</v>
      </c>
      <c r="AC14" s="132" t="str">
        <f>IF(QF!$E$16="Acceptable","A",IF(QF!$E$16="Needs Improvement","NI",QF!$E$16))</f>
        <v>Select</v>
      </c>
      <c r="AD14" s="132" t="str">
        <f>IF(QF!$E$17="Acceptable","A",IF(QF!$E$17="Needs Improvement","NI",QF!$E$17))</f>
        <v>Select</v>
      </c>
      <c r="AE14" s="132" t="str">
        <f>IF(QF!$E$18="Acceptable","A",IF(QF!$E$18="Needs Improvement","NI",QF!$E$18))</f>
        <v>Select</v>
      </c>
      <c r="AF14" s="132" t="str">
        <f>IF(QF!$E$19="Acceptable","A",IF(QF!$E$19="Needs Improvement","NI",QF!$E$19))</f>
        <v>Select</v>
      </c>
      <c r="AG14" s="132" t="str">
        <f>IF(QF!$E$20="Acceptable","A",IF(QF!$E$20="Needs Improvement","NI",QF!$E$20))</f>
        <v>Select</v>
      </c>
      <c r="AH14" s="132" t="str">
        <f>IF(QF!$E$21="Acceptable","A",IF(QF!$E$21="Needs Improvement","NI",QF!$E$21))</f>
        <v>Select</v>
      </c>
      <c r="AI14" s="132" t="str">
        <f>IF(QF!$E$22="Acceptable","A",IF(QF!$E$22="Needs Improvement","NI",QF!$E$22))</f>
        <v>Select</v>
      </c>
      <c r="AJ14" s="132" t="str">
        <f>IF(QF!$E$24="Acceptable","A",IF(QF!$E$24="Needs Improvement","NI",QF!$E$24))</f>
        <v>Select</v>
      </c>
      <c r="AK14" s="132" t="str">
        <f>IF(QF!$E$25="Acceptable","A",IF(QF!$E$25="Needs Improvement","NI",QF!$E$25))</f>
        <v>Select</v>
      </c>
      <c r="AL14" s="132" t="str">
        <f>IF(QF!$E$26="Acceptable","A",IF(QF!$E$26="Needs Improvement","NI",QF!$E$26))</f>
        <v>Select</v>
      </c>
      <c r="AM14" s="132" t="str">
        <f>IF(QF!$E$27="Acceptable","A",IF(QF!$E$27="Needs Improvement","NI",QF!$E$27))</f>
        <v>Select</v>
      </c>
      <c r="AN14" s="132" t="str">
        <f>IF(QF!$E$28="Acceptable","A",IF(QF!$E$28="Needs Improvement","NI",QF!$E$28))</f>
        <v>Select</v>
      </c>
      <c r="AO14" s="132" t="str">
        <f>IF(QF!$E$29="Acceptable","A",IF(QF!$E$29="Needs Improvement","NI",QF!$E$29))</f>
        <v>Select</v>
      </c>
      <c r="AP14" s="132" t="str">
        <f>IF(QF!$E$30="Acceptable","A",IF(QF!$E$30="Needs Improvement","NI",QF!$E$30))</f>
        <v>Select</v>
      </c>
      <c r="AQ14" s="132" t="str">
        <f>IF(QF!$E$31="Acceptable","A",IF(QF!$E$31="Needs Improvement","NI",QF!$E$31))</f>
        <v>Select</v>
      </c>
      <c r="AR14" s="132" t="str">
        <f>IF(QF!$E$32="Acceptable","A",IF(QF!$E$32="Needs Improvement","NI",QF!$E$32))</f>
        <v>Select</v>
      </c>
      <c r="AS14" s="132" t="s">
        <v>266</v>
      </c>
      <c r="AT14" s="132" t="str">
        <f>IF(QF!$E$34="Acceptable","A",IF(QF!$E$34="Needs Improvement","NI",QF!$E$34))</f>
        <v>Select</v>
      </c>
      <c r="AU14" s="132" t="str">
        <f>IF(QF!$E$35="Acceptable","A",IF(QF!$E$35="Needs Improvement","NI",QF!$E$35))</f>
        <v>Select</v>
      </c>
      <c r="AV14" s="132" t="s">
        <v>266</v>
      </c>
      <c r="AW14" s="132" t="s">
        <v>266</v>
      </c>
      <c r="AX14" s="132" t="s">
        <v>266</v>
      </c>
      <c r="AY14" s="132" t="s">
        <v>266</v>
      </c>
      <c r="AZ14" s="132" t="s">
        <v>266</v>
      </c>
      <c r="BA14" s="132" t="s">
        <v>266</v>
      </c>
      <c r="BB14" s="132" t="s">
        <v>266</v>
      </c>
      <c r="BC14" s="132" t="s">
        <v>266</v>
      </c>
      <c r="BD14" s="132" t="s">
        <v>266</v>
      </c>
      <c r="BE14" s="132" t="s">
        <v>266</v>
      </c>
      <c r="BF14" s="132" t="s">
        <v>266</v>
      </c>
      <c r="BG14" s="132" t="s">
        <v>266</v>
      </c>
      <c r="BH14" s="132" t="s">
        <v>266</v>
      </c>
      <c r="BI14" s="132" t="s">
        <v>266</v>
      </c>
      <c r="BJ14" s="132" t="s">
        <v>266</v>
      </c>
      <c r="BK14" s="132" t="s">
        <v>266</v>
      </c>
      <c r="BL14" s="132" t="s">
        <v>266</v>
      </c>
      <c r="BM14" s="132" t="s">
        <v>266</v>
      </c>
      <c r="BN14" s="132" t="s">
        <v>266</v>
      </c>
      <c r="BO14" s="132" t="s">
        <v>266</v>
      </c>
      <c r="BP14" s="132" t="s">
        <v>266</v>
      </c>
      <c r="BQ14" s="132" t="s">
        <v>266</v>
      </c>
      <c r="BR14" s="132" t="s">
        <v>266</v>
      </c>
      <c r="BS14" s="141" t="s">
        <v>266</v>
      </c>
      <c r="BT14" s="141" t="s">
        <v>266</v>
      </c>
      <c r="BU14" s="141" t="s">
        <v>266</v>
      </c>
      <c r="BV14" s="141" t="s">
        <v>266</v>
      </c>
      <c r="BW14" s="141" t="s">
        <v>266</v>
      </c>
      <c r="BX14" s="141" t="s">
        <v>266</v>
      </c>
      <c r="BY14" s="141" t="s">
        <v>266</v>
      </c>
      <c r="BZ14" s="141" t="s">
        <v>266</v>
      </c>
      <c r="CA14" s="141" t="s">
        <v>266</v>
      </c>
      <c r="CB14" s="141" t="s">
        <v>266</v>
      </c>
      <c r="CC14" s="141" t="s">
        <v>266</v>
      </c>
      <c r="CD14" s="141" t="s">
        <v>266</v>
      </c>
      <c r="CE14" s="141" t="s">
        <v>266</v>
      </c>
      <c r="CF14" s="141" t="s">
        <v>266</v>
      </c>
      <c r="CG14" s="141" t="s">
        <v>266</v>
      </c>
      <c r="CH14" s="141" t="s">
        <v>266</v>
      </c>
      <c r="CI14" s="141" t="s">
        <v>266</v>
      </c>
      <c r="CJ14" s="141" t="s">
        <v>266</v>
      </c>
      <c r="CK14" s="141" t="s">
        <v>266</v>
      </c>
      <c r="CL14" s="141" t="s">
        <v>266</v>
      </c>
      <c r="CM14" s="132" t="str">
        <f>IF(QF!$E$37="Acceptable","A",IF(QF!$E$37="Needs Improvement","NI",QF!$E$37))</f>
        <v>Select</v>
      </c>
      <c r="CN14" s="132">
        <f>QF!$F$9</f>
        <v>0</v>
      </c>
      <c r="CO14" s="134">
        <f>QF!$D$9</f>
        <v>0</v>
      </c>
      <c r="CP14" s="134">
        <f t="shared" si="0"/>
        <v>0</v>
      </c>
      <c r="CQ14" s="126" t="str">
        <f>QF!$F$10</f>
        <v>Auto-Populates</v>
      </c>
      <c r="CR14" s="135" t="str">
        <f>QF!$D$10</f>
        <v>Auto-Populates</v>
      </c>
      <c r="CS14" s="138" t="str">
        <f>Sheet1!$A$1</f>
        <v>Human Food Field Inspection Audit v 07/2025</v>
      </c>
      <c r="CT14" s="138" t="str">
        <f>QF!$D$4</f>
        <v>Select</v>
      </c>
      <c r="CU14" s="134" t="str">
        <f>AllData!$B$29</f>
        <v>Select</v>
      </c>
      <c r="CV14" s="138" t="e">
        <f>VLOOKUP(CU14,Sheet1!$A$3:$F$121,2,FALSE)</f>
        <v>#N/A</v>
      </c>
    </row>
    <row r="15" spans="2:100" ht="75" x14ac:dyDescent="0.25">
      <c r="B15" s="134" t="e">
        <f>AllData!$O$57</f>
        <v>#N/A</v>
      </c>
      <c r="C15" s="134" t="str">
        <f>AllData!$B$57</f>
        <v>Select</v>
      </c>
      <c r="D15" s="134" t="str">
        <f>Coversheet!$D$15</f>
        <v>Select</v>
      </c>
      <c r="E15" s="138" t="str">
        <f>Coversheet!$D$16</f>
        <v>FOOD</v>
      </c>
      <c r="F15" s="142" t="str">
        <f>Coversheet!$D$19</f>
        <v>Select</v>
      </c>
      <c r="G15" s="132"/>
      <c r="H15" s="134">
        <f>Coversheet!$D$21</f>
        <v>0</v>
      </c>
      <c r="I15" s="141" t="str">
        <f>Coversheet!$D$24</f>
        <v>Select</v>
      </c>
      <c r="J15" s="141" t="str">
        <f>Coversheet!$D$25</f>
        <v>Select</v>
      </c>
      <c r="K15" s="137">
        <f>Coversheet!$D$26</f>
        <v>0</v>
      </c>
      <c r="L15" s="113">
        <f>Coversheet!$D$28</f>
        <v>0</v>
      </c>
      <c r="M15" s="136">
        <f>Coversheet!$D$29</f>
        <v>0</v>
      </c>
      <c r="N15" s="113">
        <f>Coversheet!$D$30</f>
        <v>0</v>
      </c>
      <c r="O15" s="139">
        <f>Coversheet!$D$35</f>
        <v>0</v>
      </c>
      <c r="P15" s="138">
        <f>Coversheet!$D$36</f>
        <v>0</v>
      </c>
      <c r="Q15" s="138"/>
      <c r="R15" s="138"/>
      <c r="S15" s="134">
        <f>QF.A!$F$5</f>
        <v>0</v>
      </c>
      <c r="T15" s="134" t="str">
        <f>QF.A!$F$8</f>
        <v>Select</v>
      </c>
      <c r="U15" s="132">
        <f>QF.A!$F$6</f>
        <v>0</v>
      </c>
      <c r="V15" s="132">
        <f>QF.A!$D$6</f>
        <v>0</v>
      </c>
      <c r="W15" s="132" t="str">
        <f>QF.A!$D$8</f>
        <v>Select</v>
      </c>
      <c r="X15" s="133">
        <f>QF.A!$F$3</f>
        <v>0</v>
      </c>
      <c r="Y15" s="132" t="str">
        <f>Coversheet!$D$17</f>
        <v>Select</v>
      </c>
      <c r="Z15" s="132">
        <f>QF.A!$D$5</f>
        <v>0</v>
      </c>
      <c r="AA15" s="132" t="str">
        <f>IF(QF.A!$E$14="Acceptable","A",IF(QF.A!$E$14="Needs Improvement","NI",QF.A!$E$14))</f>
        <v>Select</v>
      </c>
      <c r="AB15" s="132" t="str">
        <f>IF(QF.A!$E$15="Acceptable","A",IF(QF.A!$E$15="Needs Improvement","NI",QF.A!$E$15))</f>
        <v>Select</v>
      </c>
      <c r="AC15" s="132" t="str">
        <f>IF(QF.A!$E$16="Acceptable","A",IF(QF.A!$E$16="Needs Improvement","NI",QF.A!$E$16))</f>
        <v>Select</v>
      </c>
      <c r="AD15" s="132" t="str">
        <f>IF(QF.A!$E$17="Acceptable","A",IF(QF.A!$E$17="Needs Improvement","NI",QF.A!$E$17))</f>
        <v>Select</v>
      </c>
      <c r="AE15" s="132" t="str">
        <f>IF(QF.A!$E$18="Acceptable","A",IF(QF.A!$E$18="Needs Improvement","NI",QF.A!$E$18))</f>
        <v>Select</v>
      </c>
      <c r="AF15" s="132" t="str">
        <f>IF(QF.A!$E$19="Acceptable","A",IF(QF.A!$E$19="Needs Improvement","NI",QF.A!$E$19))</f>
        <v>Select</v>
      </c>
      <c r="AG15" s="132" t="str">
        <f>IF(QF.A!$E$20="Acceptable","A",IF(QF.A!$E$20="Needs Improvement","NI",QF.A!$E$20))</f>
        <v>Select</v>
      </c>
      <c r="AH15" s="132" t="str">
        <f>IF(QF.A!$E$21="Acceptable","A",IF(QF.A!$E$21="Needs Improvement","NI",QF.A!$E$21))</f>
        <v>Select</v>
      </c>
      <c r="AI15" s="132" t="str">
        <f>IF(QF.A!$E$22="Acceptable","A",IF(QF.A!$E$22="Needs Improvement","NI",QF.A!$E$22))</f>
        <v>Select</v>
      </c>
      <c r="AJ15" s="132" t="str">
        <f>IF(QF.A!$E$24="Acceptable","A",IF(QF.A!$E$24="Needs Improvement","NI",QF.A!$E$24))</f>
        <v>Select</v>
      </c>
      <c r="AK15" s="132" t="str">
        <f>IF(QF.A!$E$25="Acceptable","A",IF(QF.A!$E$25="Needs Improvement","NI",QF.A!$E$25))</f>
        <v>Select</v>
      </c>
      <c r="AL15" s="132" t="str">
        <f>IF(QF.A!$E$26="Acceptable","A",IF(QF.A!$E$26="Needs Improvement","NI",QF.A!$E$26))</f>
        <v>Select</v>
      </c>
      <c r="AM15" s="132" t="str">
        <f>IF(QF.A!$E$27="Acceptable","A",IF(QF.A!$E$27="Needs Improvement","NI",QF.A!$E$27))</f>
        <v>Select</v>
      </c>
      <c r="AN15" s="132" t="str">
        <f>IF(QF.A!$E$28="Acceptable","A",IF(QF.A!$E$28="Needs Improvement","NI",QF.A!$E$28))</f>
        <v>Select</v>
      </c>
      <c r="AO15" s="132" t="str">
        <f>IF(QF.A!$E$29="Acceptable","A",IF(QF.A!$E$29="Needs Improvement","NI",QF.A!$E$29))</f>
        <v>Select</v>
      </c>
      <c r="AP15" s="132" t="str">
        <f>IF(QF.A!$E$30="Acceptable","A",IF(QF.A!$E$30="Needs Improvement","NI",QF.A!$E$30))</f>
        <v>Select</v>
      </c>
      <c r="AQ15" s="132" t="str">
        <f>IF(QF.A!$E$31="Acceptable","A",IF(QF.A!$E$31="Needs Improvement","NI",QF.A!$E$31))</f>
        <v>Select</v>
      </c>
      <c r="AR15" s="132" t="str">
        <f>IF(QF.A!$E$32="Acceptable","A",IF(QF.A!$E$32="Needs Improvement","NI",QF.A!$E$32))</f>
        <v>Select</v>
      </c>
      <c r="AS15" s="132" t="s">
        <v>266</v>
      </c>
      <c r="AT15" s="132" t="str">
        <f>IF(QF.A!$E$34="Acceptable","A",IF(QF.A!$E$34="Needs Improvement","NI",QF.A!$E$34))</f>
        <v>Select</v>
      </c>
      <c r="AU15" s="132" t="str">
        <f>IF(QF!$E$35="Acceptable","A",IF(QF!$E$35="Needs Improvement","NI",QF!$E$35))</f>
        <v>Select</v>
      </c>
      <c r="AV15" s="132" t="s">
        <v>266</v>
      </c>
      <c r="AW15" s="132" t="s">
        <v>266</v>
      </c>
      <c r="AX15" s="132" t="s">
        <v>266</v>
      </c>
      <c r="AY15" s="132" t="s">
        <v>266</v>
      </c>
      <c r="AZ15" s="132" t="s">
        <v>266</v>
      </c>
      <c r="BA15" s="132" t="s">
        <v>266</v>
      </c>
      <c r="BB15" s="132" t="s">
        <v>266</v>
      </c>
      <c r="BC15" s="132" t="s">
        <v>266</v>
      </c>
      <c r="BD15" s="132" t="str">
        <f>IF(QF.A!$E$37="Acceptable","A",IF(QF.A!$E$37="Needs Improvement","NI",QF.A!$E$37))</f>
        <v>Select</v>
      </c>
      <c r="BE15" s="132" t="str">
        <f>IF(QF.A!$E$38="Acceptable","A",IF(QF.A!$E$38="Needs Improvement","NI",QF.A!$E$38))</f>
        <v>Select</v>
      </c>
      <c r="BF15" s="132" t="str">
        <f>IF(QF.A!$E$39="Acceptable","A",IF(QF.A!$E$39="Needs Improvement","NI",QF.A!$E$39))</f>
        <v>Select</v>
      </c>
      <c r="BG15" s="132" t="str">
        <f>IF(QF.A!$E$40="Acceptable","A",IF(QF.A!$E$40="Needs Improvement","NI",QF.A!$E$40))</f>
        <v>Select</v>
      </c>
      <c r="BH15" s="132" t="str">
        <f>IF(QF.A!$E$41="Acceptable","A",IF(QF.A!$E$41="Needs Improvement","NI",QF.A!$E$41))</f>
        <v>Select</v>
      </c>
      <c r="BI15" s="132" t="str">
        <f>IF(QF.A!$E$42="Acceptable","A",IF(QF.A!$E$42="Needs Improvement","NI",QF.A!$E$42))</f>
        <v>Select</v>
      </c>
      <c r="BJ15" s="132" t="str">
        <f>IF(QF.A!$E$43="Acceptable","A",IF(QF.A!$E$43="Needs Improvement","NI",QF.A!$E$43))</f>
        <v>Select</v>
      </c>
      <c r="BK15" s="132" t="str">
        <f>IF(QF.A!$E$44="Acceptable","A",IF(QF.A!$E$44="Needs Improvement","NI",QF.A!$E$44))</f>
        <v>Select</v>
      </c>
      <c r="BL15" s="132" t="s">
        <v>266</v>
      </c>
      <c r="BM15" s="132" t="s">
        <v>266</v>
      </c>
      <c r="BN15" s="132" t="s">
        <v>266</v>
      </c>
      <c r="BO15" s="132" t="s">
        <v>266</v>
      </c>
      <c r="BP15" s="132" t="s">
        <v>266</v>
      </c>
      <c r="BQ15" s="132" t="s">
        <v>266</v>
      </c>
      <c r="BR15" s="132" t="s">
        <v>266</v>
      </c>
      <c r="BS15" s="141" t="s">
        <v>266</v>
      </c>
      <c r="BT15" s="141" t="s">
        <v>266</v>
      </c>
      <c r="BU15" s="141" t="s">
        <v>266</v>
      </c>
      <c r="BV15" s="141" t="s">
        <v>266</v>
      </c>
      <c r="BW15" s="141" t="s">
        <v>266</v>
      </c>
      <c r="BX15" s="141" t="s">
        <v>266</v>
      </c>
      <c r="BY15" s="141" t="s">
        <v>266</v>
      </c>
      <c r="BZ15" s="141" t="s">
        <v>266</v>
      </c>
      <c r="CA15" s="141" t="s">
        <v>266</v>
      </c>
      <c r="CB15" s="141" t="s">
        <v>266</v>
      </c>
      <c r="CC15" s="141" t="s">
        <v>266</v>
      </c>
      <c r="CD15" s="141" t="s">
        <v>266</v>
      </c>
      <c r="CE15" s="141" t="s">
        <v>266</v>
      </c>
      <c r="CF15" s="141" t="s">
        <v>266</v>
      </c>
      <c r="CG15" s="141" t="s">
        <v>266</v>
      </c>
      <c r="CH15" s="141" t="s">
        <v>266</v>
      </c>
      <c r="CI15" s="141" t="s">
        <v>266</v>
      </c>
      <c r="CJ15" s="141" t="s">
        <v>266</v>
      </c>
      <c r="CK15" s="141" t="s">
        <v>266</v>
      </c>
      <c r="CL15" s="141" t="s">
        <v>266</v>
      </c>
      <c r="CM15" s="132" t="str">
        <f>IF(QF.A!$E$46="Acceptable","A",IF(QF.A!$E$46="Needs Improvement","NI",QF.A!$E$46))</f>
        <v>Select</v>
      </c>
      <c r="CN15" s="132">
        <f>QF.A!$F$9</f>
        <v>0</v>
      </c>
      <c r="CO15" s="134">
        <f>QF.A!$D$9</f>
        <v>0</v>
      </c>
      <c r="CP15" s="134">
        <f t="shared" si="0"/>
        <v>0</v>
      </c>
      <c r="CQ15" s="126" t="str">
        <f>QF.A!$F$10</f>
        <v>Auto-Populates</v>
      </c>
      <c r="CR15" s="135" t="str">
        <f>QF.A!$D$10</f>
        <v>Auto-Populates</v>
      </c>
      <c r="CS15" s="138" t="str">
        <f>Sheet1!$A$1</f>
        <v>Human Food Field Inspection Audit v 07/2025</v>
      </c>
      <c r="CT15" s="138" t="str">
        <f>QF.A!$D$4</f>
        <v>Select</v>
      </c>
      <c r="CU15" s="134" t="str">
        <f>AllData!$B$57</f>
        <v>Select</v>
      </c>
      <c r="CV15" s="138" t="e">
        <f>VLOOKUP(CU15,Sheet1!$A$3:$F$121,2,FALSE)</f>
        <v>#N/A</v>
      </c>
    </row>
    <row r="16" spans="2:100" ht="75" x14ac:dyDescent="0.25">
      <c r="B16" s="134" t="e">
        <f>AllData!$O$94</f>
        <v>#N/A</v>
      </c>
      <c r="C16" s="134" t="str">
        <f>AllData!$B$94</f>
        <v>Select</v>
      </c>
      <c r="D16" s="134" t="str">
        <f>Coversheet!$D$15</f>
        <v>Select</v>
      </c>
      <c r="E16" s="138" t="str">
        <f>Coversheet!$D$16</f>
        <v>FOOD</v>
      </c>
      <c r="F16" s="142" t="str">
        <f>Coversheet!$D$19</f>
        <v>Select</v>
      </c>
      <c r="G16" s="132"/>
      <c r="H16" s="134">
        <f>Coversheet!$D$21</f>
        <v>0</v>
      </c>
      <c r="I16" s="141" t="str">
        <f>Coversheet!$D$24</f>
        <v>Select</v>
      </c>
      <c r="J16" s="141" t="str">
        <f>Coversheet!$D$25</f>
        <v>Select</v>
      </c>
      <c r="K16" s="137">
        <f>Coversheet!$D$26</f>
        <v>0</v>
      </c>
      <c r="L16" s="113">
        <f>Coversheet!$D$28</f>
        <v>0</v>
      </c>
      <c r="M16" s="136">
        <f>Coversheet!$D$29</f>
        <v>0</v>
      </c>
      <c r="N16" s="113">
        <f>Coversheet!$D$30</f>
        <v>0</v>
      </c>
      <c r="O16" s="139">
        <f>Coversheet!$D$35</f>
        <v>0</v>
      </c>
      <c r="P16" s="138">
        <f>Coversheet!$D$36</f>
        <v>0</v>
      </c>
      <c r="Q16" s="138"/>
      <c r="R16" s="138"/>
      <c r="S16" s="134">
        <f>LSPC!$F$5</f>
        <v>0</v>
      </c>
      <c r="T16" s="134" t="str">
        <f>LSPC!$F$8</f>
        <v>Select</v>
      </c>
      <c r="U16" s="132">
        <f>LSPC!$F$6</f>
        <v>0</v>
      </c>
      <c r="V16" s="132">
        <f>LSPC!$D$6</f>
        <v>0</v>
      </c>
      <c r="W16" s="132" t="str">
        <f>LSPC!$D$8</f>
        <v>Limited Scope PCHF</v>
      </c>
      <c r="X16" s="133">
        <f>LSPC!$F$3</f>
        <v>0</v>
      </c>
      <c r="Y16" s="132" t="str">
        <f>Coversheet!$D$17</f>
        <v>Select</v>
      </c>
      <c r="Z16" s="132">
        <f>LSPC!$D$5</f>
        <v>0</v>
      </c>
      <c r="AA16" s="132" t="str">
        <f>IF(LSPC!$E$14="Acceptable","A",IF(LSPC!$E$14="Needs Improvement","NI",LSPC!$E$14))</f>
        <v>Select</v>
      </c>
      <c r="AB16" s="132" t="str">
        <f>IF(LSPC!$E$15="Acceptable","A",IF(LSPC!$E$15="Needs Improvement","NI",LSPC!$E$15))</f>
        <v>Select</v>
      </c>
      <c r="AC16" s="132" t="str">
        <f>IF(LSPC!$E$16="Acceptable","A",IF(LSPC!$E$16="Needs Improvement","NI",LSPC!$E$16))</f>
        <v>Select</v>
      </c>
      <c r="AD16" s="132" t="str">
        <f>IF(LSPC!$E$17="Acceptable","A",IF(LSPC!$E$17="Needs Improvement","NI",LSPC!$E$17))</f>
        <v>Select</v>
      </c>
      <c r="AE16" s="132" t="str">
        <f>IF(LSPC!$E$18="Acceptable","A",IF(LSPC!$E$18="Needs Improvement","NI",LSPC!$E$18))</f>
        <v>Select</v>
      </c>
      <c r="AF16" s="132" t="str">
        <f>IF(LSPC!$E$19="Acceptable","A",IF(LSPC!$E$19="Needs Improvement","NI",LSPC!$E$19))</f>
        <v>Select</v>
      </c>
      <c r="AG16" s="132" t="str">
        <f>IF(LSPC!$E$20="Acceptable","A",IF(LSPC!$E$20="Needs Improvement","NI",LSPC!$E$20))</f>
        <v>Select</v>
      </c>
      <c r="AH16" s="132" t="str">
        <f>IF(LSPC!$E$21="Acceptable","A",IF(LSPC!$E$21="Needs Improvement","NI",LSPC!$E$21))</f>
        <v>Select</v>
      </c>
      <c r="AI16" s="132" t="str">
        <f>IF(LSPC!$E$22="Acceptable","A",IF(LSPC!$E$22="Needs Improvement","NI",LSPC!$E$22))</f>
        <v>Select</v>
      </c>
      <c r="AJ16" s="132" t="str">
        <f>IF(LSPC!$E$24="Acceptable","A",IF(LSPC!$E$24="Needs Improvement","NI",LSPC!$E$24))</f>
        <v>Select</v>
      </c>
      <c r="AK16" s="132" t="str">
        <f>IF(LSPC!$E$25="Acceptable","A",IF(LSPC!$E$25="Needs Improvement","NI",LSPC!$E$25))</f>
        <v>Select</v>
      </c>
      <c r="AL16" s="132" t="str">
        <f>IF(LSPC!$E$26="Acceptable","A",IF(LSPC!$E$26="Needs Improvement","NI",LSPC!$E$26))</f>
        <v>Select</v>
      </c>
      <c r="AM16" s="132" t="str">
        <f>IF(LSPC!$E$27="Acceptable","A",IF(LSPC!$E$27="Needs Improvement","NI",LSPC!$E$27))</f>
        <v>Select</v>
      </c>
      <c r="AN16" s="132" t="str">
        <f>IF(LSPC!$E$28="Acceptable","A",IF(LSPC!$E$28="Needs Improvement","NI",LSPC!$E$28))</f>
        <v>Select</v>
      </c>
      <c r="AO16" s="132" t="str">
        <f>IF(LSPC!$E$29="Acceptable","A",IF(LSPC!$E$29="Needs Improvement","NI",LSPC!$E$29))</f>
        <v>Select</v>
      </c>
      <c r="AP16" s="132" t="str">
        <f>IF(LSPC!$E$30="Acceptable","A",IF(LSPC!$E$30="Needs Improvement","NI",LSPC!$E$30))</f>
        <v>Select</v>
      </c>
      <c r="AQ16" s="132" t="str">
        <f>IF(LSPC!$E$31="Acceptable","A",IF(LSPC!$E$31="Needs Improvement","NI",LSPC!$E$31))</f>
        <v>Select</v>
      </c>
      <c r="AR16" s="132" t="str">
        <f>IF(LSPC!$E$32="Acceptable","A",IF(LSPC!$E$32="Needs Improvement","NI",LSPC!$E$32))</f>
        <v>Select</v>
      </c>
      <c r="AS16" s="132" t="s">
        <v>266</v>
      </c>
      <c r="AT16" s="132" t="s">
        <v>266</v>
      </c>
      <c r="AU16" s="132" t="s">
        <v>266</v>
      </c>
      <c r="AV16" s="132" t="str">
        <f>IF(LSPC!$E$34="Acceptable","A",IF(LSPC!$E$34="Needs Improvement","NI",LSPC!$E$34))</f>
        <v>Select</v>
      </c>
      <c r="AW16" s="132" t="str">
        <f>IF(LSPC!$E$35="Acceptable","A",IF(LSPC!$E$35="Needs Improvement","NI",LSPC!$E$35))</f>
        <v>Select</v>
      </c>
      <c r="AX16" s="132" t="str">
        <f>IF(LSPC!$E$36="Acceptable","A",IF(LSPC!$E$36="Needs Improvement","NI",LSPC!$E$36))</f>
        <v>Select</v>
      </c>
      <c r="AY16" s="132" t="s">
        <v>266</v>
      </c>
      <c r="AZ16" s="132" t="s">
        <v>266</v>
      </c>
      <c r="BA16" s="132" t="s">
        <v>266</v>
      </c>
      <c r="BB16" s="132" t="s">
        <v>266</v>
      </c>
      <c r="BC16" s="132" t="s">
        <v>266</v>
      </c>
      <c r="BD16" s="132" t="s">
        <v>266</v>
      </c>
      <c r="BE16" s="132" t="s">
        <v>266</v>
      </c>
      <c r="BF16" s="132" t="s">
        <v>266</v>
      </c>
      <c r="BG16" s="132" t="s">
        <v>266</v>
      </c>
      <c r="BH16" s="132" t="s">
        <v>266</v>
      </c>
      <c r="BI16" s="132" t="s">
        <v>266</v>
      </c>
      <c r="BJ16" s="132" t="s">
        <v>266</v>
      </c>
      <c r="BK16" s="132" t="s">
        <v>266</v>
      </c>
      <c r="BL16" s="132" t="s">
        <v>266</v>
      </c>
      <c r="BM16" s="132" t="s">
        <v>266</v>
      </c>
      <c r="BN16" s="132" t="s">
        <v>266</v>
      </c>
      <c r="BO16" s="132" t="s">
        <v>266</v>
      </c>
      <c r="BP16" s="132" t="s">
        <v>266</v>
      </c>
      <c r="BQ16" s="132" t="s">
        <v>266</v>
      </c>
      <c r="BR16" s="132" t="s">
        <v>266</v>
      </c>
      <c r="BS16" s="141" t="s">
        <v>266</v>
      </c>
      <c r="BT16" s="141" t="s">
        <v>266</v>
      </c>
      <c r="BU16" s="141" t="s">
        <v>266</v>
      </c>
      <c r="BV16" s="141" t="s">
        <v>266</v>
      </c>
      <c r="BW16" s="141" t="s">
        <v>266</v>
      </c>
      <c r="BX16" s="141" t="s">
        <v>266</v>
      </c>
      <c r="BY16" s="141" t="s">
        <v>266</v>
      </c>
      <c r="BZ16" s="141" t="s">
        <v>266</v>
      </c>
      <c r="CA16" s="141" t="s">
        <v>266</v>
      </c>
      <c r="CB16" s="141" t="s">
        <v>266</v>
      </c>
      <c r="CC16" s="141" t="s">
        <v>266</v>
      </c>
      <c r="CD16" s="141" t="s">
        <v>266</v>
      </c>
      <c r="CE16" s="141" t="s">
        <v>266</v>
      </c>
      <c r="CF16" s="141" t="s">
        <v>266</v>
      </c>
      <c r="CG16" s="141" t="s">
        <v>266</v>
      </c>
      <c r="CH16" s="141" t="s">
        <v>266</v>
      </c>
      <c r="CI16" s="141" t="s">
        <v>266</v>
      </c>
      <c r="CJ16" s="141" t="s">
        <v>266</v>
      </c>
      <c r="CK16" s="141" t="s">
        <v>266</v>
      </c>
      <c r="CL16" s="141" t="s">
        <v>266</v>
      </c>
      <c r="CM16" s="132" t="str">
        <f>IF(LSPC!$E$38="Acceptable","A",IF(LSPC!$E$38="Needs Improvement","NI",LSPC!$E$38))</f>
        <v>Select</v>
      </c>
      <c r="CN16" s="132">
        <f>LSPC!$F$9</f>
        <v>0</v>
      </c>
      <c r="CO16" s="134">
        <f>LSPC!$D$9</f>
        <v>0</v>
      </c>
      <c r="CP16" s="134">
        <f t="shared" si="0"/>
        <v>0</v>
      </c>
      <c r="CQ16" s="126" t="str">
        <f>LSPC!$F$10</f>
        <v>Auto-Populates</v>
      </c>
      <c r="CR16" s="135" t="str">
        <f>LSPC!$D$10</f>
        <v>Auto-Populates</v>
      </c>
      <c r="CS16" s="138" t="str">
        <f>Sheet1!$A$1</f>
        <v>Human Food Field Inspection Audit v 07/2025</v>
      </c>
      <c r="CT16" s="138" t="str">
        <f>LSPC!$D$4</f>
        <v>Select</v>
      </c>
      <c r="CU16" s="134" t="str">
        <f>AllData!$B$94</f>
        <v>Select</v>
      </c>
      <c r="CV16" s="138" t="e">
        <f>VLOOKUP(CU16,Sheet1!$A$3:$F$121,2,FALSE)</f>
        <v>#N/A</v>
      </c>
    </row>
    <row r="17" spans="2:100" ht="75" x14ac:dyDescent="0.25">
      <c r="B17" s="134" t="e">
        <f>AllData!$O$123</f>
        <v>#N/A</v>
      </c>
      <c r="C17" s="134" t="str">
        <f>AllData!$B$123</f>
        <v>Select</v>
      </c>
      <c r="D17" s="134" t="str">
        <f>Coversheet!$D$15</f>
        <v>Select</v>
      </c>
      <c r="E17" s="138" t="str">
        <f>Coversheet!$D$16</f>
        <v>FOOD</v>
      </c>
      <c r="F17" s="142" t="str">
        <f>Coversheet!$D$19</f>
        <v>Select</v>
      </c>
      <c r="G17" s="132"/>
      <c r="H17" s="134">
        <f>Coversheet!$D$21</f>
        <v>0</v>
      </c>
      <c r="I17" s="141" t="str">
        <f>Coversheet!$D$24</f>
        <v>Select</v>
      </c>
      <c r="J17" s="141" t="str">
        <f>Coversheet!$D$25</f>
        <v>Select</v>
      </c>
      <c r="K17" s="137">
        <f>Coversheet!$D$26</f>
        <v>0</v>
      </c>
      <c r="L17" s="113">
        <f>Coversheet!$D$28</f>
        <v>0</v>
      </c>
      <c r="M17" s="136">
        <f>Coversheet!$D$29</f>
        <v>0</v>
      </c>
      <c r="N17" s="113">
        <f>Coversheet!$D$30</f>
        <v>0</v>
      </c>
      <c r="O17" s="140">
        <f>Coversheet!$D$35</f>
        <v>0</v>
      </c>
      <c r="P17" s="134">
        <f>Coversheet!$D$36</f>
        <v>0</v>
      </c>
      <c r="Q17" s="138"/>
      <c r="R17" s="138"/>
      <c r="S17" s="134">
        <f>LSPC.A!$F$5</f>
        <v>0</v>
      </c>
      <c r="T17" s="134" t="str">
        <f>LSPC.A!$F$8</f>
        <v>Select</v>
      </c>
      <c r="U17" s="132">
        <f>LSPC.A!$F$6</f>
        <v>0</v>
      </c>
      <c r="V17" s="132">
        <f>LSPC.A!$D$6</f>
        <v>0</v>
      </c>
      <c r="W17" s="132" t="str">
        <f>LSPC.A!$D$8</f>
        <v>Select</v>
      </c>
      <c r="X17" s="133">
        <f>LSPC.A!$F$3</f>
        <v>0</v>
      </c>
      <c r="Y17" s="132" t="str">
        <f>Coversheet!$D$17</f>
        <v>Select</v>
      </c>
      <c r="Z17" s="132">
        <f>LSPC.A!$D$5</f>
        <v>0</v>
      </c>
      <c r="AA17" s="132" t="str">
        <f>IF(LSPC.A!$E$14="Acceptable","A",IF(LSPC.A!$E$14="Needs Improvement","NI",LSPC.A!$E$14))</f>
        <v>Select</v>
      </c>
      <c r="AB17" s="132" t="str">
        <f>IF(LSPC.A!$E$15="Acceptable","A",IF(LSPC.A!$E$15="Needs Improvement","NI",LSPC.A!$E$15))</f>
        <v>Select</v>
      </c>
      <c r="AC17" s="132" t="str">
        <f>IF(LSPC.A!$E$16="Acceptable","A",IF(LSPC.A!$E$16="Needs Improvement","NI",LSPC.A!$E$16))</f>
        <v>Select</v>
      </c>
      <c r="AD17" s="132" t="str">
        <f>IF(LSPC.A!$E$17="Acceptable","A",IF(LSPC.A!$E$17="Needs Improvement","NI",LSPC.A!$E$17))</f>
        <v>Select</v>
      </c>
      <c r="AE17" s="132" t="str">
        <f>IF(LSPC.A!$E$18="Acceptable","A",IF(LSPC.A!$E$18="Needs Improvement","NI",LSPC.A!$E$18))</f>
        <v>Select</v>
      </c>
      <c r="AF17" s="132" t="str">
        <f>IF(LSPC.A!$E$19="Acceptable","A",IF(LSPC.A!$E$19="Needs Improvement","NI",LSPC.A!$E$19))</f>
        <v>Select</v>
      </c>
      <c r="AG17" s="132" t="str">
        <f>IF(LSPC.A!$E$20="Acceptable","A",IF(LSPC.A!$E$20="Needs Improvement","NI",LSPC.A!$E$20))</f>
        <v>Select</v>
      </c>
      <c r="AH17" s="132" t="str">
        <f>IF(LSPC.A!$E$21="Acceptable","A",IF(LSPC.A!$E$21="Needs Improvement","NI",LSPC.A!$E$21))</f>
        <v>Select</v>
      </c>
      <c r="AI17" s="132" t="str">
        <f>IF(LSPC.A!$E$22="Acceptable","A",IF(LSPC.A!$E$22="Needs Improvement","NI",LSPC.A!$E$22))</f>
        <v>Select</v>
      </c>
      <c r="AJ17" s="132" t="str">
        <f>IF(LSPC.A!$E$24="Acceptable","A",IF(LSPC.A!$E$24="Needs Improvement","NI",LSPC.A!$E$24))</f>
        <v>Select</v>
      </c>
      <c r="AK17" s="132" t="str">
        <f>IF(LSPC.A!$E$25="Acceptable","A",IF(LSPC.A!$E$25="Needs Improvement","NI",LSPC.A!$E$25))</f>
        <v>Select</v>
      </c>
      <c r="AL17" s="132" t="str">
        <f>IF(LSPC.A!$E$26="Acceptable","A",IF(LSPC.A!$E$26="Needs Improvement","NI",LSPC.A!$E$26))</f>
        <v>Select</v>
      </c>
      <c r="AM17" s="132" t="str">
        <f>IF(LSPC.A!$E$27="Acceptable","A",IF(LSPC.A!$E$27="Needs Improvement","NI",LSPC.A!$E$27))</f>
        <v>Select</v>
      </c>
      <c r="AN17" s="132" t="str">
        <f>IF(LSPC.A!$E$28="Acceptable","A",IF(LSPC.A!$E$28="Needs Improvement","NI",LSPC.A!$E$28))</f>
        <v>Select</v>
      </c>
      <c r="AO17" s="132" t="str">
        <f>IF(LSPC.A!$E$29="Acceptable","A",IF(LSPC.A!$E$29="Needs Improvement","NI",LSPC.A!$E$29))</f>
        <v>Select</v>
      </c>
      <c r="AP17" s="132" t="str">
        <f>IF(LSPC.A!$E$30="Acceptable","A",IF(LSPC.A!$E$30="Needs Improvement","NI",LSPC.A!$E$30))</f>
        <v>Select</v>
      </c>
      <c r="AQ17" s="132" t="str">
        <f>IF(LSPC.A!$E$31="Acceptable","A",IF(LSPC.A!$E$31="Needs Improvement","NI",LSPC.A!$E$31))</f>
        <v>Select</v>
      </c>
      <c r="AR17" s="132" t="str">
        <f>IF(LSPC.A!$E$32="Acceptable","A",IF(LSPC.A!$E$32="Needs Improvement","NI",LSPC.A!$E$32))</f>
        <v>Select</v>
      </c>
      <c r="AS17" s="132" t="s">
        <v>266</v>
      </c>
      <c r="AT17" s="132" t="s">
        <v>266</v>
      </c>
      <c r="AU17" s="132" t="s">
        <v>266</v>
      </c>
      <c r="AV17" s="132" t="str">
        <f>IF(LSPC.A!$E$34="Acceptable","A",IF(LSPC.A!$E$34="Needs Improvement","NI",LSPC.A!$E$34))</f>
        <v>Select</v>
      </c>
      <c r="AW17" s="132" t="str">
        <f>IF(LSPC.A!$E$35="Acceptable","A",IF(LSPC.A!$E$35="Needs Improvement","NI",LSPC.A!$E$35))</f>
        <v>Select</v>
      </c>
      <c r="AX17" s="132" t="str">
        <f>IF(LSPC.A!$E$36="Acceptable","A",IF(LSPC.A!$E$36="Needs Improvement","NI",LSPC.A!$E$36))</f>
        <v>Select</v>
      </c>
      <c r="AY17" s="132" t="s">
        <v>266</v>
      </c>
      <c r="AZ17" s="132" t="s">
        <v>266</v>
      </c>
      <c r="BA17" s="132" t="s">
        <v>266</v>
      </c>
      <c r="BB17" s="132" t="s">
        <v>266</v>
      </c>
      <c r="BC17" s="132" t="s">
        <v>266</v>
      </c>
      <c r="BD17" s="132" t="str">
        <f>IF(LSPC.A!$E$38="Acceptable","A",IF(LSPC.A!$E$38="Needs Improvement","NI",LSPC.A!$E$38))</f>
        <v>Select</v>
      </c>
      <c r="BE17" s="132" t="str">
        <f>IF(LSPC.A!$E$39="Acceptable","A",IF(LSPC.A!$E$39="Needs Improvement","NI",LSPC.A!$E$39))</f>
        <v>Select</v>
      </c>
      <c r="BF17" s="132" t="str">
        <f>IF(LSPC.A!$E$40="Acceptable","A",IF(LSPC.A!$E$40="Needs Improvement","NI",LSPC.A!$E$40))</f>
        <v>Select</v>
      </c>
      <c r="BG17" s="132" t="str">
        <f>IF(LSPC.A!$E$41="Acceptable","A",IF(LSPC.A!$E$41="Needs Improvement","NI",LSPC.A!$E$41))</f>
        <v>Select</v>
      </c>
      <c r="BH17" s="132" t="str">
        <f>IF(LSPC.A!$E$42="Acceptable","A",IF(LSPC.A!$E$42="Needs Improvement","NI",LSPC.A!$E$42))</f>
        <v>Select</v>
      </c>
      <c r="BI17" s="132" t="str">
        <f>IF(LSPC.A!$E$43="Acceptable","A",IF(LSPC.A!$E$43="Needs Improvement","NI",LSPC.A!$E$43))</f>
        <v>Select</v>
      </c>
      <c r="BJ17" s="132" t="str">
        <f>IF(LSPC.A!$E$44="Acceptable","A",IF(LSPC.A!$E$44="Needs Improvement","NI",LSPC.A!$E$44))</f>
        <v>Select</v>
      </c>
      <c r="BK17" s="132" t="str">
        <f>IF(LSPC.A!$E$45="Acceptable","A",IF(LSPC.A!$E$45="Needs Improvement","NI",LSPC.A!$E$45))</f>
        <v>Select</v>
      </c>
      <c r="BL17" s="132" t="s">
        <v>266</v>
      </c>
      <c r="BM17" s="132" t="s">
        <v>266</v>
      </c>
      <c r="BN17" s="132" t="s">
        <v>266</v>
      </c>
      <c r="BO17" s="132" t="s">
        <v>266</v>
      </c>
      <c r="BP17" s="132" t="s">
        <v>266</v>
      </c>
      <c r="BQ17" s="132" t="s">
        <v>266</v>
      </c>
      <c r="BR17" s="132" t="s">
        <v>266</v>
      </c>
      <c r="BS17" s="141" t="s">
        <v>266</v>
      </c>
      <c r="BT17" s="141" t="s">
        <v>266</v>
      </c>
      <c r="BU17" s="141" t="s">
        <v>266</v>
      </c>
      <c r="BV17" s="141" t="s">
        <v>266</v>
      </c>
      <c r="BW17" s="141" t="s">
        <v>266</v>
      </c>
      <c r="BX17" s="141" t="s">
        <v>266</v>
      </c>
      <c r="BY17" s="141" t="s">
        <v>266</v>
      </c>
      <c r="BZ17" s="141" t="s">
        <v>266</v>
      </c>
      <c r="CA17" s="141" t="s">
        <v>266</v>
      </c>
      <c r="CB17" s="141" t="s">
        <v>266</v>
      </c>
      <c r="CC17" s="141" t="s">
        <v>266</v>
      </c>
      <c r="CD17" s="141" t="s">
        <v>266</v>
      </c>
      <c r="CE17" s="141" t="s">
        <v>266</v>
      </c>
      <c r="CF17" s="141" t="s">
        <v>266</v>
      </c>
      <c r="CG17" s="141" t="s">
        <v>266</v>
      </c>
      <c r="CH17" s="141" t="s">
        <v>266</v>
      </c>
      <c r="CI17" s="141" t="s">
        <v>266</v>
      </c>
      <c r="CJ17" s="141" t="s">
        <v>266</v>
      </c>
      <c r="CK17" s="141" t="s">
        <v>266</v>
      </c>
      <c r="CL17" s="141" t="s">
        <v>266</v>
      </c>
      <c r="CM17" s="132" t="str">
        <f>IF(LSPC.A!$E$47="Acceptable","A",IF(LSPC.A!$E$47="Needs Improvement","NI",LSPC.A!$E$47))</f>
        <v>Select</v>
      </c>
      <c r="CN17" s="132">
        <f>LSPC.A!$F$9</f>
        <v>0</v>
      </c>
      <c r="CO17" s="134">
        <f>LSPC.A!$D$9</f>
        <v>0</v>
      </c>
      <c r="CP17" s="134">
        <f t="shared" si="0"/>
        <v>0</v>
      </c>
      <c r="CQ17" s="126" t="str">
        <f>LSPC.A!$F$10</f>
        <v>Auto-Populates</v>
      </c>
      <c r="CR17" s="135" t="str">
        <f>LSPC.A!$D$10</f>
        <v>Auto-Populates</v>
      </c>
      <c r="CS17" s="134" t="str">
        <f>Sheet1!$A$1</f>
        <v>Human Food Field Inspection Audit v 07/2025</v>
      </c>
      <c r="CT17" s="138" t="str">
        <f>LSPC.A!$D$4</f>
        <v>Select</v>
      </c>
      <c r="CU17" s="134" t="str">
        <f>AllData!$B$123</f>
        <v>Select</v>
      </c>
      <c r="CV17" s="138" t="e">
        <f>VLOOKUP(CU17,Sheet1!$A$3:$F$121,2,FALSE)</f>
        <v>#N/A</v>
      </c>
    </row>
    <row r="18" spans="2:100" ht="75" x14ac:dyDescent="0.25">
      <c r="B18" s="134" t="e">
        <f>AllData!$O$161</f>
        <v>#N/A</v>
      </c>
      <c r="C18" s="134" t="str">
        <f>AllData!$B$161</f>
        <v>Select</v>
      </c>
      <c r="D18" s="134" t="str">
        <f>Coversheet!$D$15</f>
        <v>Select</v>
      </c>
      <c r="E18" s="138" t="str">
        <f>Coversheet!$D$16</f>
        <v>FOOD</v>
      </c>
      <c r="F18" s="142" t="str">
        <f>Coversheet!$D$19</f>
        <v>Select</v>
      </c>
      <c r="G18" s="132"/>
      <c r="H18" s="134">
        <f>Coversheet!$D$21</f>
        <v>0</v>
      </c>
      <c r="I18" s="141" t="str">
        <f>Coversheet!$D$24</f>
        <v>Select</v>
      </c>
      <c r="J18" s="141" t="str">
        <f>Coversheet!$D$25</f>
        <v>Select</v>
      </c>
      <c r="K18" s="137">
        <f>Coversheet!$D$26</f>
        <v>0</v>
      </c>
      <c r="L18" s="113">
        <f>Coversheet!$D$28</f>
        <v>0</v>
      </c>
      <c r="M18" s="136">
        <f>Coversheet!$D$29</f>
        <v>0</v>
      </c>
      <c r="N18" s="113">
        <f>Coversheet!$D$30</f>
        <v>0</v>
      </c>
      <c r="O18" s="140">
        <f>Coversheet!$D$35</f>
        <v>0</v>
      </c>
      <c r="P18" s="134">
        <f>Coversheet!$D$36</f>
        <v>0</v>
      </c>
      <c r="Q18" s="138"/>
      <c r="R18" s="138"/>
      <c r="S18" s="134">
        <f>FSPC!$F$5</f>
        <v>0</v>
      </c>
      <c r="T18" s="134" t="str">
        <f>FSPC!$F$8</f>
        <v>Select</v>
      </c>
      <c r="U18" s="132">
        <f>FSPC!$F$6</f>
        <v>0</v>
      </c>
      <c r="V18" s="132">
        <f>FSPC!$D$6</f>
        <v>0</v>
      </c>
      <c r="W18" s="132" t="str">
        <f>FSPC!$D$8</f>
        <v>Full Scope PCHF</v>
      </c>
      <c r="X18" s="133">
        <f>FSPC!$F$3</f>
        <v>0</v>
      </c>
      <c r="Y18" s="132" t="str">
        <f>Coversheet!$D$17</f>
        <v>Select</v>
      </c>
      <c r="Z18" s="132">
        <f>FSPC!$D$5</f>
        <v>0</v>
      </c>
      <c r="AA18" s="132" t="str">
        <f>IF(FSPC!$E$14="Acceptable","A",IF(FSPC!$E$14="Needs Improvement","NI",FSPC!$E$14))</f>
        <v>Select</v>
      </c>
      <c r="AB18" s="132" t="str">
        <f>IF(FSPC!$E$15="Acceptable","A",IF(FSPC!$E$15="Needs Improvement","NI",FSPC!$E$15))</f>
        <v>Select</v>
      </c>
      <c r="AC18" s="132" t="str">
        <f>IF(FSPC!$E$16="Acceptable","A",IF(FSPC!$E$16="Needs Improvement","NI",FSPC!$E$16))</f>
        <v>Select</v>
      </c>
      <c r="AD18" s="132" t="str">
        <f>IF(FSPC!$E$17="Acceptable","A",IF(FSPC!$E$17="Needs Improvement","NI",FSPC!$E$17))</f>
        <v>Select</v>
      </c>
      <c r="AE18" s="132" t="str">
        <f>IF(FSPC!$E$18="Acceptable","A",IF(FSPC!$E$18="Needs Improvement","NI",FSPC!$E$18))</f>
        <v>Select</v>
      </c>
      <c r="AF18" s="132" t="str">
        <f>IF(FSPC!$E$19="Acceptable","A",IF(FSPC!$E$19="Needs Improvement","NI",FSPC!$E$19))</f>
        <v>Select</v>
      </c>
      <c r="AG18" s="132" t="str">
        <f>IF(FSPC!$E$20="Acceptable","A",IF(FSPC!$E$20="Needs Improvement","NI",FSPC!$E$20))</f>
        <v>Select</v>
      </c>
      <c r="AH18" s="132" t="str">
        <f>IF(FSPC!$E$21="Acceptable","A",IF(FSPC!$E$21="Needs Improvement","NI",FSPC!$E$21))</f>
        <v>Select</v>
      </c>
      <c r="AI18" s="132" t="str">
        <f>IF(FSPC!$E$22="Acceptable","A",IF(FSPC!$E$22="Needs Improvement","NI",FSPC!$E$22))</f>
        <v>Select</v>
      </c>
      <c r="AJ18" s="132" t="str">
        <f>IF(FSPC!$E$24="Acceptable","A",IF(FSPC!$E$24="Needs Improvement","NI",FSPC!$E$24))</f>
        <v>Select</v>
      </c>
      <c r="AK18" s="132" t="str">
        <f>IF(FSPC!$E$25="Acceptable","A",IF(FSPC!$E$25="Needs Improvement","NI",FSPC!$E$25))</f>
        <v>Select</v>
      </c>
      <c r="AL18" s="132" t="str">
        <f>IF(FSPC!$E$26="Acceptable","A",IF(FSPC!$E$26="Needs Improvement","NI",FSPC!$E$26))</f>
        <v>Select</v>
      </c>
      <c r="AM18" s="132" t="str">
        <f>IF(FSPC!$E$27="Acceptable","A",IF(FSPC!$E$27="Needs Improvement","NI",FSPC!$E$27))</f>
        <v>Select</v>
      </c>
      <c r="AN18" s="132" t="str">
        <f>IF(FSPC!$E$28="Acceptable","A",IF(FSPC!$E$28="Needs Improvement","NI",FSPC!$E$28))</f>
        <v>Select</v>
      </c>
      <c r="AO18" s="132" t="str">
        <f>IF(FSPC!$E$29="Acceptable","A",IF(FSPC!$E$29="Needs Improvement","NI",FSPC!$E$29))</f>
        <v>Select</v>
      </c>
      <c r="AP18" s="132" t="str">
        <f>IF(FSPC!$E$30="Acceptable","A",IF(FSPC!$E$30="Needs Improvement","NI",FSPC!$E$30))</f>
        <v>Select</v>
      </c>
      <c r="AQ18" s="132" t="str">
        <f>IF(FSPC!$E$31="Acceptable","A",IF(FSPC!$E$31="Needs Improvement","NI",FSPC!$E$31))</f>
        <v>Select</v>
      </c>
      <c r="AR18" s="132" t="str">
        <f>IF(FSPC!$E$32="Acceptable","A",IF(FSPC!$E$32="Needs Improvement","NI",FSPC!$E$32))</f>
        <v>Select</v>
      </c>
      <c r="AS18" s="132" t="s">
        <v>266</v>
      </c>
      <c r="AT18" s="132" t="s">
        <v>266</v>
      </c>
      <c r="AU18" s="132" t="s">
        <v>266</v>
      </c>
      <c r="AV18" s="132" t="s">
        <v>266</v>
      </c>
      <c r="AW18" s="132" t="s">
        <v>266</v>
      </c>
      <c r="AX18" s="132" t="s">
        <v>266</v>
      </c>
      <c r="AY18" s="132" t="str">
        <f>IF(FSPC!$E$34="Acceptable","A",IF(FSPC!$E$34="Needs Improvement","NI",FSPC!$E$34))</f>
        <v>Select</v>
      </c>
      <c r="AZ18" s="132" t="str">
        <f>IF(FSPC!$E$35="Acceptable","A",IF(FSPC!$E$35="Needs Improvement","NI",FSPC!$E$35))</f>
        <v>Select</v>
      </c>
      <c r="BA18" s="132" t="str">
        <f>IF(FSPC!$E$36="Acceptable","A",IF(FSPC!$E$36="Needs Improvement","NI",FSPC!$E$36))</f>
        <v>Select</v>
      </c>
      <c r="BB18" s="132" t="str">
        <f>IF(FSPC!$E$37="Acceptable","A",IF(FSPC!$E$37="Needs Improvement","NI",FSPC!$E$37))</f>
        <v>Select</v>
      </c>
      <c r="BC18" s="132" t="str">
        <f>IF(FSPC!$E$38="Acceptable","A",IF(FSPC!$E$38="Needs Improvement","NI",FSPC!$E$38))</f>
        <v>Select</v>
      </c>
      <c r="BD18" s="132" t="s">
        <v>266</v>
      </c>
      <c r="BE18" s="132" t="s">
        <v>266</v>
      </c>
      <c r="BF18" s="132" t="s">
        <v>266</v>
      </c>
      <c r="BG18" s="132" t="s">
        <v>266</v>
      </c>
      <c r="BH18" s="132" t="s">
        <v>266</v>
      </c>
      <c r="BI18" s="132" t="s">
        <v>266</v>
      </c>
      <c r="BJ18" s="132" t="s">
        <v>266</v>
      </c>
      <c r="BK18" s="132" t="s">
        <v>266</v>
      </c>
      <c r="BL18" s="132" t="s">
        <v>266</v>
      </c>
      <c r="BM18" s="132" t="s">
        <v>266</v>
      </c>
      <c r="BN18" s="132" t="s">
        <v>266</v>
      </c>
      <c r="BO18" s="132" t="s">
        <v>266</v>
      </c>
      <c r="BP18" s="132" t="s">
        <v>266</v>
      </c>
      <c r="BQ18" s="132" t="s">
        <v>266</v>
      </c>
      <c r="BR18" s="132" t="s">
        <v>266</v>
      </c>
      <c r="BS18" s="141" t="s">
        <v>266</v>
      </c>
      <c r="BT18" s="141" t="s">
        <v>266</v>
      </c>
      <c r="BU18" s="141" t="s">
        <v>266</v>
      </c>
      <c r="BV18" s="141" t="s">
        <v>266</v>
      </c>
      <c r="BW18" s="141" t="s">
        <v>266</v>
      </c>
      <c r="BX18" s="141" t="s">
        <v>266</v>
      </c>
      <c r="BY18" s="141" t="s">
        <v>266</v>
      </c>
      <c r="BZ18" s="141" t="s">
        <v>266</v>
      </c>
      <c r="CA18" s="141" t="s">
        <v>266</v>
      </c>
      <c r="CB18" s="141" t="s">
        <v>266</v>
      </c>
      <c r="CC18" s="141" t="s">
        <v>266</v>
      </c>
      <c r="CD18" s="141" t="s">
        <v>266</v>
      </c>
      <c r="CE18" s="141" t="s">
        <v>266</v>
      </c>
      <c r="CF18" s="141" t="s">
        <v>266</v>
      </c>
      <c r="CG18" s="141" t="s">
        <v>266</v>
      </c>
      <c r="CH18" s="141" t="s">
        <v>266</v>
      </c>
      <c r="CI18" s="141" t="s">
        <v>266</v>
      </c>
      <c r="CJ18" s="141" t="s">
        <v>266</v>
      </c>
      <c r="CK18" s="141" t="s">
        <v>266</v>
      </c>
      <c r="CL18" s="141" t="s">
        <v>266</v>
      </c>
      <c r="CM18" s="132" t="str">
        <f>IF(FSPC!$E$40="Acceptable","A",IF(FSPC!$E$40="Needs Improvement","NI",FSPC!$E$40))</f>
        <v>Select</v>
      </c>
      <c r="CN18" s="132">
        <f>FSPC!$F$9</f>
        <v>0</v>
      </c>
      <c r="CO18" s="134">
        <f>FSPC!$D$9</f>
        <v>0</v>
      </c>
      <c r="CP18" s="134">
        <f t="shared" si="0"/>
        <v>0</v>
      </c>
      <c r="CQ18" s="126" t="str">
        <f>FSPC!$F$10</f>
        <v>Auto-Populates</v>
      </c>
      <c r="CR18" s="135" t="str">
        <f>FSPC!$D$10</f>
        <v>Auto-Populates</v>
      </c>
      <c r="CS18" s="134" t="str">
        <f>Sheet1!$A$1</f>
        <v>Human Food Field Inspection Audit v 07/2025</v>
      </c>
      <c r="CT18" s="138" t="str">
        <f>FSPC!$D$4</f>
        <v>Select</v>
      </c>
      <c r="CU18" s="134" t="str">
        <f>AllData!$B$161</f>
        <v>Select</v>
      </c>
      <c r="CV18" s="138" t="e">
        <f>VLOOKUP(CU18,Sheet1!$A$3:$F$121,2,FALSE)</f>
        <v>#N/A</v>
      </c>
    </row>
    <row r="19" spans="2:100" ht="75" x14ac:dyDescent="0.25">
      <c r="B19" s="134" t="e">
        <f>AllData!$O$192</f>
        <v>#N/A</v>
      </c>
      <c r="C19" s="134" t="str">
        <f>AllData!$B$192</f>
        <v>Select</v>
      </c>
      <c r="D19" s="134" t="str">
        <f>Coversheet!$D$15</f>
        <v>Select</v>
      </c>
      <c r="E19" s="138" t="str">
        <f>Coversheet!$D$16</f>
        <v>FOOD</v>
      </c>
      <c r="F19" s="142" t="str">
        <f>Coversheet!$D$19</f>
        <v>Select</v>
      </c>
      <c r="G19" s="132"/>
      <c r="H19" s="134">
        <f>Coversheet!$D$21</f>
        <v>0</v>
      </c>
      <c r="I19" s="141" t="str">
        <f>Coversheet!$D$24</f>
        <v>Select</v>
      </c>
      <c r="J19" s="141" t="str">
        <f>Coversheet!$D$25</f>
        <v>Select</v>
      </c>
      <c r="K19" s="137">
        <f>Coversheet!$D$26</f>
        <v>0</v>
      </c>
      <c r="L19" s="113">
        <f>Coversheet!$D$28</f>
        <v>0</v>
      </c>
      <c r="M19" s="136">
        <f>Coversheet!$D$29</f>
        <v>0</v>
      </c>
      <c r="N19" s="113">
        <f>Coversheet!$D$30</f>
        <v>0</v>
      </c>
      <c r="O19" s="140">
        <f>Coversheet!$D$35</f>
        <v>0</v>
      </c>
      <c r="P19" s="134">
        <f>Coversheet!$D$36</f>
        <v>0</v>
      </c>
      <c r="Q19" s="138"/>
      <c r="R19" s="138"/>
      <c r="S19" s="134">
        <f>FSPC.A!$F$5</f>
        <v>0</v>
      </c>
      <c r="T19" s="134" t="str">
        <f>FSPC.A!$F$8</f>
        <v>Select</v>
      </c>
      <c r="U19" s="132">
        <f>FSPC.A!$F$6</f>
        <v>0</v>
      </c>
      <c r="V19" s="132">
        <f>FSPC.A!$D$6</f>
        <v>0</v>
      </c>
      <c r="W19" s="132" t="str">
        <f>FSPC.A!$D$8</f>
        <v>Select</v>
      </c>
      <c r="X19" s="133">
        <f>FSPC.A!$F$3</f>
        <v>0</v>
      </c>
      <c r="Y19" s="132" t="str">
        <f>Coversheet!$D$17</f>
        <v>Select</v>
      </c>
      <c r="Z19" s="132">
        <f>FSPC.A!$D$5</f>
        <v>0</v>
      </c>
      <c r="AA19" s="132" t="str">
        <f>IF(FSPC.A!$E$14="Acceptable","A",IF(FSPC.A!$E$14="Needs Improvement","NI",FSPC.A!$E$14))</f>
        <v>Select</v>
      </c>
      <c r="AB19" s="132" t="str">
        <f>IF(FSPC.A!$E$15="Acceptable","A",IF(FSPC.A!$E$15="Needs Improvement","NI",FSPC.A!$E$15))</f>
        <v>Select</v>
      </c>
      <c r="AC19" s="132" t="str">
        <f>IF(FSPC.A!$E$16="Acceptable","A",IF(FSPC.A!$E$16="Needs Improvement","NI",FSPC.A!$E$16))</f>
        <v>Select</v>
      </c>
      <c r="AD19" s="132" t="str">
        <f>IF(FSPC.A!$E$17="Acceptable","A",IF(FSPC.A!$E$17="Needs Improvement","NI",FSPC.A!$E$17))</f>
        <v>Select</v>
      </c>
      <c r="AE19" s="132" t="str">
        <f>IF(FSPC.A!$E$18="Acceptable","A",IF(FSPC.A!$E$18="Needs Improvement","NI",FSPC.A!$E$18))</f>
        <v>Select</v>
      </c>
      <c r="AF19" s="132" t="str">
        <f>IF(FSPC.A!$E$19="Acceptable","A",IF(FSPC.A!$E$19="Needs Improvement","NI",FSPC.A!$E$19))</f>
        <v>Select</v>
      </c>
      <c r="AG19" s="132" t="str">
        <f>IF(FSPC.A!$E$20="Acceptable","A",IF(FSPC.A!$E$20="Needs Improvement","NI",FSPC.A!$E$20))</f>
        <v>Select</v>
      </c>
      <c r="AH19" s="132" t="str">
        <f>IF(FSPC.A!$E$21="Acceptable","A",IF(FSPC.A!$E$21="Needs Improvement","NI",FSPC.A!$E$21))</f>
        <v>Select</v>
      </c>
      <c r="AI19" s="132" t="str">
        <f>IF(FSPC.A!$E$22="Acceptable","A",IF(FSPC.A!$E$22="Needs Improvement","NI",FSPC.A!$E$22))</f>
        <v>Select</v>
      </c>
      <c r="AJ19" s="132" t="str">
        <f>IF(FSPC.A!$E$24="Acceptable","A",IF(FSPC.A!$E$24="Needs Improvement","NI",FSPC.A!$E$24))</f>
        <v>Select</v>
      </c>
      <c r="AK19" s="132" t="str">
        <f>IF(FSPC.A!$E$25="Acceptable","A",IF(FSPC.A!$E$25="Needs Improvement","NI",FSPC.A!$E$25))</f>
        <v>Select</v>
      </c>
      <c r="AL19" s="132" t="str">
        <f>IF(FSPC.A!$E$26="Acceptable","A",IF(FSPC.A!$E$26="Needs Improvement","NI",FSPC.A!$E$26))</f>
        <v>Select</v>
      </c>
      <c r="AM19" s="132" t="str">
        <f>IF(FSPC.A!$E$27="Acceptable","A",IF(FSPC.A!$E$27="Needs Improvement","NI",FSPC.A!$E$27))</f>
        <v>Select</v>
      </c>
      <c r="AN19" s="132" t="str">
        <f>IF(FSPC.A!$E$28="Acceptable","A",IF(FSPC.A!$E$28="Needs Improvement","NI",FSPC.A!$E$28))</f>
        <v>Select</v>
      </c>
      <c r="AO19" s="132" t="str">
        <f>IF(FSPC.A!$E$29="Acceptable","A",IF(FSPC.A!$E$29="Needs Improvement","NI",FSPC.A!$E$29))</f>
        <v>Select</v>
      </c>
      <c r="AP19" s="132" t="str">
        <f>IF(FSPC.A!$E$30="Acceptable","A",IF(FSPC.A!$E$30="Needs Improvement","NI",FSPC.A!$E$30))</f>
        <v>Select</v>
      </c>
      <c r="AQ19" s="132" t="str">
        <f>IF(FSPC.A!$E$31="Acceptable","A",IF(FSPC.A!$E$31="Needs Improvement","NI",FSPC.A!$E$31))</f>
        <v>Select</v>
      </c>
      <c r="AR19" s="132" t="str">
        <f>IF(FSPC.A!$E$32="Acceptable","A",IF(FSPC.A!$E$32="Needs Improvement","NI",FSPC.A!$E$32))</f>
        <v>Select</v>
      </c>
      <c r="AS19" s="132" t="s">
        <v>266</v>
      </c>
      <c r="AT19" s="132" t="s">
        <v>266</v>
      </c>
      <c r="AU19" s="132" t="s">
        <v>266</v>
      </c>
      <c r="AV19" s="132" t="s">
        <v>266</v>
      </c>
      <c r="AW19" s="132" t="s">
        <v>266</v>
      </c>
      <c r="AX19" s="132" t="s">
        <v>266</v>
      </c>
      <c r="AY19" s="132" t="str">
        <f>IF(FSPC.A!$E$34="Acceptable","A",IF(FSPC.A!$E$34="Needs Improvement","NI",FSPC.A!$E$34))</f>
        <v>Select</v>
      </c>
      <c r="AZ19" s="132" t="str">
        <f>IF(FSPC.A!$E$35="Acceptable","A",IF(FSPC.A!$E$35="Needs Improvement","NI",FSPC.A!$E$35))</f>
        <v>Select</v>
      </c>
      <c r="BA19" s="132" t="str">
        <f>IF(FSPC.A!$E$36="Acceptable","A",IF(FSPC.A!$E$36="Needs Improvement","NI",FSPC.A!$E$36))</f>
        <v>Select</v>
      </c>
      <c r="BB19" s="132" t="str">
        <f>IF(FSPC.A!$E$37="Acceptable","A",IF(FSPC.A!$E$37="Needs Improvement","NI",FSPC.A!$E$37))</f>
        <v>Select</v>
      </c>
      <c r="BC19" s="132" t="str">
        <f>IF(FSPC.A!$E$38="Acceptable","A",IF(FSPC.A!$E$38="Needs Improvement","NI",FSPC.A!$E$38))</f>
        <v>Select</v>
      </c>
      <c r="BD19" s="132" t="str">
        <f>IF(FSPC.A!$E$40="Acceptable","A",IF(FSPC.A!$E$40="Needs Improvement","NI",FSPC.A!$E$40))</f>
        <v>Select</v>
      </c>
      <c r="BE19" s="132" t="str">
        <f>IF(FSPC.A!$E$41="Acceptable","A",IF(FSPC.A!$E$41="Needs Improvement","NI",FSPC.A!$E$41))</f>
        <v>Select</v>
      </c>
      <c r="BF19" s="132" t="str">
        <f>IF(FSPC.A!$E$42="Acceptable","A",IF(FSPC.A!$E$42="Needs Improvement","NI",FSPC.A!$E$42))</f>
        <v>Select</v>
      </c>
      <c r="BG19" s="132" t="str">
        <f>IF(FSPC.A!$E$43="Acceptable","A",IF(FSPC.A!$E$43="Needs Improvement","NI",FSPC.A!$E$43))</f>
        <v>Select</v>
      </c>
      <c r="BH19" s="132" t="str">
        <f>IF(FSPC.A!$E$44="Acceptable","A",IF(FSPC.A!$E$44="Needs Improvement","NI",FSPC.A!$E$44))</f>
        <v>Select</v>
      </c>
      <c r="BI19" s="132" t="str">
        <f>IF(FSPC.A!$E$45="Acceptable","A",IF(FSPC.A!$E$45="Needs Improvement","NI",FSPC.A!$E$45))</f>
        <v>Select</v>
      </c>
      <c r="BJ19" s="132" t="str">
        <f>IF(FSPC.A!$E$46="Acceptable","A",IF(FSPC.A!$E$46="Needs Improvement","NI",FSPC.A!$E$46))</f>
        <v>Select</v>
      </c>
      <c r="BK19" s="132" t="str">
        <f>IF(FSPC.A!$E$47="Acceptable","A",IF(FSPC.A!$E$47="Needs Improvement","NI",FSPC.A!$E$47))</f>
        <v>Select</v>
      </c>
      <c r="BL19" s="132" t="s">
        <v>266</v>
      </c>
      <c r="BM19" s="132" t="s">
        <v>266</v>
      </c>
      <c r="BN19" s="132" t="s">
        <v>266</v>
      </c>
      <c r="BO19" s="132" t="s">
        <v>266</v>
      </c>
      <c r="BP19" s="132" t="s">
        <v>266</v>
      </c>
      <c r="BQ19" s="132" t="s">
        <v>266</v>
      </c>
      <c r="BR19" s="132" t="s">
        <v>266</v>
      </c>
      <c r="BS19" s="141" t="s">
        <v>266</v>
      </c>
      <c r="BT19" s="141" t="s">
        <v>266</v>
      </c>
      <c r="BU19" s="141" t="s">
        <v>266</v>
      </c>
      <c r="BV19" s="141" t="s">
        <v>266</v>
      </c>
      <c r="BW19" s="141" t="s">
        <v>266</v>
      </c>
      <c r="BX19" s="141" t="s">
        <v>266</v>
      </c>
      <c r="BY19" s="141" t="s">
        <v>266</v>
      </c>
      <c r="BZ19" s="141" t="s">
        <v>266</v>
      </c>
      <c r="CA19" s="141" t="s">
        <v>266</v>
      </c>
      <c r="CB19" s="141" t="s">
        <v>266</v>
      </c>
      <c r="CC19" s="141" t="s">
        <v>266</v>
      </c>
      <c r="CD19" s="141" t="s">
        <v>266</v>
      </c>
      <c r="CE19" s="141" t="s">
        <v>266</v>
      </c>
      <c r="CF19" s="141" t="s">
        <v>266</v>
      </c>
      <c r="CG19" s="141" t="s">
        <v>266</v>
      </c>
      <c r="CH19" s="141" t="s">
        <v>266</v>
      </c>
      <c r="CI19" s="141" t="s">
        <v>266</v>
      </c>
      <c r="CJ19" s="141" t="s">
        <v>266</v>
      </c>
      <c r="CK19" s="141" t="s">
        <v>266</v>
      </c>
      <c r="CL19" s="141" t="s">
        <v>266</v>
      </c>
      <c r="CM19" s="132" t="str">
        <f>IF(FSPC.A!$E$49="Acceptable","A",IF(FSPC.A!$E$49="Needs Improvement","NI",FSPC.A!$E$49))</f>
        <v>Select</v>
      </c>
      <c r="CN19" s="132">
        <f>FSPC.A!$F$9</f>
        <v>0</v>
      </c>
      <c r="CO19" s="134">
        <f>FSPC.A!$D$9</f>
        <v>0</v>
      </c>
      <c r="CP19" s="134">
        <f t="shared" si="0"/>
        <v>0</v>
      </c>
      <c r="CQ19" s="126" t="str">
        <f>FSPC.A!$F$10</f>
        <v>Auto-Populates</v>
      </c>
      <c r="CR19" s="135" t="str">
        <f>FSPC.A!$D$10</f>
        <v>Auto-Populates</v>
      </c>
      <c r="CS19" s="134" t="str">
        <f>Sheet1!$A$1</f>
        <v>Human Food Field Inspection Audit v 07/2025</v>
      </c>
      <c r="CT19" s="138" t="str">
        <f>FSPC.A!$D$4</f>
        <v>Select</v>
      </c>
      <c r="CU19" s="134" t="str">
        <f>AllData!$B$192</f>
        <v>Select</v>
      </c>
      <c r="CV19" s="138" t="e">
        <f>VLOOKUP(CU19,Sheet1!$A$3:$F$121,2,FALSE)</f>
        <v>#N/A</v>
      </c>
    </row>
    <row r="20" spans="2:100" ht="75" x14ac:dyDescent="0.25">
      <c r="B20" s="134" t="e">
        <f>AllData!$O$232</f>
        <v>#N/A</v>
      </c>
      <c r="C20" s="134" t="str">
        <f>AllData!$B$232</f>
        <v>Select</v>
      </c>
      <c r="D20" s="134" t="str">
        <f>Coversheet!$D$15</f>
        <v>Select</v>
      </c>
      <c r="E20" s="138" t="str">
        <f>Coversheet!$D$16</f>
        <v>FOOD</v>
      </c>
      <c r="F20" s="142" t="str">
        <f>Coversheet!$D$19</f>
        <v>Select</v>
      </c>
      <c r="G20" s="132"/>
      <c r="H20" s="134">
        <f>Coversheet!$D$21</f>
        <v>0</v>
      </c>
      <c r="I20" s="141" t="str">
        <f>Coversheet!$D$24</f>
        <v>Select</v>
      </c>
      <c r="J20" s="141" t="str">
        <f>Coversheet!$D$25</f>
        <v>Select</v>
      </c>
      <c r="K20" s="137">
        <f>Coversheet!$D$26</f>
        <v>0</v>
      </c>
      <c r="L20" s="113">
        <f>Coversheet!$D$28</f>
        <v>0</v>
      </c>
      <c r="M20" s="136">
        <f>Coversheet!$D$29</f>
        <v>0</v>
      </c>
      <c r="N20" s="113">
        <f>Coversheet!$D$30</f>
        <v>0</v>
      </c>
      <c r="O20" s="140">
        <f>Coversheet!$D$35</f>
        <v>0</v>
      </c>
      <c r="P20" s="134">
        <f>Coversheet!$D$36</f>
        <v>0</v>
      </c>
      <c r="Q20" s="138"/>
      <c r="R20" s="138"/>
      <c r="S20" s="134">
        <f>HACCP!$F$5</f>
        <v>0</v>
      </c>
      <c r="T20" s="134" t="str">
        <f>HACCP!$F$8</f>
        <v>Select</v>
      </c>
      <c r="U20" s="132">
        <f>HACCP!$F$6</f>
        <v>0</v>
      </c>
      <c r="V20" s="132">
        <f>HACCP!$D$6</f>
        <v>0</v>
      </c>
      <c r="W20" s="132" t="str">
        <f>HACCP!$D$8</f>
        <v>Select</v>
      </c>
      <c r="X20" s="133">
        <f>HACCP!$F$3</f>
        <v>0</v>
      </c>
      <c r="Y20" s="132" t="str">
        <f>Coversheet!$D$17</f>
        <v>Select</v>
      </c>
      <c r="Z20" s="132">
        <f>HACCP!$D$5</f>
        <v>0</v>
      </c>
      <c r="AA20" s="132" t="str">
        <f>IF(HACCP!$E$14="Acceptable","A",IF(HACCP!$E$14="Needs Improvement","NI",HACCP!$E$14))</f>
        <v>Select</v>
      </c>
      <c r="AB20" s="132" t="str">
        <f>IF(HACCP!$E$15="Acceptable","A",IF(HACCP!$E$15="Needs Improvement","NI",HACCP!$E$15))</f>
        <v>Select</v>
      </c>
      <c r="AC20" s="132" t="str">
        <f>IF(HACCP!$E$16="Acceptable","A",IF(HACCP!$E$16="Needs Improvement","NI",HACCP!$E$16))</f>
        <v>Select</v>
      </c>
      <c r="AD20" s="132" t="str">
        <f>IF(HACCP!$E$17="Acceptable","A",IF(HACCP!$E$17="Needs Improvement","NI",HACCP!$E$17))</f>
        <v>Select</v>
      </c>
      <c r="AE20" s="132" t="str">
        <f>IF(HACCP!$E$18="Acceptable","A",IF(HACCP!$E$18="Needs Improvement","NI",HACCP!$E$18))</f>
        <v>Select</v>
      </c>
      <c r="AF20" s="132" t="str">
        <f>IF(HACCP!$E$19="Acceptable","A",IF(HACCP!$E$19="Needs Improvement","NI",HACCP!$E$19))</f>
        <v>Select</v>
      </c>
      <c r="AG20" s="132" t="str">
        <f>IF(HACCP!$E$20="Acceptable","A",IF(HACCP!$E$20="Needs Improvement","NI",HACCP!$E$20))</f>
        <v>Select</v>
      </c>
      <c r="AH20" s="132" t="str">
        <f>IF(HACCP!$E$21="Acceptable","A",IF(HACCP!$E$21="Needs Improvement","NI",HACCP!$E$21))</f>
        <v>Select</v>
      </c>
      <c r="AI20" s="132" t="str">
        <f>IF(HACCP!$E$22="Acceptable","A",IF(HACCP!$E$22="Needs Improvement","NI",HACCP!$E$22))</f>
        <v>Select</v>
      </c>
      <c r="AJ20" s="132" t="str">
        <f>IF(HACCP!$E$24="Acceptable","A",IF(HACCP!$E$24="Needs Improvement","NI",HACCP!$E$24))</f>
        <v>Select</v>
      </c>
      <c r="AK20" s="132" t="str">
        <f>IF(HACCP!$E$25="Acceptable","A",IF(HACCP!$E$25="Needs Improvement","NI",HACCP!$E$25))</f>
        <v>Select</v>
      </c>
      <c r="AL20" s="132" t="str">
        <f>IF(HACCP!$E$26="Acceptable","A",IF(HACCP!$E$26="Needs Improvement","NI",HACCP!$E$26))</f>
        <v>Select</v>
      </c>
      <c r="AM20" s="132" t="str">
        <f>IF(HACCP!$E$27="Acceptable","A",IF(HACCP!$E$27="Needs Improvement","NI",HACCP!$E$27))</f>
        <v>Select</v>
      </c>
      <c r="AN20" s="132" t="str">
        <f>IF(HACCP!$E$28="Acceptable","A",IF(HACCP!$E$28="Needs Improvement","NI",HACCP!$E$28))</f>
        <v>Select</v>
      </c>
      <c r="AO20" s="132" t="str">
        <f>IF(HACCP!$E$29="Acceptable","A",IF(HACCP!$E$29="Needs Improvement","NI",HACCP!$E$29))</f>
        <v>Select</v>
      </c>
      <c r="AP20" s="132" t="str">
        <f>IF(HACCP!$E$30="Acceptable","A",IF(HACCP!$E$30="Needs Improvement","NI",HACCP!$E$30))</f>
        <v>Select</v>
      </c>
      <c r="AQ20" s="132" t="str">
        <f>IF(HACCP!$E$31="Acceptable","A",IF(HACCP!$E$31="Needs Improvement","NI",HACCP!$E$31))</f>
        <v>Select</v>
      </c>
      <c r="AR20" s="132" t="str">
        <f>IF(HACCP!$E$32="Acceptable","A",IF(HACCP!$E$32="Needs Improvement","NI",HACCP!$E$32))</f>
        <v>Select</v>
      </c>
      <c r="AS20" s="132" t="s">
        <v>266</v>
      </c>
      <c r="AT20" s="132" t="s">
        <v>266</v>
      </c>
      <c r="AU20" s="132" t="s">
        <v>266</v>
      </c>
      <c r="AV20" s="132" t="s">
        <v>266</v>
      </c>
      <c r="AW20" s="132" t="s">
        <v>266</v>
      </c>
      <c r="AX20" s="132" t="s">
        <v>266</v>
      </c>
      <c r="AY20" s="132" t="s">
        <v>266</v>
      </c>
      <c r="AZ20" s="132" t="s">
        <v>266</v>
      </c>
      <c r="BA20" s="132" t="s">
        <v>266</v>
      </c>
      <c r="BB20" s="132" t="s">
        <v>266</v>
      </c>
      <c r="BC20" s="132" t="s">
        <v>266</v>
      </c>
      <c r="BD20" s="132" t="s">
        <v>266</v>
      </c>
      <c r="BE20" s="132" t="s">
        <v>266</v>
      </c>
      <c r="BF20" s="132" t="s">
        <v>266</v>
      </c>
      <c r="BG20" s="132" t="s">
        <v>266</v>
      </c>
      <c r="BH20" s="132" t="s">
        <v>266</v>
      </c>
      <c r="BI20" s="132" t="s">
        <v>266</v>
      </c>
      <c r="BJ20" s="132" t="s">
        <v>266</v>
      </c>
      <c r="BK20" s="132" t="s">
        <v>266</v>
      </c>
      <c r="BL20" s="132" t="str">
        <f>IF(HACCP!$E$34="Acceptable","A",IF(HACCP!$E$34="Needs Improvement","NI",HACCP!$E$34))</f>
        <v>Select</v>
      </c>
      <c r="BM20" s="132" t="str">
        <f>IF(HACCP!$E$35="Acceptable","A",IF(HACCP!$E$35="Needs Improvement","NI",HACCP!$E$35))</f>
        <v>Select</v>
      </c>
      <c r="BN20" s="132" t="str">
        <f>IF(HACCP!$E$36="Acceptable","A",IF(HACCP!$E$36="Needs Improvement","NI",HACCP!$E$36))</f>
        <v>Select</v>
      </c>
      <c r="BO20" s="132" t="str">
        <f>IF(HACCP!$E$37="Acceptable","A",IF(HACCP!$E$37="Needs Improvement","NI",HACCP!$E$37))</f>
        <v>Select</v>
      </c>
      <c r="BP20" s="132" t="str">
        <f>IF(HACCP!$E$38="Acceptable","A",IF(HACCP!$E$38="Needs Improvement","NI",HACCP!$E$38))</f>
        <v>Select</v>
      </c>
      <c r="BQ20" s="132" t="str">
        <f>IF(HACCP!$E$39="Acceptable","A",IF(HACCP!$E$39="Needs Improvement","NI",HACCP!$E$39))</f>
        <v>Select</v>
      </c>
      <c r="BR20" s="132" t="str">
        <f>IF(HACCP!$E$40="Acceptable","A",IF(HACCP!$E$40="Needs Improvement","NI",HACCP!$E$40))</f>
        <v>Select</v>
      </c>
      <c r="BS20" s="141" t="s">
        <v>266</v>
      </c>
      <c r="BT20" s="141" t="s">
        <v>266</v>
      </c>
      <c r="BU20" s="141" t="s">
        <v>266</v>
      </c>
      <c r="BV20" s="141" t="s">
        <v>266</v>
      </c>
      <c r="BW20" s="141" t="s">
        <v>266</v>
      </c>
      <c r="BX20" s="141" t="s">
        <v>266</v>
      </c>
      <c r="BY20" s="141" t="s">
        <v>266</v>
      </c>
      <c r="BZ20" s="141" t="s">
        <v>266</v>
      </c>
      <c r="CA20" s="141" t="s">
        <v>266</v>
      </c>
      <c r="CB20" s="141" t="s">
        <v>266</v>
      </c>
      <c r="CC20" s="141" t="s">
        <v>266</v>
      </c>
      <c r="CD20" s="141" t="s">
        <v>266</v>
      </c>
      <c r="CE20" s="141" t="s">
        <v>266</v>
      </c>
      <c r="CF20" s="141" t="s">
        <v>266</v>
      </c>
      <c r="CG20" s="141" t="s">
        <v>266</v>
      </c>
      <c r="CH20" s="141" t="s">
        <v>266</v>
      </c>
      <c r="CI20" s="141" t="s">
        <v>266</v>
      </c>
      <c r="CJ20" s="141" t="s">
        <v>266</v>
      </c>
      <c r="CK20" s="141" t="s">
        <v>266</v>
      </c>
      <c r="CL20" s="141" t="s">
        <v>266</v>
      </c>
      <c r="CM20" s="132" t="str">
        <f>IF(HACCP!$E$42="Acceptable","A",IF(HACCP!$E$42="Needs Improvement","NI",HACCP!$E$42))</f>
        <v>Select</v>
      </c>
      <c r="CN20" s="132">
        <f>HACCP!$F$9</f>
        <v>0</v>
      </c>
      <c r="CO20" s="134">
        <f>HACCP!$D$9</f>
        <v>0</v>
      </c>
      <c r="CP20" s="134">
        <f t="shared" si="0"/>
        <v>0</v>
      </c>
      <c r="CQ20" s="126" t="str">
        <f>HACCP!$F$10</f>
        <v>Auto-Populates</v>
      </c>
      <c r="CR20" s="135" t="str">
        <f>HACCP!$D$10</f>
        <v>Auto-Populates</v>
      </c>
      <c r="CS20" s="134" t="str">
        <f>Sheet1!$A$1</f>
        <v>Human Food Field Inspection Audit v 07/2025</v>
      </c>
      <c r="CT20" s="138" t="str">
        <f>HACCP!$D$4</f>
        <v>Select</v>
      </c>
      <c r="CU20" s="134" t="str">
        <f>AllData!$B$232</f>
        <v>Select</v>
      </c>
      <c r="CV20" s="138" t="e">
        <f>VLOOKUP(CU20,Sheet1!$A$3:$F$121,2,FALSE)</f>
        <v>#N/A</v>
      </c>
    </row>
    <row r="21" spans="2:100" ht="75" x14ac:dyDescent="0.25">
      <c r="B21" s="134" t="e">
        <f>AllData!$O$265</f>
        <v>#N/A</v>
      </c>
      <c r="C21" s="134" t="str">
        <f>AllData!$B$265</f>
        <v>Select</v>
      </c>
      <c r="D21" s="134" t="str">
        <f>Coversheet!$D$15</f>
        <v>Select</v>
      </c>
      <c r="E21" s="138" t="str">
        <f>Coversheet!$D$16</f>
        <v>FOOD</v>
      </c>
      <c r="F21" s="142" t="str">
        <f>Coversheet!$D$19</f>
        <v>Select</v>
      </c>
      <c r="G21" s="132"/>
      <c r="H21" s="134">
        <f>Coversheet!$D$21</f>
        <v>0</v>
      </c>
      <c r="I21" s="141" t="str">
        <f>Coversheet!$D$24</f>
        <v>Select</v>
      </c>
      <c r="J21" s="141" t="str">
        <f>Coversheet!$D$25</f>
        <v>Select</v>
      </c>
      <c r="K21" s="137">
        <f>Coversheet!$D$26</f>
        <v>0</v>
      </c>
      <c r="L21" s="113">
        <f>Coversheet!$D$28</f>
        <v>0</v>
      </c>
      <c r="M21" s="136">
        <f>Coversheet!$D$29</f>
        <v>0</v>
      </c>
      <c r="N21" s="113">
        <f>Coversheet!$D$30</f>
        <v>0</v>
      </c>
      <c r="O21" s="140">
        <f>Coversheet!$D$35</f>
        <v>0</v>
      </c>
      <c r="P21" s="134">
        <f>Coversheet!$D$36</f>
        <v>0</v>
      </c>
      <c r="Q21" s="138"/>
      <c r="R21" s="138"/>
      <c r="S21" s="134">
        <f>HACCP.A!$F$5</f>
        <v>0</v>
      </c>
      <c r="T21" s="134" t="str">
        <f>HACCP.A!$F$8</f>
        <v>Select</v>
      </c>
      <c r="U21" s="132">
        <f>HACCP.A!$F$6</f>
        <v>0</v>
      </c>
      <c r="V21" s="132">
        <f>HACCP.A!$D$6</f>
        <v>0</v>
      </c>
      <c r="W21" s="132" t="str">
        <f>HACCP.A!$D$8</f>
        <v>Select</v>
      </c>
      <c r="X21" s="133">
        <f>HACCP.A!$F$3</f>
        <v>0</v>
      </c>
      <c r="Y21" s="132" t="str">
        <f>Coversheet!$D$17</f>
        <v>Select</v>
      </c>
      <c r="Z21" s="132">
        <f>HACCP.A!$D$5</f>
        <v>0</v>
      </c>
      <c r="AA21" s="132" t="str">
        <f>IF(HACCP.A!$E$14="Acceptable","A",IF(HACCP.A!$E$14="Needs Improvement","NI",HACCP.A!$E$14))</f>
        <v>Select</v>
      </c>
      <c r="AB21" s="132" t="str">
        <f>IF(HACCP.A!$E$15="Acceptable","A",IF(HACCP.A!$E$15="Needs Improvement","NI",HACCP.A!$E$15))</f>
        <v>Select</v>
      </c>
      <c r="AC21" s="132" t="str">
        <f>IF(HACCP.A!$E$16="Acceptable","A",IF(HACCP.A!$E$16="Needs Improvement","NI",HACCP.A!$E$16))</f>
        <v>Select</v>
      </c>
      <c r="AD21" s="132" t="str">
        <f>IF(HACCP.A!$E$17="Acceptable","A",IF(HACCP.A!$E$17="Needs Improvement","NI",HACCP.A!$E$17))</f>
        <v>Select</v>
      </c>
      <c r="AE21" s="132" t="str">
        <f>IF(HACCP.A!$E$18="Acceptable","A",IF(HACCP.A!$E$18="Needs Improvement","NI",HACCP.A!$E$18))</f>
        <v>Select</v>
      </c>
      <c r="AF21" s="132" t="str">
        <f>IF(HACCP.A!$E$19="Acceptable","A",IF(HACCP.A!$E$19="Needs Improvement","NI",HACCP.A!$E$19))</f>
        <v>Select</v>
      </c>
      <c r="AG21" s="132" t="str">
        <f>IF(HACCP.A!$E$20="Acceptable","A",IF(HACCP.A!$E$20="Needs Improvement","NI",HACCP.A!$E$20))</f>
        <v>Select</v>
      </c>
      <c r="AH21" s="132" t="str">
        <f>IF(HACCP.A!$E$21="Acceptable","A",IF(HACCP.A!$E$21="Needs Improvement","NI",HACCP.A!$E$21))</f>
        <v>Select</v>
      </c>
      <c r="AI21" s="132" t="str">
        <f>IF(HACCP.A!$E$22="Acceptable","A",IF(HACCP.A!$E$22="Needs Improvement","NI",HACCP.A!$E$22))</f>
        <v>Select</v>
      </c>
      <c r="AJ21" s="132" t="str">
        <f>IF(HACCP.A!$E$24="Acceptable","A",IF(HACCP.A!$E$24="Needs Improvement","NI",HACCP.A!$E$24))</f>
        <v>Select</v>
      </c>
      <c r="AK21" s="132" t="str">
        <f>IF(HACCP.A!$E$25="Acceptable","A",IF(HACCP.A!$E$25="Needs Improvement","NI",HACCP.A!$E$25))</f>
        <v>Select</v>
      </c>
      <c r="AL21" s="132" t="str">
        <f>IF(HACCP.A!$E$26="Acceptable","A",IF(HACCP.A!$E$26="Needs Improvement","NI",HACCP.A!$E$26))</f>
        <v>Select</v>
      </c>
      <c r="AM21" s="132" t="str">
        <f>IF(HACCP.A!$E$27="Acceptable","A",IF(HACCP.A!$E$27="Needs Improvement","NI",HACCP.A!$E$27))</f>
        <v>Select</v>
      </c>
      <c r="AN21" s="132" t="str">
        <f>IF(HACCP.A!$E$28="Acceptable","A",IF(HACCP.A!$E$28="Needs Improvement","NI",HACCP.A!$E$28))</f>
        <v>Select</v>
      </c>
      <c r="AO21" s="132" t="str">
        <f>IF(HACCP.A!$E$29="Acceptable","A",IF(HACCP.A!$E$29="Needs Improvement","NI",HACCP.A!$E$29))</f>
        <v>Select</v>
      </c>
      <c r="AP21" s="132" t="str">
        <f>IF(HACCP.A!$E$30="Acceptable","A",IF(HACCP.A!$E$30="Needs Improvement","NI",HACCP.A!$E$30))</f>
        <v>Select</v>
      </c>
      <c r="AQ21" s="132" t="str">
        <f>IF(HACCP.A!$E$31="Acceptable","A",IF(HACCP.A!$E$31="Needs Improvement","NI",HACCP.A!$E$31))</f>
        <v>Select</v>
      </c>
      <c r="AR21" s="132" t="str">
        <f>IF(HACCP.A!$E$32="Acceptable","A",IF(HACCP.A!$E$32="Needs Improvement","NI",HACCP.A!$E$32))</f>
        <v>Select</v>
      </c>
      <c r="AS21" s="132" t="s">
        <v>266</v>
      </c>
      <c r="AT21" s="132" t="s">
        <v>266</v>
      </c>
      <c r="AU21" s="132" t="s">
        <v>266</v>
      </c>
      <c r="AV21" s="132" t="s">
        <v>266</v>
      </c>
      <c r="AW21" s="132" t="s">
        <v>266</v>
      </c>
      <c r="AX21" s="132" t="s">
        <v>266</v>
      </c>
      <c r="AY21" s="132" t="s">
        <v>266</v>
      </c>
      <c r="AZ21" s="132" t="s">
        <v>266</v>
      </c>
      <c r="BA21" s="132" t="s">
        <v>266</v>
      </c>
      <c r="BB21" s="132" t="s">
        <v>266</v>
      </c>
      <c r="BC21" s="132" t="s">
        <v>266</v>
      </c>
      <c r="BD21" s="132" t="str">
        <f>IF(HACCP.A!$E$34="Acceptable","A",IF(HACCP.A!$E$34="Needs Improvement","NI",HACCP.A!$E$34))</f>
        <v>Select</v>
      </c>
      <c r="BE21" s="132" t="str">
        <f>IF(HACCP.A!$E$35="Acceptable","A",IF(HACCP.A!$E$35="Needs Improvement","NI",HACCP.A!$E$35))</f>
        <v>Select</v>
      </c>
      <c r="BF21" s="132" t="str">
        <f>IF(HACCP.A!$E$36="Acceptable","A",IF(HACCP.A!$E$36="Needs Improvement","NI",HACCP.A!$E$36))</f>
        <v>Select</v>
      </c>
      <c r="BG21" s="132" t="str">
        <f>IF(HACCP.A!$E$37="Acceptable","A",IF(HACCP.A!$E$37="Needs Improvement","NI",HACCP.A!$E$37))</f>
        <v>Select</v>
      </c>
      <c r="BH21" s="132" t="str">
        <f>IF(HACCP.A!$E$38="Acceptable","A",IF(HACCP.A!$E$38="Needs Improvement","NI",HACCP.A!$E$38))</f>
        <v>Select</v>
      </c>
      <c r="BI21" s="132" t="str">
        <f>IF(HACCP.A!$E$39="Acceptable","A",IF(HACCP.A!$E$39="Needs Improvement","NI",HACCP.A!$E$39))</f>
        <v>Select</v>
      </c>
      <c r="BJ21" s="132" t="str">
        <f>IF(HACCP.A!$E$40="Acceptable","A",IF(HACCP.A!$E$40="Needs Improvement","NI",HACCP.A!$E$40))</f>
        <v>Select</v>
      </c>
      <c r="BK21" s="132" t="str">
        <f>IF(HACCP.A!$E$41="Acceptable","A",IF(HACCP.A!$E$41="Needs Improvement","NI",HACCP.A!$E$41))</f>
        <v>Select</v>
      </c>
      <c r="BL21" s="132" t="str">
        <f>IF(HACCP.A!$E$43="Acceptable","A",IF(HACCP.A!$E$43="Needs Improvement","NI",HACCP.A!$E$43))</f>
        <v>Select</v>
      </c>
      <c r="BM21" s="132" t="str">
        <f>IF(HACCP.A!$E$44="Acceptable","A",IF(HACCP.A!$E$44="Needs Improvement","NI",HACCP.A!$E$44))</f>
        <v>Select</v>
      </c>
      <c r="BN21" s="132" t="str">
        <f>IF(HACCP.A!$E$45="Acceptable","A",IF(HACCP.A!$E$45="Needs Improvement","NI",HACCP.A!$E$45))</f>
        <v>Select</v>
      </c>
      <c r="BO21" s="132" t="str">
        <f>IF(HACCP.A!$E$46="Acceptable","A",IF(HACCP.A!$E$46="Needs Improvement","NI",HACCP.A!$E$46))</f>
        <v>Select</v>
      </c>
      <c r="BP21" s="132" t="str">
        <f>IF(HACCP.A!$E$47="Acceptable","A",IF(HACCP.A!$E$47="Needs Improvement","NI",HACCP.A!$E$47))</f>
        <v>Select</v>
      </c>
      <c r="BQ21" s="132" t="str">
        <f>IF(HACCP.A!$E$48="Acceptable","A",IF(HACCP.A!$E$48="Needs Improvement","NI",HACCP.A!$E$48))</f>
        <v>Select</v>
      </c>
      <c r="BR21" s="132" t="str">
        <f>IF(HACCP.A!$E$49="Acceptable","A",IF(HACCP.A!$E$49="Needs Improvement","NI",HACCP.A!$E$49))</f>
        <v>Select</v>
      </c>
      <c r="BS21" s="141" t="s">
        <v>266</v>
      </c>
      <c r="BT21" s="141" t="s">
        <v>266</v>
      </c>
      <c r="BU21" s="141" t="s">
        <v>266</v>
      </c>
      <c r="BV21" s="141" t="s">
        <v>266</v>
      </c>
      <c r="BW21" s="141" t="s">
        <v>266</v>
      </c>
      <c r="BX21" s="141" t="s">
        <v>266</v>
      </c>
      <c r="BY21" s="141" t="s">
        <v>266</v>
      </c>
      <c r="BZ21" s="141" t="s">
        <v>266</v>
      </c>
      <c r="CA21" s="141" t="s">
        <v>266</v>
      </c>
      <c r="CB21" s="141" t="s">
        <v>266</v>
      </c>
      <c r="CC21" s="141" t="s">
        <v>266</v>
      </c>
      <c r="CD21" s="141" t="s">
        <v>266</v>
      </c>
      <c r="CE21" s="141" t="s">
        <v>266</v>
      </c>
      <c r="CF21" s="141" t="s">
        <v>266</v>
      </c>
      <c r="CG21" s="141" t="s">
        <v>266</v>
      </c>
      <c r="CH21" s="141" t="s">
        <v>266</v>
      </c>
      <c r="CI21" s="141" t="s">
        <v>266</v>
      </c>
      <c r="CJ21" s="141" t="s">
        <v>266</v>
      </c>
      <c r="CK21" s="141" t="s">
        <v>266</v>
      </c>
      <c r="CL21" s="141" t="s">
        <v>266</v>
      </c>
      <c r="CM21" s="132" t="str">
        <f>IF(HACCP.A!$E$51="Acceptable","A",IF(HACCP.A!$E$51="Needs Improvement","NI",HACCP.A!$E$51))</f>
        <v>Select</v>
      </c>
      <c r="CN21" s="132">
        <f>HACCP.A!$F$9</f>
        <v>0</v>
      </c>
      <c r="CO21" s="134">
        <f>HACCP.A!$D$9</f>
        <v>0</v>
      </c>
      <c r="CP21" s="134">
        <f t="shared" si="0"/>
        <v>0</v>
      </c>
      <c r="CQ21" s="126" t="str">
        <f>HACCP.A!$F$10</f>
        <v>Auto-Populates</v>
      </c>
      <c r="CR21" s="135" t="str">
        <f>HACCP.A!$D$10</f>
        <v>Auto-Populates</v>
      </c>
      <c r="CS21" s="134" t="str">
        <f>Sheet1!$A$1</f>
        <v>Human Food Field Inspection Audit v 07/2025</v>
      </c>
      <c r="CT21" s="138" t="str">
        <f>HACCP.A!$D$4</f>
        <v>Select</v>
      </c>
      <c r="CU21" s="134" t="str">
        <f>AllData!$B$265</f>
        <v>Select</v>
      </c>
      <c r="CV21" s="138" t="e">
        <f>VLOOKUP(CU21,Sheet1!$A$3:$F$121,2,FALSE)</f>
        <v>#N/A</v>
      </c>
    </row>
    <row r="50" ht="15" customHeight="1" x14ac:dyDescent="0.25"/>
    <row r="51" ht="15" customHeight="1" x14ac:dyDescent="0.25"/>
    <row r="52" ht="15" customHeight="1" x14ac:dyDescent="0.25"/>
    <row r="53" ht="15" customHeight="1" x14ac:dyDescent="0.25"/>
  </sheetData>
  <sheetProtection algorithmName="SHA-512" hashValue="32O/tNqTGX3P2UuSjNZkKNDsgzDvE4gch3BzccoooCKknzm4rINQ3H6IJPIW/2noGFMvN6FmashMUpRwoEFzRA==" saltValue="Hn49G1EDTV9ePf9GH+GuBQ==" spinCount="100000" sheet="1" objects="1" scenarios="1" selectLockedCells="1" selectUnlockedCells="1"/>
  <mergeCells count="9">
    <mergeCell ref="BS11:CB11"/>
    <mergeCell ref="CC11:CL11"/>
    <mergeCell ref="BL11:BR11"/>
    <mergeCell ref="AA11:AI11"/>
    <mergeCell ref="AJ11:AR11"/>
    <mergeCell ref="AT11:AU11"/>
    <mergeCell ref="AV11:AX11"/>
    <mergeCell ref="AY11:BC11"/>
    <mergeCell ref="BD11:BK11"/>
  </mergeCells>
  <phoneticPr fontId="17" type="noConversion"/>
  <pageMargins left="0.7" right="0.7" top="0.75" bottom="0.75" header="0.3" footer="0.3"/>
  <pageSetup orientation="portrait" horizontalDpi="1200" verticalDpi="120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3511-1E54-41B3-B8D0-48D0BF26EFE4}">
  <sheetPr codeName="Sheet3">
    <tabColor rgb="FFFFB3B3"/>
  </sheetPr>
  <dimension ref="B1:BP60"/>
  <sheetViews>
    <sheetView showGridLines="0" workbookViewId="0">
      <selection activeCell="C8" sqref="C8"/>
    </sheetView>
  </sheetViews>
  <sheetFormatPr defaultRowHeight="15" x14ac:dyDescent="0.25"/>
  <cols>
    <col min="1" max="1" width="4.7109375" customWidth="1"/>
    <col min="2" max="2" width="13.7109375" customWidth="1"/>
    <col min="3" max="3" width="23.140625" customWidth="1"/>
    <col min="4" max="4" width="15.5703125" customWidth="1"/>
    <col min="5" max="5" width="15.42578125" customWidth="1"/>
    <col min="6" max="6" width="16.140625" customWidth="1"/>
    <col min="7" max="7" width="21.85546875" customWidth="1"/>
    <col min="8" max="8" width="26.5703125" customWidth="1"/>
    <col min="9" max="53" width="7.7109375" customWidth="1"/>
    <col min="54" max="54" width="15.28515625" customWidth="1"/>
    <col min="55" max="55" width="13.28515625" customWidth="1"/>
    <col min="56" max="56" width="12.85546875" customWidth="1"/>
    <col min="58" max="58" width="28" customWidth="1"/>
    <col min="59" max="59" width="14.7109375" customWidth="1"/>
  </cols>
  <sheetData>
    <row r="1" spans="2:68" x14ac:dyDescent="0.25">
      <c r="B1" s="49" t="str">
        <f>Sheet1!$A$1</f>
        <v>Human Food Field Inspection Audit v 07/2025</v>
      </c>
    </row>
    <row r="2" spans="2:68" ht="26.25" customHeight="1" x14ac:dyDescent="0.25"/>
    <row r="3" spans="2:68" ht="26.25" customHeight="1" x14ac:dyDescent="0.25"/>
    <row r="4" spans="2:68" ht="26.25" customHeight="1" x14ac:dyDescent="0.25">
      <c r="B4" s="49"/>
    </row>
    <row r="5" spans="2:68" ht="34.5" customHeight="1" x14ac:dyDescent="0.25">
      <c r="BF5" t="s">
        <v>272</v>
      </c>
    </row>
    <row r="6" spans="2:68" ht="80.25" customHeight="1" x14ac:dyDescent="0.25">
      <c r="B6" s="67" t="s">
        <v>517</v>
      </c>
      <c r="C6" s="68"/>
      <c r="D6" s="68"/>
      <c r="E6" s="68"/>
      <c r="F6" s="68"/>
      <c r="G6" s="68"/>
      <c r="H6" s="147"/>
      <c r="I6" s="201" t="s">
        <v>201</v>
      </c>
      <c r="J6" s="201"/>
      <c r="K6" s="201"/>
      <c r="L6" s="201"/>
      <c r="M6" s="201"/>
      <c r="N6" s="201"/>
      <c r="O6" s="201"/>
      <c r="P6" s="201"/>
      <c r="Q6" s="201"/>
      <c r="R6" s="201" t="s">
        <v>188</v>
      </c>
      <c r="S6" s="201"/>
      <c r="T6" s="201"/>
      <c r="U6" s="201"/>
      <c r="V6" s="201"/>
      <c r="W6" s="201"/>
      <c r="X6" s="201"/>
      <c r="Y6" s="201"/>
      <c r="Z6" s="201"/>
      <c r="AA6" s="66" t="s">
        <v>189</v>
      </c>
      <c r="AB6" s="202" t="s">
        <v>231</v>
      </c>
      <c r="AC6" s="202"/>
      <c r="AD6" s="202" t="s">
        <v>193</v>
      </c>
      <c r="AE6" s="202"/>
      <c r="AF6" s="202"/>
      <c r="AG6" s="201" t="s">
        <v>197</v>
      </c>
      <c r="AH6" s="201"/>
      <c r="AI6" s="201"/>
      <c r="AJ6" s="201"/>
      <c r="AK6" s="201"/>
      <c r="AL6" s="201" t="s">
        <v>198</v>
      </c>
      <c r="AM6" s="201"/>
      <c r="AN6" s="201"/>
      <c r="AO6" s="201"/>
      <c r="AP6" s="201"/>
      <c r="AQ6" s="201"/>
      <c r="AR6" s="201"/>
      <c r="AS6" s="201"/>
      <c r="AT6" s="201" t="s">
        <v>199</v>
      </c>
      <c r="AU6" s="201"/>
      <c r="AV6" s="201"/>
      <c r="AW6" s="201"/>
      <c r="AX6" s="201"/>
      <c r="AY6" s="201"/>
      <c r="AZ6" s="201"/>
      <c r="BA6" s="125" t="s">
        <v>406</v>
      </c>
      <c r="BB6" s="203" t="s">
        <v>680</v>
      </c>
      <c r="BC6" s="203"/>
      <c r="BD6" s="203"/>
      <c r="BF6" s="84" t="s">
        <v>396</v>
      </c>
      <c r="BG6" s="87"/>
      <c r="BH6" s="90" t="s">
        <v>100</v>
      </c>
      <c r="BI6" s="90" t="s">
        <v>417</v>
      </c>
      <c r="BJ6" s="90" t="s">
        <v>418</v>
      </c>
      <c r="BK6" s="90" t="s">
        <v>419</v>
      </c>
      <c r="BL6" s="90" t="s">
        <v>420</v>
      </c>
      <c r="BM6" s="90" t="s">
        <v>421</v>
      </c>
      <c r="BN6" s="90" t="s">
        <v>422</v>
      </c>
      <c r="BO6" s="90" t="s">
        <v>423</v>
      </c>
      <c r="BP6" s="90" t="s">
        <v>424</v>
      </c>
    </row>
    <row r="7" spans="2:68" s="56" customFormat="1" ht="30" x14ac:dyDescent="0.25">
      <c r="B7" s="55" t="s">
        <v>396</v>
      </c>
      <c r="C7" s="84" t="s">
        <v>219</v>
      </c>
      <c r="D7" s="84" t="s">
        <v>177</v>
      </c>
      <c r="E7" s="84" t="s">
        <v>220</v>
      </c>
      <c r="F7" s="84" t="s">
        <v>176</v>
      </c>
      <c r="G7" s="84" t="s">
        <v>400</v>
      </c>
      <c r="H7" s="84" t="s">
        <v>221</v>
      </c>
      <c r="I7" s="85" t="s">
        <v>222</v>
      </c>
      <c r="J7" s="85" t="s">
        <v>223</v>
      </c>
      <c r="K7" s="85" t="s">
        <v>224</v>
      </c>
      <c r="L7" s="85" t="s">
        <v>225</v>
      </c>
      <c r="M7" s="85" t="s">
        <v>226</v>
      </c>
      <c r="N7" s="84" t="s">
        <v>227</v>
      </c>
      <c r="O7" s="84" t="s">
        <v>228</v>
      </c>
      <c r="P7" s="84" t="s">
        <v>229</v>
      </c>
      <c r="Q7" s="85" t="s">
        <v>230</v>
      </c>
      <c r="R7" s="55" t="s">
        <v>233</v>
      </c>
      <c r="S7" s="85" t="s">
        <v>232</v>
      </c>
      <c r="T7" s="84" t="s">
        <v>234</v>
      </c>
      <c r="U7" s="86" t="s">
        <v>235</v>
      </c>
      <c r="V7" s="55" t="s">
        <v>236</v>
      </c>
      <c r="W7" s="85" t="s">
        <v>237</v>
      </c>
      <c r="X7" s="84" t="s">
        <v>238</v>
      </c>
      <c r="Y7" s="84" t="s">
        <v>239</v>
      </c>
      <c r="Z7" s="85" t="s">
        <v>240</v>
      </c>
      <c r="AA7" s="55" t="s">
        <v>241</v>
      </c>
      <c r="AB7" s="55" t="s">
        <v>242</v>
      </c>
      <c r="AC7" s="55" t="s">
        <v>243</v>
      </c>
      <c r="AD7" s="55" t="s">
        <v>244</v>
      </c>
      <c r="AE7" s="55" t="s">
        <v>245</v>
      </c>
      <c r="AF7" s="55" t="s">
        <v>246</v>
      </c>
      <c r="AG7" s="55" t="s">
        <v>247</v>
      </c>
      <c r="AH7" s="55" t="s">
        <v>248</v>
      </c>
      <c r="AI7" s="55" t="s">
        <v>249</v>
      </c>
      <c r="AJ7" s="55" t="s">
        <v>250</v>
      </c>
      <c r="AK7" s="55" t="s">
        <v>251</v>
      </c>
      <c r="AL7" s="55" t="s">
        <v>252</v>
      </c>
      <c r="AM7" s="55" t="s">
        <v>253</v>
      </c>
      <c r="AN7" s="55" t="s">
        <v>254</v>
      </c>
      <c r="AO7" s="55" t="s">
        <v>255</v>
      </c>
      <c r="AP7" s="55" t="s">
        <v>256</v>
      </c>
      <c r="AQ7" s="55" t="s">
        <v>257</v>
      </c>
      <c r="AR7" s="55" t="s">
        <v>258</v>
      </c>
      <c r="AS7" s="55" t="s">
        <v>259</v>
      </c>
      <c r="AT7" s="55" t="s">
        <v>260</v>
      </c>
      <c r="AU7" s="55" t="s">
        <v>261</v>
      </c>
      <c r="AV7" s="55" t="s">
        <v>271</v>
      </c>
      <c r="AW7" s="55" t="s">
        <v>262</v>
      </c>
      <c r="AX7" s="55" t="s">
        <v>263</v>
      </c>
      <c r="AY7" s="55" t="s">
        <v>264</v>
      </c>
      <c r="AZ7" s="55" t="s">
        <v>265</v>
      </c>
      <c r="BA7" s="155" t="s">
        <v>425</v>
      </c>
      <c r="BB7" s="164" t="s">
        <v>402</v>
      </c>
      <c r="BC7" s="55" t="s">
        <v>178</v>
      </c>
      <c r="BD7" s="165" t="s">
        <v>179</v>
      </c>
      <c r="BF7" s="103"/>
      <c r="BG7" s="88" t="s">
        <v>219</v>
      </c>
      <c r="BH7" s="74">
        <f>CGMP!$F$7</f>
        <v>0</v>
      </c>
      <c r="BI7" s="78">
        <f>QF!$F$7</f>
        <v>0</v>
      </c>
      <c r="BJ7" s="78">
        <f>QF.A!$F$7</f>
        <v>0</v>
      </c>
      <c r="BK7" s="78">
        <f>LSPC!$F$7</f>
        <v>0</v>
      </c>
      <c r="BL7" s="78">
        <f>LSPC.A!$F$7</f>
        <v>0</v>
      </c>
      <c r="BM7" s="78">
        <f>FSPC!$F$7</f>
        <v>0</v>
      </c>
      <c r="BN7" s="78">
        <f>FSPC.A!$F$7</f>
        <v>0</v>
      </c>
      <c r="BO7" s="78">
        <f>HACCP!$F$7</f>
        <v>0</v>
      </c>
      <c r="BP7" s="78">
        <f>HACCP.A!$F$7</f>
        <v>0</v>
      </c>
    </row>
    <row r="8" spans="2:68" ht="15.75" x14ac:dyDescent="0.25">
      <c r="B8" s="89" t="s">
        <v>100</v>
      </c>
      <c r="C8" s="74">
        <f>CGMP!$F$7</f>
        <v>0</v>
      </c>
      <c r="D8" s="75">
        <f>CGMP!$F$5</f>
        <v>0</v>
      </c>
      <c r="E8" s="76">
        <f>CGMP!$F$3</f>
        <v>0</v>
      </c>
      <c r="F8" s="75">
        <f>CGMP!$D$5</f>
        <v>0</v>
      </c>
      <c r="G8" s="74" t="str">
        <f>CGMP!$D$8</f>
        <v>CGMP</v>
      </c>
      <c r="H8" s="75" t="str">
        <f>CGMP!$F$8</f>
        <v>Select</v>
      </c>
      <c r="I8" s="74" t="str">
        <f>IF(CGMP!$E$14="Acceptable","A",IF(CGMP!$E$14="Needs Improvement","NI",CGMP!$E$14))</f>
        <v>Select</v>
      </c>
      <c r="J8" s="75" t="str">
        <f>IF(CGMP!$E$15="Acceptable","A",IF(CGMP!$E$15="Needs Improvement","NI",CGMP!$E$15))</f>
        <v>Select</v>
      </c>
      <c r="K8" s="74" t="str">
        <f>IF(CGMP!$E$16="Acceptable","A",IF(CGMP!$E$16="Needs Improvement","NI",CGMP!$E$16))</f>
        <v>Select</v>
      </c>
      <c r="L8" s="75" t="str">
        <f>IF(CGMP!$E$17="Acceptable","A",IF(CGMP!$E$17="Needs Improvement","NI",CGMP!$E$17))</f>
        <v>Select</v>
      </c>
      <c r="M8" s="74" t="str">
        <f>IF(CGMP!$E$18="Acceptable","A",IF(CGMP!$E$18="Needs Improvement","NI",CGMP!$E$18))</f>
        <v>Select</v>
      </c>
      <c r="N8" s="75" t="str">
        <f>IF(CGMP!$E$19="Acceptable","A",IF(CGMP!$E$19="Needs Improvement","NI",CGMP!$E$19))</f>
        <v>Select</v>
      </c>
      <c r="O8" s="74" t="str">
        <f>IF(CGMP!$E$20="Acceptable","A",IF(CGMP!$E$20="Needs Improvement","NI",CGMP!$E$20))</f>
        <v>Select</v>
      </c>
      <c r="P8" s="75" t="str">
        <f>IF(CGMP!$E$21="Acceptable","A",IF(CGMP!$E$21="Needs Improvement","NI",CGMP!$E$21))</f>
        <v>Select</v>
      </c>
      <c r="Q8" s="74" t="str">
        <f>IF(CGMP!$E$22="Acceptable","A",IF(CGMP!$E$22="Needs Improvement","NI",CGMP!$E$22))</f>
        <v>Select</v>
      </c>
      <c r="R8" s="75" t="str">
        <f>IF(CGMP!$E$24="Acceptable","A",IF(CGMP!$E$24="Needs Improvement","NI",CGMP!$E$24))</f>
        <v>Select</v>
      </c>
      <c r="S8" s="74" t="str">
        <f>IF(CGMP!$E$25="Acceptable","A",IF(CGMP!$E$25="Needs Improvement","NI",CGMP!$E$25))</f>
        <v>Select</v>
      </c>
      <c r="T8" s="75" t="str">
        <f>IF(CGMP!$E$26="Acceptable","A",IF(CGMP!$E$26="Needs Improvement","NI",CGMP!$E$26))</f>
        <v>Select</v>
      </c>
      <c r="U8" s="74" t="str">
        <f>IF(CGMP!$E$27="Acceptable","A",IF(CGMP!$E$27="Needs Improvement","NI",CGMP!$E$27))</f>
        <v>Select</v>
      </c>
      <c r="V8" s="75" t="str">
        <f>IF(CGMP!$E$28="Acceptable","A",IF(CGMP!$E$28="Needs Improvement","NI",CGMP!$E$28))</f>
        <v>Select</v>
      </c>
      <c r="W8" s="74" t="str">
        <f>IF(CGMP!$E$29="Acceptable","A",IF(CGMP!$E$29="Needs Improvement","NI",CGMP!$E$29))</f>
        <v>Select</v>
      </c>
      <c r="X8" s="75" t="str">
        <f>IF(CGMP!$E$30="Acceptable","A",IF(CGMP!$E$30="Needs Improvement","NI",CGMP!$E$30))</f>
        <v>Select</v>
      </c>
      <c r="Y8" s="74" t="str">
        <f>IF(CGMP!$E$31="Acceptable","A",IF(CGMP!$E$31="Needs Improvement","NI",CGMP!$E$31))</f>
        <v>Select</v>
      </c>
      <c r="Z8" s="75" t="str">
        <f>IF(CGMP!$E$32="Acceptable","A",IF(CGMP!$E$32="Needs Improvement","NI",CGMP!$E$32))</f>
        <v>Select</v>
      </c>
      <c r="AA8" s="74" t="str">
        <f>IF(CGMP!$E$34="Acceptable","A",IF(CGMP!$E$34="Needs Improvement","NI",CGMP!$E$34))</f>
        <v>Select</v>
      </c>
      <c r="AB8" s="82" t="s">
        <v>266</v>
      </c>
      <c r="AC8" s="82" t="s">
        <v>266</v>
      </c>
      <c r="AD8" s="82" t="s">
        <v>266</v>
      </c>
      <c r="AE8" s="82" t="s">
        <v>266</v>
      </c>
      <c r="AF8" s="82" t="s">
        <v>266</v>
      </c>
      <c r="AG8" s="82" t="s">
        <v>266</v>
      </c>
      <c r="AH8" s="82" t="s">
        <v>266</v>
      </c>
      <c r="AI8" s="82" t="s">
        <v>266</v>
      </c>
      <c r="AJ8" s="82" t="s">
        <v>266</v>
      </c>
      <c r="AK8" s="82" t="s">
        <v>266</v>
      </c>
      <c r="AL8" s="82" t="s">
        <v>266</v>
      </c>
      <c r="AM8" s="82" t="s">
        <v>266</v>
      </c>
      <c r="AN8" s="82" t="s">
        <v>266</v>
      </c>
      <c r="AO8" s="82" t="s">
        <v>266</v>
      </c>
      <c r="AP8" s="82" t="s">
        <v>266</v>
      </c>
      <c r="AQ8" s="82" t="s">
        <v>266</v>
      </c>
      <c r="AR8" s="82" t="s">
        <v>266</v>
      </c>
      <c r="AS8" s="82" t="s">
        <v>266</v>
      </c>
      <c r="AT8" s="82" t="s">
        <v>266</v>
      </c>
      <c r="AU8" s="82" t="s">
        <v>266</v>
      </c>
      <c r="AV8" s="82" t="s">
        <v>266</v>
      </c>
      <c r="AW8" s="82" t="s">
        <v>266</v>
      </c>
      <c r="AX8" s="82" t="s">
        <v>266</v>
      </c>
      <c r="AY8" s="82" t="s">
        <v>266</v>
      </c>
      <c r="AZ8" s="82" t="s">
        <v>266</v>
      </c>
      <c r="BA8" s="156" t="str">
        <f>IF(CGMP!$E$36="Acceptable","A",IF(CGMP!$E$36="Needs Improvement","NI",CGMP!$E$36))</f>
        <v>Select</v>
      </c>
      <c r="BB8" s="158">
        <f t="shared" ref="BB8:BB16" si="0">COUNTIF(I8:BA8,"NI")</f>
        <v>0</v>
      </c>
      <c r="BC8" s="77" t="str">
        <f>IF(CGMP!$D$10="Auto-Populates","",CGMP!$D$10)</f>
        <v/>
      </c>
      <c r="BD8" s="159" t="str">
        <f>IF(CGMP!$F$10="Auto-populates","",CGMP!$F$10)</f>
        <v/>
      </c>
      <c r="BF8" s="102"/>
      <c r="BG8" s="104" t="s">
        <v>177</v>
      </c>
      <c r="BH8" s="75">
        <f>CGMP!$F$5</f>
        <v>0</v>
      </c>
      <c r="BI8" s="79">
        <f>QF!$F$5</f>
        <v>0</v>
      </c>
      <c r="BJ8" s="79">
        <f>QF.A!$F$5</f>
        <v>0</v>
      </c>
      <c r="BK8" s="79">
        <f>LSPC!$F$5</f>
        <v>0</v>
      </c>
      <c r="BL8" s="79">
        <f>LSPC.A!$F$5</f>
        <v>0</v>
      </c>
      <c r="BM8" s="79">
        <f>FSPC!$F$5</f>
        <v>0</v>
      </c>
      <c r="BN8" s="79">
        <f>FSPC.A!$F$5</f>
        <v>0</v>
      </c>
      <c r="BO8" s="79">
        <f>HACCP!$F$5</f>
        <v>0</v>
      </c>
      <c r="BP8" s="79">
        <f>HACCP.A!$F$5</f>
        <v>0</v>
      </c>
    </row>
    <row r="9" spans="2:68" ht="15.75" x14ac:dyDescent="0.25">
      <c r="B9" s="90" t="s">
        <v>417</v>
      </c>
      <c r="C9" s="78">
        <f>QF!$F$7</f>
        <v>0</v>
      </c>
      <c r="D9" s="79">
        <f>QF!$F$5</f>
        <v>0</v>
      </c>
      <c r="E9" s="80">
        <f>QF!$F$3</f>
        <v>0</v>
      </c>
      <c r="F9" s="79">
        <f>QF!$D$5</f>
        <v>0</v>
      </c>
      <c r="G9" s="78" t="str">
        <f>QF!$D$8</f>
        <v xml:space="preserve">Qualified Facility </v>
      </c>
      <c r="H9" s="79" t="str">
        <f>QF!$F$8</f>
        <v>Select</v>
      </c>
      <c r="I9" s="78" t="str">
        <f>IF(QF!$E$14="Acceptable","A",IF(QF!$E$14="Needs Improvement","NI",QF!$E$14))</f>
        <v>Select</v>
      </c>
      <c r="J9" s="79" t="str">
        <f>IF(QF!$E$15="Acceptable","A",IF(QF!$E$15="Needs Improvement","NI",QF!$E$15))</f>
        <v>Select</v>
      </c>
      <c r="K9" s="78" t="str">
        <f>IF(QF!$E$16="Acceptable","A",IF(QF!$E$16="Needs Improvement","NI",QF!$E$16))</f>
        <v>Select</v>
      </c>
      <c r="L9" s="79" t="str">
        <f>IF(QF!$E$17="Acceptable","A",IF(QF!$E$17="Needs Improvement","NI",QF!$E$17))</f>
        <v>Select</v>
      </c>
      <c r="M9" s="78" t="str">
        <f>IF(QF!$E$18="Acceptable","A",IF(QF!$E$18="Needs Improvement","NI",QF!$E$18))</f>
        <v>Select</v>
      </c>
      <c r="N9" s="79" t="str">
        <f>IF(QF!$E$19="Acceptable","A",IF(QF!$E$19="Needs Improvement","NI",QF!$E$19))</f>
        <v>Select</v>
      </c>
      <c r="O9" s="78" t="str">
        <f>IF(QF!$E$20="Acceptable","A",IF(QF!$E$20="Needs Improvement","NI",QF!$E$20))</f>
        <v>Select</v>
      </c>
      <c r="P9" s="79" t="str">
        <f>IF(QF!$E$21="Acceptable","A",IF(QF!$E$21="Needs Improvement","NI",QF!$E$21))</f>
        <v>Select</v>
      </c>
      <c r="Q9" s="78" t="str">
        <f>IF(QF!$E$22="Acceptable","A",IF(QF!$E$22="Needs Improvement","NI",QF!$E$22))</f>
        <v>Select</v>
      </c>
      <c r="R9" s="79" t="str">
        <f>IF(QF!$E$24="Acceptable","A",IF(QF!$E$24="Needs Improvement","NI",QF!$E$24))</f>
        <v>Select</v>
      </c>
      <c r="S9" s="78" t="str">
        <f>IF(QF!$E$25="Acceptable","A",IF(QF!$E$25="Needs Improvement","NI",QF!$E$25))</f>
        <v>Select</v>
      </c>
      <c r="T9" s="79" t="str">
        <f>IF(QF!$E$26="Acceptable","A",IF(QF!$E$26="Needs Improvement","NI",QF!$E$26))</f>
        <v>Select</v>
      </c>
      <c r="U9" s="78" t="str">
        <f>IF(QF!$E$27="Acceptable","A",IF(QF!$E$27="Needs Improvement","NI",QF!$E$27))</f>
        <v>Select</v>
      </c>
      <c r="V9" s="79" t="str">
        <f>IF(QF!$E$28="Acceptable","A",IF(QF!$E$28="Needs Improvement","NI",QF!$E$28))</f>
        <v>Select</v>
      </c>
      <c r="W9" s="78" t="str">
        <f>IF(QF!$E$29="Acceptable","A",IF(QF!$E$29="Needs Improvement","NI",QF!$E$29))</f>
        <v>Select</v>
      </c>
      <c r="X9" s="79" t="str">
        <f>IF(QF!$E$30="Acceptable","A",IF(QF!$E$30="Needs Improvement","NI",QF!$E$30))</f>
        <v>Select</v>
      </c>
      <c r="Y9" s="78" t="str">
        <f>IF(QF!$E$31="Acceptable","A",IF(QF!$E$31="Needs Improvement","NI",QF!$E$31))</f>
        <v>Select</v>
      </c>
      <c r="Z9" s="79" t="str">
        <f>IF(QF!$E$32="Acceptable","A",IF(QF!$E$32="Needs Improvement","NI",QF!$E$32))</f>
        <v>Select</v>
      </c>
      <c r="AA9" s="83" t="s">
        <v>266</v>
      </c>
      <c r="AB9" s="79" t="str">
        <f>IF(QF!$E$34="Acceptable","A",IF(QF!$E$34="Needs Improvement","NI",QF!$E$34))</f>
        <v>Select</v>
      </c>
      <c r="AC9" s="78" t="str">
        <f>IF(QF!$E$35="Acceptable","A",IF(QF!$E$35="Needs Improvement","NI",QF!$E$35))</f>
        <v>Select</v>
      </c>
      <c r="AD9" s="82" t="s">
        <v>266</v>
      </c>
      <c r="AE9" s="82" t="s">
        <v>266</v>
      </c>
      <c r="AF9" s="82" t="s">
        <v>266</v>
      </c>
      <c r="AG9" s="82" t="s">
        <v>266</v>
      </c>
      <c r="AH9" s="82" t="s">
        <v>266</v>
      </c>
      <c r="AI9" s="82" t="s">
        <v>266</v>
      </c>
      <c r="AJ9" s="82" t="s">
        <v>266</v>
      </c>
      <c r="AK9" s="82" t="s">
        <v>266</v>
      </c>
      <c r="AL9" s="82" t="s">
        <v>266</v>
      </c>
      <c r="AM9" s="82" t="s">
        <v>266</v>
      </c>
      <c r="AN9" s="82" t="s">
        <v>266</v>
      </c>
      <c r="AO9" s="82" t="s">
        <v>266</v>
      </c>
      <c r="AP9" s="82" t="s">
        <v>266</v>
      </c>
      <c r="AQ9" s="82" t="s">
        <v>266</v>
      </c>
      <c r="AR9" s="82" t="s">
        <v>266</v>
      </c>
      <c r="AS9" s="82" t="s">
        <v>266</v>
      </c>
      <c r="AT9" s="82" t="s">
        <v>266</v>
      </c>
      <c r="AU9" s="82" t="s">
        <v>266</v>
      </c>
      <c r="AV9" s="82" t="s">
        <v>266</v>
      </c>
      <c r="AW9" s="82" t="s">
        <v>266</v>
      </c>
      <c r="AX9" s="82" t="s">
        <v>266</v>
      </c>
      <c r="AY9" s="82" t="s">
        <v>266</v>
      </c>
      <c r="AZ9" s="82" t="s">
        <v>266</v>
      </c>
      <c r="BA9" s="157" t="str">
        <f>IF(QF!$E$37="Acceptable","A",IF(QF!$E$37="Needs Improvement","NI",QF!$E$37))</f>
        <v>Select</v>
      </c>
      <c r="BB9" s="160">
        <f t="shared" si="0"/>
        <v>0</v>
      </c>
      <c r="BC9" s="81" t="str">
        <f>IF(QF!$D$10="Auto-Populates","",QF!$D$10)</f>
        <v/>
      </c>
      <c r="BD9" s="159" t="str">
        <f>IF(QF!$F$10="Auto-populates","",QF!$F$10)</f>
        <v/>
      </c>
      <c r="BF9" s="103"/>
      <c r="BG9" s="88" t="s">
        <v>220</v>
      </c>
      <c r="BH9" s="76">
        <f>CGMP!$F$3</f>
        <v>0</v>
      </c>
      <c r="BI9" s="80">
        <f>QF!$F$3</f>
        <v>0</v>
      </c>
      <c r="BJ9" s="80">
        <f>QF.A!$F$3</f>
        <v>0</v>
      </c>
      <c r="BK9" s="80">
        <f>LSPC!$F$3</f>
        <v>0</v>
      </c>
      <c r="BL9" s="80">
        <f>LSPC.A!$F$3</f>
        <v>0</v>
      </c>
      <c r="BM9" s="80">
        <f>FSPC!$F$3</f>
        <v>0</v>
      </c>
      <c r="BN9" s="80">
        <f>FSPC.A!$F$3</f>
        <v>0</v>
      </c>
      <c r="BO9" s="80">
        <f>HACCP!$F$3</f>
        <v>0</v>
      </c>
      <c r="BP9" s="80">
        <f>HACCP.A!$F$3</f>
        <v>0</v>
      </c>
    </row>
    <row r="10" spans="2:68" ht="15.75" x14ac:dyDescent="0.25">
      <c r="B10" s="90" t="s">
        <v>418</v>
      </c>
      <c r="C10" s="78">
        <f>QF.A!$F$7</f>
        <v>0</v>
      </c>
      <c r="D10" s="79">
        <f>QF.A!$F$5</f>
        <v>0</v>
      </c>
      <c r="E10" s="80">
        <f>QF.A!$F$3</f>
        <v>0</v>
      </c>
      <c r="F10" s="79">
        <f>QF.A!$D$5</f>
        <v>0</v>
      </c>
      <c r="G10" s="78" t="str">
        <f>QF.A!$D$8</f>
        <v>Select</v>
      </c>
      <c r="H10" s="79" t="str">
        <f>QF.A!$F$8</f>
        <v>Select</v>
      </c>
      <c r="I10" s="78" t="str">
        <f>IF(QF.A!$E$14="Acceptable","A",IF(QF.A!$E$14="Needs Improvement","NI",QF.A!$E$14))</f>
        <v>Select</v>
      </c>
      <c r="J10" s="79" t="str">
        <f>IF(QF.A!$E$15="Acceptable","A",IF(QF.A!$E$15="Needs Improvement","NI",QF.A!$E$15))</f>
        <v>Select</v>
      </c>
      <c r="K10" s="78" t="str">
        <f>IF(QF.A!$E$16="Acceptable","A",IF(QF.A!$E$16="Needs Improvement","NI",QF.A!$E$16))</f>
        <v>Select</v>
      </c>
      <c r="L10" s="79" t="str">
        <f>IF(QF.A!$E$17="Acceptable","A",IF(QF.A!$E$17="Needs Improvement","NI",QF.A!$E$17))</f>
        <v>Select</v>
      </c>
      <c r="M10" s="78" t="str">
        <f>IF(QF.A!$E$18="Acceptable","A",IF(QF.A!$E$18="Needs Improvement","NI",QF.A!$E$18))</f>
        <v>Select</v>
      </c>
      <c r="N10" s="79" t="str">
        <f>IF(QF.A!$E$19="Acceptable","A",IF(QF.A!$E$19="Needs Improvement","NI",QF.A!$E$19))</f>
        <v>Select</v>
      </c>
      <c r="O10" s="78" t="str">
        <f>IF(QF.A!$E$20="Acceptable","A",IF(QF.A!$E$20="Needs Improvement","NI",QF.A!$E$20))</f>
        <v>Select</v>
      </c>
      <c r="P10" s="79" t="str">
        <f>IF(QF.A!$E$21="Acceptable","A",IF(QF.A!$E$21="Needs Improvement","NI",QF.A!$E$21))</f>
        <v>Select</v>
      </c>
      <c r="Q10" s="78" t="str">
        <f>IF(QF.A!$E$22="Acceptable","A",IF(QF.A!$E$22="Needs Improvement","NI",QF.A!$E$22))</f>
        <v>Select</v>
      </c>
      <c r="R10" s="79" t="str">
        <f>IF(QF.A!$E$24="Acceptable","A",IF(QF.A!$E$24="Needs Improvement","NI",QF.A!$E$24))</f>
        <v>Select</v>
      </c>
      <c r="S10" s="78" t="str">
        <f>IF(QF.A!$E$25="Acceptable","A",IF(QF.A!$E$25="Needs Improvement","NI",QF.A!$E$25))</f>
        <v>Select</v>
      </c>
      <c r="T10" s="79" t="str">
        <f>IF(QF.A!$E$26="Acceptable","A",IF(QF.A!$E$26="Needs Improvement","NI",QF.A!$E$26))</f>
        <v>Select</v>
      </c>
      <c r="U10" s="78" t="str">
        <f>IF(QF.A!$E$27="Acceptable","A",IF(QF.A!$E$27="Needs Improvement","NI",QF.A!$E$27))</f>
        <v>Select</v>
      </c>
      <c r="V10" s="79" t="str">
        <f>IF(QF.A!$E$28="Acceptable","A",IF(QF.A!$E$28="Needs Improvement","NI",QF.A!$E$28))</f>
        <v>Select</v>
      </c>
      <c r="W10" s="78" t="str">
        <f>IF(QF.A!$E$29="Acceptable","A",IF(QF.A!$E$29="Needs Improvement","NI",QF.A!$E$29))</f>
        <v>Select</v>
      </c>
      <c r="X10" s="79" t="str">
        <f>IF(QF.A!$E$30="Acceptable","A",IF(QF.A!$E$30="Needs Improvement","NI",QF.A!$E$30))</f>
        <v>Select</v>
      </c>
      <c r="Y10" s="78" t="str">
        <f>IF(QF.A!$E$31="Acceptable","A",IF(QF.A!$E$31="Needs Improvement","NI",QF.A!$E$31))</f>
        <v>Select</v>
      </c>
      <c r="Z10" s="79" t="str">
        <f>IF(QF.A!$E$32="Acceptable","A",IF(QF.A!$E$32="Needs Improvement","NI",QF.A!$E$32))</f>
        <v>Select</v>
      </c>
      <c r="AA10" s="83" t="s">
        <v>266</v>
      </c>
      <c r="AB10" s="79" t="str">
        <f>IF(QF.A!$E$34="Acceptable","A",IF(QF.A!$E$34="Needs Improvement","NI",QF.A!$E$34))</f>
        <v>Select</v>
      </c>
      <c r="AC10" s="78" t="str">
        <f>IF(QF.A!$E$35="Acceptable","A",IF(QF.A!$E$35="Needs Improvement","NI",QF.A!$E$35))</f>
        <v>Select</v>
      </c>
      <c r="AD10" s="82" t="s">
        <v>266</v>
      </c>
      <c r="AE10" s="82" t="s">
        <v>266</v>
      </c>
      <c r="AF10" s="82" t="s">
        <v>266</v>
      </c>
      <c r="AG10" s="82" t="s">
        <v>266</v>
      </c>
      <c r="AH10" s="82" t="s">
        <v>266</v>
      </c>
      <c r="AI10" s="82" t="s">
        <v>266</v>
      </c>
      <c r="AJ10" s="82" t="s">
        <v>266</v>
      </c>
      <c r="AK10" s="82" t="s">
        <v>266</v>
      </c>
      <c r="AL10" s="79" t="str">
        <f>IF(QF.A!$E$37="Acceptable","A",IF(QF.A!$E$37="Needs Improvement","NI",QF.A!$E$37))</f>
        <v>Select</v>
      </c>
      <c r="AM10" s="78" t="str">
        <f>IF(QF.A!$E$38="Acceptable","A",IF(QF.A!$E$38="Needs Improvement","NI",QF.A!$E$38))</f>
        <v>Select</v>
      </c>
      <c r="AN10" s="79" t="str">
        <f>IF(QF.A!$E$39="Acceptable","A",IF(QF.A!$E$39="Needs Improvement","NI",QF.A!$E$39))</f>
        <v>Select</v>
      </c>
      <c r="AO10" s="78" t="str">
        <f>IF(QF.A!$E$40="Acceptable","A",IF(QF.A!$E$40="Needs Improvement","NI",QF.A!$E$40))</f>
        <v>Select</v>
      </c>
      <c r="AP10" s="79" t="str">
        <f>IF(QF.A!$E$41="Acceptable","A",IF(QF.A!$E$41="Needs Improvement","NI",QF.A!$E$41))</f>
        <v>Select</v>
      </c>
      <c r="AQ10" s="78" t="str">
        <f>IF(QF.A!$E$42="Acceptable","A",IF(QF.A!$E$42="Needs Improvement","NI",QF.A!$E$42))</f>
        <v>Select</v>
      </c>
      <c r="AR10" s="79" t="str">
        <f>IF(QF.A!$E$43="Acceptable","A",IF(QF.A!$E$43="Needs Improvement","NI",QF.A!$E$43))</f>
        <v>Select</v>
      </c>
      <c r="AS10" s="78" t="str">
        <f>IF(QF.A!$E$44="Acceptable","A",IF(QF.A!$E$44="Needs Improvement","NI",QF.A!$E$44))</f>
        <v>Select</v>
      </c>
      <c r="AT10" s="82" t="s">
        <v>266</v>
      </c>
      <c r="AU10" s="82" t="s">
        <v>266</v>
      </c>
      <c r="AV10" s="82" t="s">
        <v>266</v>
      </c>
      <c r="AW10" s="82" t="s">
        <v>266</v>
      </c>
      <c r="AX10" s="82" t="s">
        <v>266</v>
      </c>
      <c r="AY10" s="82" t="s">
        <v>266</v>
      </c>
      <c r="AZ10" s="82" t="s">
        <v>266</v>
      </c>
      <c r="BA10" s="157" t="str">
        <f>IF(QF.A!$E$46="Acceptable","A",IF(QF.A!$E$46="Needs Improvement","NI",QF.A!$E$46))</f>
        <v>Select</v>
      </c>
      <c r="BB10" s="160">
        <f t="shared" si="0"/>
        <v>0</v>
      </c>
      <c r="BC10" s="81" t="str">
        <f>IF(QF.A!$D$10="Auto-Populates","",QF.A!$D$10)</f>
        <v/>
      </c>
      <c r="BD10" s="159" t="str">
        <f>IF(QF.A!$F$10="Auto-populates","",QF.A!$F$10)</f>
        <v/>
      </c>
      <c r="BF10" s="102"/>
      <c r="BG10" s="104" t="s">
        <v>176</v>
      </c>
      <c r="BH10" s="75">
        <f>CGMP!$D$5</f>
        <v>0</v>
      </c>
      <c r="BI10" s="79">
        <f>QF!$D$5</f>
        <v>0</v>
      </c>
      <c r="BJ10" s="79">
        <f>QF.A!$D$5</f>
        <v>0</v>
      </c>
      <c r="BK10" s="79">
        <f>LSPC!$D$5</f>
        <v>0</v>
      </c>
      <c r="BL10" s="79">
        <f>LSPC.A!$D$5</f>
        <v>0</v>
      </c>
      <c r="BM10" s="79">
        <f>FSPC!$D$5</f>
        <v>0</v>
      </c>
      <c r="BN10" s="79">
        <f>FSPC.A!$D$5</f>
        <v>0</v>
      </c>
      <c r="BO10" s="79">
        <f>HACCP!$D$5</f>
        <v>0</v>
      </c>
      <c r="BP10" s="79">
        <f>HACCP.A!$D$5</f>
        <v>0</v>
      </c>
    </row>
    <row r="11" spans="2:68" ht="15.75" x14ac:dyDescent="0.25">
      <c r="B11" s="90" t="s">
        <v>419</v>
      </c>
      <c r="C11" s="78">
        <f>LSPC!$F$7</f>
        <v>0</v>
      </c>
      <c r="D11" s="79">
        <f>LSPC!$F$5</f>
        <v>0</v>
      </c>
      <c r="E11" s="80">
        <f>LSPC!$F$3</f>
        <v>0</v>
      </c>
      <c r="F11" s="79">
        <f>LSPC!$D$5</f>
        <v>0</v>
      </c>
      <c r="G11" s="78" t="str">
        <f>LSPC!$D$8</f>
        <v>Limited Scope PCHF</v>
      </c>
      <c r="H11" s="79" t="str">
        <f>LSPC!$F$8</f>
        <v>Select</v>
      </c>
      <c r="I11" s="78" t="str">
        <f>IF(LSPC!$E$14="Acceptable","A",IF(LSPC!$E$14="Needs Improvement","NI",LSPC!$E$14))</f>
        <v>Select</v>
      </c>
      <c r="J11" s="79" t="str">
        <f>IF(LSPC!$E$15="Acceptable","A",IF(LSPC!$E$15="Needs Improvement","NI",LSPC!$E$15))</f>
        <v>Select</v>
      </c>
      <c r="K11" s="78" t="str">
        <f>IF(LSPC!$E$16="Acceptable","A",IF(LSPC!$E$16="Needs Improvement","NI",LSPC!$E$16))</f>
        <v>Select</v>
      </c>
      <c r="L11" s="79" t="str">
        <f>IF(LSPC!$E$17="Acceptable","A",IF(LSPC!$E$17="Needs Improvement","NI",LSPC!$E$17))</f>
        <v>Select</v>
      </c>
      <c r="M11" s="78" t="str">
        <f>IF(LSPC!$E$18="Acceptable","A",IF(LSPC!$E$18="Needs Improvement","NI",LSPC!$E$18))</f>
        <v>Select</v>
      </c>
      <c r="N11" s="79" t="str">
        <f>IF(LSPC!$E$19="Acceptable","A",IF(LSPC!$E$19="Needs Improvement","NI",LSPC!$E$19))</f>
        <v>Select</v>
      </c>
      <c r="O11" s="78" t="str">
        <f>IF(LSPC!$E$20="Acceptable","A",IF(LSPC!$E$20="Needs Improvement","NI",LSPC!$E$20))</f>
        <v>Select</v>
      </c>
      <c r="P11" s="79" t="str">
        <f>IF(LSPC!$E$21="Acceptable","A",IF(LSPC!$E$21="Needs Improvement","NI",LSPC!$E$21))</f>
        <v>Select</v>
      </c>
      <c r="Q11" s="78" t="str">
        <f>IF(LSPC!$E$22="Acceptable","A",IF(LSPC!$E$22="Needs Improvement","NI",LSPC!$E$22))</f>
        <v>Select</v>
      </c>
      <c r="R11" s="79" t="str">
        <f>IF(LSPC!$E$24="Acceptable","A",IF(LSPC!$E$24="Needs Improvement","NI",LSPC!$E$24))</f>
        <v>Select</v>
      </c>
      <c r="S11" s="78" t="str">
        <f>IF(LSPC!$E$25="Acceptable","A",IF(LSPC!$E$25="Needs Improvement","NI",LSPC!$E$25))</f>
        <v>Select</v>
      </c>
      <c r="T11" s="79" t="str">
        <f>IF(LSPC!$E$26="Acceptable","A",IF(LSPC!$E$26="Needs Improvement","NI",LSPC!$E$26))</f>
        <v>Select</v>
      </c>
      <c r="U11" s="78" t="str">
        <f>IF(LSPC!$E$27="Acceptable","A",IF(LSPC!$E$27="Needs Improvement","NI",LSPC!$E$27))</f>
        <v>Select</v>
      </c>
      <c r="V11" s="79" t="str">
        <f>IF(LSPC!$E$28="Acceptable","A",IF(LSPC!$E$28="Needs Improvement","NI",LSPC!$E$28))</f>
        <v>Select</v>
      </c>
      <c r="W11" s="78" t="str">
        <f>IF(LSPC!$E$29="Acceptable","A",IF(LSPC!$E$29="Needs Improvement","NI",LSPC!$E$29))</f>
        <v>Select</v>
      </c>
      <c r="X11" s="79" t="str">
        <f>IF(LSPC!$E$30="Acceptable","A",IF(LSPC!$E$30="Needs Improvement","NI",LSPC!$E$30))</f>
        <v>Select</v>
      </c>
      <c r="Y11" s="78" t="str">
        <f>IF(LSPC!$E$31="Acceptable","A",IF(LSPC!$E$31="Needs Improvement","NI",LSPC!$E$31))</f>
        <v>Select</v>
      </c>
      <c r="Z11" s="79" t="str">
        <f>IF(LSPC!$E$32="Acceptable","A",IF(LSPC!$E$32="Needs Improvement","NI",LSPC!$E$32))</f>
        <v>Select</v>
      </c>
      <c r="AA11" s="83" t="s">
        <v>266</v>
      </c>
      <c r="AB11" s="83" t="s">
        <v>266</v>
      </c>
      <c r="AC11" s="82" t="s">
        <v>266</v>
      </c>
      <c r="AD11" s="79" t="str">
        <f>IF(LSPC!$E$34="Acceptable","A",IF(LSPC!$E$34="Needs Improvement","NI",LSPC!$E$34))</f>
        <v>Select</v>
      </c>
      <c r="AE11" s="78" t="str">
        <f>IF(LSPC!$E$35="Acceptable","A",IF(LSPC!$E$35="Needs Improvement","NI",LSPC!$E$35))</f>
        <v>Select</v>
      </c>
      <c r="AF11" s="79" t="str">
        <f>IF(LSPC!$E$36="Acceptable","A",IF(LSPC!$E$36="Needs Improvement","NI",LSPC!$E$36))</f>
        <v>Select</v>
      </c>
      <c r="AG11" s="82" t="s">
        <v>266</v>
      </c>
      <c r="AH11" s="82" t="s">
        <v>266</v>
      </c>
      <c r="AI11" s="82" t="s">
        <v>266</v>
      </c>
      <c r="AJ11" s="82" t="s">
        <v>266</v>
      </c>
      <c r="AK11" s="82" t="s">
        <v>266</v>
      </c>
      <c r="AL11" s="82" t="s">
        <v>266</v>
      </c>
      <c r="AM11" s="82" t="s">
        <v>266</v>
      </c>
      <c r="AN11" s="82" t="s">
        <v>266</v>
      </c>
      <c r="AO11" s="82" t="s">
        <v>266</v>
      </c>
      <c r="AP11" s="82" t="s">
        <v>266</v>
      </c>
      <c r="AQ11" s="82" t="s">
        <v>266</v>
      </c>
      <c r="AR11" s="82" t="s">
        <v>266</v>
      </c>
      <c r="AS11" s="82" t="s">
        <v>266</v>
      </c>
      <c r="AT11" s="82" t="s">
        <v>266</v>
      </c>
      <c r="AU11" s="82" t="s">
        <v>266</v>
      </c>
      <c r="AV11" s="82" t="s">
        <v>266</v>
      </c>
      <c r="AW11" s="82" t="s">
        <v>266</v>
      </c>
      <c r="AX11" s="82" t="s">
        <v>266</v>
      </c>
      <c r="AY11" s="82" t="s">
        <v>266</v>
      </c>
      <c r="AZ11" s="82" t="s">
        <v>266</v>
      </c>
      <c r="BA11" s="157" t="str">
        <f>IF(LSPC!$E$38="Acceptable","A",IF(LSPC!$E$38="Needs Improvement","NI",LSPC!$E$38))</f>
        <v>Select</v>
      </c>
      <c r="BB11" s="160">
        <f t="shared" si="0"/>
        <v>0</v>
      </c>
      <c r="BC11" s="81" t="str">
        <f>IF(LSPC!$D$10="Auto-Populates","",LSPC!$D$10)</f>
        <v/>
      </c>
      <c r="BD11" s="159" t="str">
        <f>IF(LSPC!$F$10="Auto-populates","",LSPC!$F$10)</f>
        <v/>
      </c>
      <c r="BF11" s="103"/>
      <c r="BG11" s="88" t="s">
        <v>400</v>
      </c>
      <c r="BH11" s="152" t="str">
        <f>CGMP!$D$8</f>
        <v>CGMP</v>
      </c>
      <c r="BI11" s="153" t="str">
        <f>QF!$D$8</f>
        <v xml:space="preserve">Qualified Facility </v>
      </c>
      <c r="BJ11" s="153" t="str">
        <f>QF.A!$D$8</f>
        <v>Select</v>
      </c>
      <c r="BK11" s="153" t="str">
        <f>LSPC!$D$8</f>
        <v>Limited Scope PCHF</v>
      </c>
      <c r="BL11" s="153" t="str">
        <f>LSPC.A!$D$8</f>
        <v>Select</v>
      </c>
      <c r="BM11" s="153" t="str">
        <f>FSPC!$D$8</f>
        <v>Full Scope PCHF</v>
      </c>
      <c r="BN11" s="153" t="str">
        <f>FSPC.A!$D$8</f>
        <v>Select</v>
      </c>
      <c r="BO11" s="153" t="str">
        <f>HACCP!$D$8</f>
        <v>Select</v>
      </c>
      <c r="BP11" s="153" t="str">
        <f>HACCP.A!$D$8</f>
        <v>Select</v>
      </c>
    </row>
    <row r="12" spans="2:68" ht="15.75" x14ac:dyDescent="0.25">
      <c r="B12" s="90" t="s">
        <v>420</v>
      </c>
      <c r="C12" s="78">
        <f>LSPC.A!$F$7</f>
        <v>0</v>
      </c>
      <c r="D12" s="79">
        <f>LSPC.A!$F$5</f>
        <v>0</v>
      </c>
      <c r="E12" s="80">
        <f>LSPC.A!$F$3</f>
        <v>0</v>
      </c>
      <c r="F12" s="79">
        <f>LSPC.A!$D$5</f>
        <v>0</v>
      </c>
      <c r="G12" s="78" t="str">
        <f>LSPC.A!$D$8</f>
        <v>Select</v>
      </c>
      <c r="H12" s="79" t="str">
        <f>LSPC.A!$F$8</f>
        <v>Select</v>
      </c>
      <c r="I12" s="78" t="str">
        <f>IF(LSPC.A!$E$14="Acceptable","A",IF(LSPC.A!$E$14="Needs Improvement","NI",LSPC.A!$E$14))</f>
        <v>Select</v>
      </c>
      <c r="J12" s="79" t="str">
        <f>IF(LSPC.A!$E$15="Acceptable","A",IF(LSPC.A!$E$15="Needs Improvement","NI",LSPC.A!$E$15))</f>
        <v>Select</v>
      </c>
      <c r="K12" s="78" t="str">
        <f>IF(LSPC.A!$E$16="Acceptable","A",IF(LSPC.A!$E$16="Needs Improvement","NI",LSPC.A!$E$16))</f>
        <v>Select</v>
      </c>
      <c r="L12" s="79" t="str">
        <f>IF(LSPC.A!$E$17="Acceptable","A",IF(LSPC.A!$E$17="Needs Improvement","NI",LSPC.A!$E$17))</f>
        <v>Select</v>
      </c>
      <c r="M12" s="78" t="str">
        <f>IF(LSPC.A!$E$18="Acceptable","A",IF(LSPC.A!$E$18="Needs Improvement","NI",LSPC.A!$E$18))</f>
        <v>Select</v>
      </c>
      <c r="N12" s="79" t="str">
        <f>IF(LSPC.A!$E$19="Acceptable","A",IF(LSPC.A!$E$19="Needs Improvement","NI",LSPC.A!$E$19))</f>
        <v>Select</v>
      </c>
      <c r="O12" s="78" t="str">
        <f>IF(LSPC.A!$E$20="Acceptable","A",IF(LSPC.A!$E$20="Needs Improvement","NI",LSPC.A!$E$20))</f>
        <v>Select</v>
      </c>
      <c r="P12" s="79" t="str">
        <f>IF(LSPC.A!$E$21="Acceptable","A",IF(LSPC.A!$E$21="Needs Improvement","NI",LSPC.A!$E$21))</f>
        <v>Select</v>
      </c>
      <c r="Q12" s="78" t="str">
        <f>IF(LSPC.A!$E$22="Acceptable","A",IF(LSPC.A!$E$22="Needs Improvement","NI",LSPC.A!$E$22))</f>
        <v>Select</v>
      </c>
      <c r="R12" s="79" t="str">
        <f>IF(LSPC.A!$E$24="Acceptable","A",IF(LSPC.A!$E$24="Needs Improvement","NI",LSPC.A!$E$24))</f>
        <v>Select</v>
      </c>
      <c r="S12" s="78" t="str">
        <f>IF(LSPC.A!$E$25="Acceptable","A",IF(LSPC.A!$E$25="Needs Improvement","NI",LSPC.A!$E$25))</f>
        <v>Select</v>
      </c>
      <c r="T12" s="79" t="str">
        <f>IF(LSPC.A!$E$26="Acceptable","A",IF(LSPC.A!$E$26="Needs Improvement","NI",LSPC.A!$E$26))</f>
        <v>Select</v>
      </c>
      <c r="U12" s="78" t="str">
        <f>IF(LSPC.A!$E$27="Acceptable","A",IF(LSPC.A!$E$27="Needs Improvement","NI",LSPC.A!$E$27))</f>
        <v>Select</v>
      </c>
      <c r="V12" s="79" t="str">
        <f>IF(LSPC.A!$E$28="Acceptable","A",IF(LSPC.A!$E$28="Needs Improvement","NI",LSPC.A!$E$28))</f>
        <v>Select</v>
      </c>
      <c r="W12" s="78" t="str">
        <f>IF(LSPC.A!$E$29="Acceptable","A",IF(LSPC.A!$E$29="Needs Improvement","NI",LSPC.A!$E$29))</f>
        <v>Select</v>
      </c>
      <c r="X12" s="79" t="str">
        <f>IF(LSPC.A!$E$30="Acceptable","A",IF(LSPC.A!$E$30="Needs Improvement","NI",LSPC.A!$E$30))</f>
        <v>Select</v>
      </c>
      <c r="Y12" s="78" t="str">
        <f>IF(LSPC.A!$E$31="Acceptable","A",IF(LSPC.A!$E$31="Needs Improvement","NI",LSPC.A!$E$31))</f>
        <v>Select</v>
      </c>
      <c r="Z12" s="79" t="str">
        <f>IF(LSPC.A!$E$32="Acceptable","A",IF(LSPC.A!$E$32="Needs Improvement","NI",LSPC.A!$E$32))</f>
        <v>Select</v>
      </c>
      <c r="AA12" s="83" t="s">
        <v>266</v>
      </c>
      <c r="AB12" s="83" t="s">
        <v>266</v>
      </c>
      <c r="AC12" s="82" t="s">
        <v>266</v>
      </c>
      <c r="AD12" s="79" t="str">
        <f>IF(LSPC.A!$E$34="Acceptable","A",IF(LSPC.A!$E$34="Needs Improvement","NI",LSPC.A!$E$34))</f>
        <v>Select</v>
      </c>
      <c r="AE12" s="78" t="str">
        <f>IF(LSPC.A!$E$35="Acceptable","A",IF(LSPC.A!$E$35="Needs Improvement","NI",LSPC.A!$E$35))</f>
        <v>Select</v>
      </c>
      <c r="AF12" s="79" t="str">
        <f>IF(LSPC.A!$E$36="Acceptable","A",IF(LSPC.A!$E$36="Needs Improvement","NI",LSPC.A!$E$36))</f>
        <v>Select</v>
      </c>
      <c r="AG12" s="82" t="s">
        <v>266</v>
      </c>
      <c r="AH12" s="82" t="s">
        <v>266</v>
      </c>
      <c r="AI12" s="82" t="s">
        <v>266</v>
      </c>
      <c r="AJ12" s="82" t="s">
        <v>266</v>
      </c>
      <c r="AK12" s="82" t="s">
        <v>266</v>
      </c>
      <c r="AL12" s="79" t="str">
        <f>IF(LSPC.A!$E$38="Acceptable","A",IF(LSPC.A!$E$38="Needs Improvement","NI",LSPC.A!$E$38))</f>
        <v>Select</v>
      </c>
      <c r="AM12" s="78" t="str">
        <f>IF(LSPC.A!$E$39="Acceptable","A",IF(LSPC.A!$E$39="Needs Improvement","NI",LSPC.A!$E$39))</f>
        <v>Select</v>
      </c>
      <c r="AN12" s="79" t="str">
        <f>IF(LSPC.A!$E$40="Acceptable","A",IF(LSPC.A!$E$40="Needs Improvement","NI",LSPC.A!$E$40))</f>
        <v>Select</v>
      </c>
      <c r="AO12" s="78" t="str">
        <f>IF(LSPC.A!$E$41="Acceptable","A",IF(LSPC.A!$E$41="Needs Improvement","NI",LSPC.A!$E$41))</f>
        <v>Select</v>
      </c>
      <c r="AP12" s="79" t="str">
        <f>IF(LSPC.A!$E$42="Acceptable","A",IF(LSPC.A!$E$42="Needs Improvement","NI",LSPC.A!$E$42))</f>
        <v>Select</v>
      </c>
      <c r="AQ12" s="78" t="str">
        <f>IF(LSPC.A!$E$43="Acceptable","A",IF(LSPC.A!$E$43="Needs Improvement","NI",LSPC.A!$E$43))</f>
        <v>Select</v>
      </c>
      <c r="AR12" s="79" t="str">
        <f>IF(LSPC.A!$E$44="Acceptable","A",IF(LSPC.A!$E$44="Needs Improvement","NI",LSPC.A!$E$44))</f>
        <v>Select</v>
      </c>
      <c r="AS12" s="78" t="str">
        <f>IF(LSPC.A!$E$45="Acceptable","A",IF(LSPC.A!$E$45="Needs Improvement","NI",LSPC.A!$E$45))</f>
        <v>Select</v>
      </c>
      <c r="AT12" s="82" t="s">
        <v>266</v>
      </c>
      <c r="AU12" s="82" t="s">
        <v>266</v>
      </c>
      <c r="AV12" s="82" t="s">
        <v>266</v>
      </c>
      <c r="AW12" s="82" t="s">
        <v>266</v>
      </c>
      <c r="AX12" s="82" t="s">
        <v>266</v>
      </c>
      <c r="AY12" s="82" t="s">
        <v>266</v>
      </c>
      <c r="AZ12" s="82" t="s">
        <v>266</v>
      </c>
      <c r="BA12" s="157" t="str">
        <f>IF(LSPC.A!$E$47="Acceptable","A",IF(LSPC.A!$E$47="Needs Improvement","NI",LSPC.A!$E$47))</f>
        <v>Select</v>
      </c>
      <c r="BB12" s="160">
        <f t="shared" si="0"/>
        <v>0</v>
      </c>
      <c r="BC12" s="81" t="str">
        <f>IF(LSPC.A!$D$10="Auto-Populates","",LSPC.A!$D$10)</f>
        <v/>
      </c>
      <c r="BD12" s="159" t="str">
        <f>IF(LSPC.A!$F$10="Auto-populates","",LSPC.A!$F$10)</f>
        <v/>
      </c>
      <c r="BF12" s="103"/>
      <c r="BG12" s="88" t="s">
        <v>221</v>
      </c>
      <c r="BH12" s="75" t="str">
        <f>CGMP!$F$8</f>
        <v>Select</v>
      </c>
      <c r="BI12" s="79" t="str">
        <f>QF!$F$8</f>
        <v>Select</v>
      </c>
      <c r="BJ12" s="79" t="str">
        <f>QF.A!$F$8</f>
        <v>Select</v>
      </c>
      <c r="BK12" s="79" t="str">
        <f>LSPC!$F$8</f>
        <v>Select</v>
      </c>
      <c r="BL12" s="79" t="str">
        <f>LSPC.A!$F$8</f>
        <v>Select</v>
      </c>
      <c r="BM12" s="79" t="str">
        <f>FSPC!$F$8</f>
        <v>Select</v>
      </c>
      <c r="BN12" s="79" t="str">
        <f>FSPC.A!$F$8</f>
        <v>Select</v>
      </c>
      <c r="BO12" s="79" t="str">
        <f>HACCP!$F$8</f>
        <v>Select</v>
      </c>
      <c r="BP12" s="79" t="str">
        <f>HACCP.A!$F$8</f>
        <v>Select</v>
      </c>
    </row>
    <row r="13" spans="2:68" ht="15.75" x14ac:dyDescent="0.25">
      <c r="B13" s="90" t="s">
        <v>421</v>
      </c>
      <c r="C13" s="78">
        <f>FSPC!$F$7</f>
        <v>0</v>
      </c>
      <c r="D13" s="79">
        <f>FSPC!$F$5</f>
        <v>0</v>
      </c>
      <c r="E13" s="80">
        <f>FSPC!$F$3</f>
        <v>0</v>
      </c>
      <c r="F13" s="79">
        <f>FSPC!$D$5</f>
        <v>0</v>
      </c>
      <c r="G13" s="78" t="str">
        <f>FSPC!$D$8</f>
        <v>Full Scope PCHF</v>
      </c>
      <c r="H13" s="79" t="str">
        <f>FSPC!$F$8</f>
        <v>Select</v>
      </c>
      <c r="I13" s="78" t="str">
        <f>IF(FSPC!$E$14="Acceptable","A",IF(FSPC!$E$14="Needs Improvement","NI",FSPC!$E$14))</f>
        <v>Select</v>
      </c>
      <c r="J13" s="79" t="str">
        <f>IF(FSPC!$E$15="Acceptable","A",IF(FSPC!$E$15="Needs Improvement","NI",FSPC!$E$15))</f>
        <v>Select</v>
      </c>
      <c r="K13" s="78" t="str">
        <f>IF(FSPC!$E$16="Acceptable","A",IF(FSPC!$E$16="Needs Improvement","NI",FSPC!$E$16))</f>
        <v>Select</v>
      </c>
      <c r="L13" s="79" t="str">
        <f>IF(FSPC!$E$17="Acceptable","A",IF(FSPC!$E$17="Needs Improvement","NI",FSPC!$E$17))</f>
        <v>Select</v>
      </c>
      <c r="M13" s="78" t="str">
        <f>IF(FSPC!$E$18="Acceptable","A",IF(FSPC!$E$18="Needs Improvement","NI",FSPC!$E$18))</f>
        <v>Select</v>
      </c>
      <c r="N13" s="79" t="str">
        <f>IF(FSPC!$E$19="Acceptable","A",IF(FSPC!$E$19="Needs Improvement","NI",FSPC!$E$19))</f>
        <v>Select</v>
      </c>
      <c r="O13" s="78" t="str">
        <f>IF(FSPC!$E$20="Acceptable","A",IF(FSPC!$E$20="Needs Improvement","NI",FSPC!$E$20))</f>
        <v>Select</v>
      </c>
      <c r="P13" s="79" t="str">
        <f>IF(FSPC!$E$21="Acceptable","A",IF(FSPC!$E$21="Needs Improvement","NI",FSPC!$E$21))</f>
        <v>Select</v>
      </c>
      <c r="Q13" s="78" t="str">
        <f>IF(FSPC!$E$22="Acceptable","A",IF(FSPC!$E$22="Needs Improvement","NI",FSPC!$E$22))</f>
        <v>Select</v>
      </c>
      <c r="R13" s="79" t="str">
        <f>IF(FSPC!$E$24="Acceptable","A",IF(FSPC!$E$24="Needs Improvement","NI",FSPC!$E$24))</f>
        <v>Select</v>
      </c>
      <c r="S13" s="78" t="str">
        <f>IF(FSPC!$E$25="Acceptable","A",IF(FSPC!$E$25="Needs Improvement","NI",FSPC!$E$25))</f>
        <v>Select</v>
      </c>
      <c r="T13" s="79" t="str">
        <f>IF(FSPC!$E$26="Acceptable","A",IF(FSPC!$E$26="Needs Improvement","NI",FSPC!$E$26))</f>
        <v>Select</v>
      </c>
      <c r="U13" s="78" t="str">
        <f>IF(FSPC!$E$27="Acceptable","A",IF(FSPC!$E$27="Needs Improvement","NI",FSPC!$E$27))</f>
        <v>Select</v>
      </c>
      <c r="V13" s="79" t="str">
        <f>IF(FSPC!$E$28="Acceptable","A",IF(FSPC!$E$28="Needs Improvement","NI",FSPC!$E$28))</f>
        <v>Select</v>
      </c>
      <c r="W13" s="78" t="str">
        <f>IF(FSPC!$E$29="Acceptable","A",IF(FSPC!$E$29="Needs Improvement","NI",FSPC!$E$29))</f>
        <v>Select</v>
      </c>
      <c r="X13" s="79" t="str">
        <f>IF(FSPC!$E$30="Acceptable","A",IF(FSPC!$E$30="Needs Improvement","NI",FSPC!$E$30))</f>
        <v>Select</v>
      </c>
      <c r="Y13" s="78" t="str">
        <f>IF(FSPC!$E$31="Acceptable","A",IF(FSPC!$E$31="Needs Improvement","NI",FSPC!$E$31))</f>
        <v>Select</v>
      </c>
      <c r="Z13" s="79" t="str">
        <f>IF(FSPC!$E$32="Acceptable","A",IF(FSPC!$E$32="Needs Improvement","NI",FSPC!$E$32))</f>
        <v>Select</v>
      </c>
      <c r="AA13" s="83" t="s">
        <v>266</v>
      </c>
      <c r="AB13" s="83" t="s">
        <v>266</v>
      </c>
      <c r="AC13" s="82" t="s">
        <v>266</v>
      </c>
      <c r="AD13" s="82" t="s">
        <v>266</v>
      </c>
      <c r="AE13" s="82" t="s">
        <v>266</v>
      </c>
      <c r="AF13" s="82" t="s">
        <v>266</v>
      </c>
      <c r="AG13" s="78" t="str">
        <f>IF(FSPC!$E$34="Acceptable","A",IF(FSPC!$E$34="Needs Improvement","NI",FSPC!$E$34))</f>
        <v>Select</v>
      </c>
      <c r="AH13" s="79" t="str">
        <f>IF(FSPC!$E$35="Acceptable","A",IF(FSPC!$E$35="Needs Improvement","NI",FSPC!$E$35))</f>
        <v>Select</v>
      </c>
      <c r="AI13" s="78" t="str">
        <f>IF(FSPC!$E$36="Acceptable","A",IF(FSPC!$E$36="Needs Improvement","NI",FSPC!$E$36))</f>
        <v>Select</v>
      </c>
      <c r="AJ13" s="79" t="str">
        <f>IF(FSPC!$E$37="Acceptable","A",IF(FSPC!$E$37="Needs Improvement","NI",FSPC!$E$37))</f>
        <v>Select</v>
      </c>
      <c r="AK13" s="78" t="str">
        <f>IF(FSPC!$E$38="Acceptable","A",IF(FSPC!$E$38="Needs Improvement","NI",FSPC!$E$38))</f>
        <v>Select</v>
      </c>
      <c r="AL13" s="82" t="s">
        <v>266</v>
      </c>
      <c r="AM13" s="82" t="s">
        <v>266</v>
      </c>
      <c r="AN13" s="82" t="s">
        <v>266</v>
      </c>
      <c r="AO13" s="82" t="s">
        <v>266</v>
      </c>
      <c r="AP13" s="82" t="s">
        <v>266</v>
      </c>
      <c r="AQ13" s="82" t="s">
        <v>266</v>
      </c>
      <c r="AR13" s="82" t="s">
        <v>266</v>
      </c>
      <c r="AS13" s="82" t="s">
        <v>266</v>
      </c>
      <c r="AT13" s="82" t="s">
        <v>266</v>
      </c>
      <c r="AU13" s="82" t="s">
        <v>266</v>
      </c>
      <c r="AV13" s="82" t="s">
        <v>266</v>
      </c>
      <c r="AW13" s="82" t="s">
        <v>266</v>
      </c>
      <c r="AX13" s="82" t="s">
        <v>266</v>
      </c>
      <c r="AY13" s="82" t="s">
        <v>266</v>
      </c>
      <c r="AZ13" s="82" t="s">
        <v>266</v>
      </c>
      <c r="BA13" s="157" t="str">
        <f>IF(FSPC!$E$40="Acceptable","A",IF(FSPC!$E$40="Needs Improvement","NI",FSPC!$E$40))</f>
        <v>Select</v>
      </c>
      <c r="BB13" s="160">
        <f t="shared" si="0"/>
        <v>0</v>
      </c>
      <c r="BC13" s="81" t="str">
        <f>IF(FSPC!$D$10="Auto-Populates","",FSPC!$D$10)</f>
        <v/>
      </c>
      <c r="BD13" s="159" t="str">
        <f>IF(FSPC!$F$10="Auto-populates","",FSPC!$F$10)</f>
        <v/>
      </c>
      <c r="BF13" s="205" t="s">
        <v>201</v>
      </c>
      <c r="BG13" s="105" t="s">
        <v>222</v>
      </c>
      <c r="BH13" s="74" t="str">
        <f>IF(CGMP!$E$14="Acceptable","A",IF(CGMP!$E$14="Needs Improvement","NI",CGMP!$E$14))</f>
        <v>Select</v>
      </c>
      <c r="BI13" s="78" t="str">
        <f>IF(QF!$E$14="Acceptable","A",IF(QF!$E$14="Needs Improvement","NI",QF!$E$14))</f>
        <v>Select</v>
      </c>
      <c r="BJ13" s="78" t="str">
        <f>IF(QF.A!$E$14="Acceptable","A",IF(QF.A!$E$14="Needs Improvement","NI",QF.A!$E$14))</f>
        <v>Select</v>
      </c>
      <c r="BK13" s="78" t="str">
        <f>IF(LSPC!$E$14="Acceptable","A",IF(LSPC!$E$14="Needs Improvement","NI",LSPC!$E$14))</f>
        <v>Select</v>
      </c>
      <c r="BL13" s="78" t="str">
        <f>IF(LSPC.A!$E$14="Acceptable","A",IF(LSPC.A!$E$14="Needs Improvement","NI",LSPC.A!$E$14))</f>
        <v>Select</v>
      </c>
      <c r="BM13" s="78" t="str">
        <f>IF(FSPC!$E$14="Acceptable","A",IF(FSPC!$E$14="Needs Improvement","NI",FSPC!$E$14))</f>
        <v>Select</v>
      </c>
      <c r="BN13" s="78" t="str">
        <f>IF(FSPC.A!$E$14="Acceptable","A",IF(FSPC.A!$E$14="Needs Improvement","NI",FSPC.A!$E$14))</f>
        <v>Select</v>
      </c>
      <c r="BO13" s="78" t="str">
        <f>IF(HACCP!$E$14="Acceptable","A",IF(HACCP!$E$14="Needs Improvement","NI",HACCP!$E$14))</f>
        <v>Select</v>
      </c>
      <c r="BP13" s="78" t="str">
        <f>IF(HACCP.A!$E$14="Acceptable","A",IF(HACCP.A!$E$14="Needs Improvement","NI",HACCP.A!$E$14))</f>
        <v>Select</v>
      </c>
    </row>
    <row r="14" spans="2:68" ht="15.75" x14ac:dyDescent="0.25">
      <c r="B14" s="90" t="s">
        <v>422</v>
      </c>
      <c r="C14" s="78">
        <f>FSPC.A!$F$7</f>
        <v>0</v>
      </c>
      <c r="D14" s="79">
        <f>FSPC.A!$F$5</f>
        <v>0</v>
      </c>
      <c r="E14" s="80">
        <f>FSPC.A!$F$3</f>
        <v>0</v>
      </c>
      <c r="F14" s="79">
        <f>FSPC.A!$D$5</f>
        <v>0</v>
      </c>
      <c r="G14" s="78" t="str">
        <f>FSPC.A!$D$8</f>
        <v>Select</v>
      </c>
      <c r="H14" s="79" t="str">
        <f>FSPC.A!$F$8</f>
        <v>Select</v>
      </c>
      <c r="I14" s="78" t="str">
        <f>IF(FSPC.A!$E$14="Acceptable","A",IF(FSPC.A!$E$14="Needs Improvement","NI",FSPC.A!$E$14))</f>
        <v>Select</v>
      </c>
      <c r="J14" s="79" t="str">
        <f>IF(FSPC.A!$E$15="Acceptable","A",IF(FSPC.A!$E$15="Needs Improvement","NI",FSPC.A!$E$15))</f>
        <v>Select</v>
      </c>
      <c r="K14" s="78" t="str">
        <f>IF(FSPC.A!$E$16="Acceptable","A",IF(FSPC.A!$E$16="Needs Improvement","NI",FSPC.A!$E$16))</f>
        <v>Select</v>
      </c>
      <c r="L14" s="79" t="str">
        <f>IF(FSPC.A!$E$17="Acceptable","A",IF(FSPC.A!$E$17="Needs Improvement","NI",FSPC.A!$E$17))</f>
        <v>Select</v>
      </c>
      <c r="M14" s="78" t="str">
        <f>IF(FSPC.A!$E$18="Acceptable","A",IF(FSPC.A!$E$18="Needs Improvement","NI",FSPC.A!$E$18))</f>
        <v>Select</v>
      </c>
      <c r="N14" s="79" t="str">
        <f>IF(FSPC.A!$E$19="Acceptable","A",IF(FSPC.A!$E$19="Needs Improvement","NI",FSPC.A!$E$19))</f>
        <v>Select</v>
      </c>
      <c r="O14" s="78" t="str">
        <f>IF(FSPC.A!$E$20="Acceptable","A",IF(FSPC.A!$E$20="Needs Improvement","NI",FSPC.A!$E$20))</f>
        <v>Select</v>
      </c>
      <c r="P14" s="79" t="str">
        <f>IF(FSPC.A!$E$21="Acceptable","A",IF(FSPC.A!$E$21="Needs Improvement","NI",FSPC.A!$E$21))</f>
        <v>Select</v>
      </c>
      <c r="Q14" s="78" t="str">
        <f>IF(FSPC.A!$E$22="Acceptable","A",IF(FSPC.A!$E$22="Needs Improvement","NI",FSPC.A!$E$22))</f>
        <v>Select</v>
      </c>
      <c r="R14" s="79" t="str">
        <f>IF(FSPC.A!$E$24="Acceptable","A",IF(FSPC.A!$E$24="Needs Improvement","NI",FSPC.A!$E$24))</f>
        <v>Select</v>
      </c>
      <c r="S14" s="78" t="str">
        <f>IF(FSPC.A!$E$25="Acceptable","A",IF(FSPC.A!$E$25="Needs Improvement","NI",FSPC.A!$E$25))</f>
        <v>Select</v>
      </c>
      <c r="T14" s="79" t="str">
        <f>IF(FSPC.A!$E$26="Acceptable","A",IF(FSPC.A!$E$26="Needs Improvement","NI",FSPC.A!$E$26))</f>
        <v>Select</v>
      </c>
      <c r="U14" s="78" t="str">
        <f>IF(FSPC.A!$E$27="Acceptable","A",IF(FSPC.A!$E$27="Needs Improvement","NI",FSPC.A!$E$27))</f>
        <v>Select</v>
      </c>
      <c r="V14" s="79" t="str">
        <f>IF(FSPC.A!$E$28="Acceptable","A",IF(FSPC.A!$E$28="Needs Improvement","NI",FSPC.A!$E$28))</f>
        <v>Select</v>
      </c>
      <c r="W14" s="78" t="str">
        <f>IF(FSPC.A!$E$29="Acceptable","A",IF(FSPC.A!$E$29="Needs Improvement","NI",FSPC.A!$E$29))</f>
        <v>Select</v>
      </c>
      <c r="X14" s="79" t="str">
        <f>IF(FSPC.A!$E$30="Acceptable","A",IF(FSPC.A!$E$30="Needs Improvement","NI",FSPC.A!$E$30))</f>
        <v>Select</v>
      </c>
      <c r="Y14" s="78" t="str">
        <f>IF(FSPC.A!$E$31="Acceptable","A",IF(FSPC.A!$E$31="Needs Improvement","NI",FSPC.A!$E$31))</f>
        <v>Select</v>
      </c>
      <c r="Z14" s="79" t="str">
        <f>IF(FSPC.A!$E$32="Acceptable","A",IF(FSPC.A!$E$32="Needs Improvement","NI",FSPC.A!$E$32))</f>
        <v>Select</v>
      </c>
      <c r="AA14" s="83" t="s">
        <v>266</v>
      </c>
      <c r="AB14" s="83" t="s">
        <v>266</v>
      </c>
      <c r="AC14" s="82" t="s">
        <v>266</v>
      </c>
      <c r="AD14" s="82" t="s">
        <v>266</v>
      </c>
      <c r="AE14" s="82" t="s">
        <v>266</v>
      </c>
      <c r="AF14" s="82" t="s">
        <v>266</v>
      </c>
      <c r="AG14" s="78" t="str">
        <f>IF(FSPC.A!$E$34="Acceptable","A",IF(FSPC.A!$E$34="Needs Improvement","NI",FSPC.A!$E$34))</f>
        <v>Select</v>
      </c>
      <c r="AH14" s="79" t="str">
        <f>IF(FSPC.A!$E$35="Acceptable","A",IF(FSPC.A!$E$35="Needs Improvement","NI",FSPC.A!$E$35))</f>
        <v>Select</v>
      </c>
      <c r="AI14" s="78" t="str">
        <f>IF(FSPC.A!$E$36="Acceptable","A",IF(FSPC.A!$E$36="Needs Improvement","NI",FSPC.A!$E$36))</f>
        <v>Select</v>
      </c>
      <c r="AJ14" s="79" t="str">
        <f>IF(FSPC.A!$E$37="Acceptable","A",IF(FSPC.A!$E$37="Needs Improvement","NI",FSPC.A!$E$37))</f>
        <v>Select</v>
      </c>
      <c r="AK14" s="78" t="str">
        <f>IF(FSPC.A!$E$38="Acceptable","A",IF(FSPC.A!$E$38="Needs Improvement","NI",FSPC.A!$E$38))</f>
        <v>Select</v>
      </c>
      <c r="AL14" s="79" t="str">
        <f>IF(FSPC.A!$E$40="Acceptable","A",IF(FSPC.A!$E$40="Needs Improvement","NI",FSPC.A!$E$40))</f>
        <v>Select</v>
      </c>
      <c r="AM14" s="78" t="str">
        <f>IF(FSPC.A!$E$41="Acceptable","A",IF(FSPC.A!$E$41="Needs Improvement","NI",FSPC.A!$E$41))</f>
        <v>Select</v>
      </c>
      <c r="AN14" s="79" t="str">
        <f>IF(FSPC.A!$E$42="Acceptable","A",IF(FSPC.A!$E$42="Needs Improvement","NI",FSPC.A!$E$42))</f>
        <v>Select</v>
      </c>
      <c r="AO14" s="78" t="str">
        <f>IF(FSPC.A!$E$43="Acceptable","A",IF(FSPC.A!$E$43="Needs Improvement","NI",FSPC.A!$E$43))</f>
        <v>Select</v>
      </c>
      <c r="AP14" s="79" t="str">
        <f>IF(FSPC.A!$E$44="Acceptable","A",IF(FSPC.A!$E$44="Needs Improvement","NI",FSPC.A!$E$44))</f>
        <v>Select</v>
      </c>
      <c r="AQ14" s="78" t="str">
        <f>IF(FSPC.A!$E$45="Acceptable","A",IF(FSPC.A!$E$45="Needs Improvement","NI",FSPC.A!$E$45))</f>
        <v>Select</v>
      </c>
      <c r="AR14" s="79" t="str">
        <f>IF(FSPC.A!$E$46="Acceptable","A",IF(FSPC.A!$E$46="Needs Improvement","NI",FSPC.A!$E$46))</f>
        <v>Select</v>
      </c>
      <c r="AS14" s="78" t="str">
        <f>IF(FSPC.A!$E$47="Acceptable","A",IF(FSPC.A!$E$47="Needs Improvement","NI",FSPC.A!$E$47))</f>
        <v>Select</v>
      </c>
      <c r="AT14" s="82" t="s">
        <v>266</v>
      </c>
      <c r="AU14" s="82" t="s">
        <v>266</v>
      </c>
      <c r="AV14" s="82" t="s">
        <v>266</v>
      </c>
      <c r="AW14" s="82" t="s">
        <v>266</v>
      </c>
      <c r="AX14" s="82" t="s">
        <v>266</v>
      </c>
      <c r="AY14" s="82" t="s">
        <v>266</v>
      </c>
      <c r="AZ14" s="82" t="s">
        <v>266</v>
      </c>
      <c r="BA14" s="157" t="str">
        <f>IF(FSPC.A!$E$49="Acceptable","A",IF(FSPC.A!$E$49="Needs Improvement","NI",FSPC.A!$E$49))</f>
        <v>Select</v>
      </c>
      <c r="BB14" s="160">
        <f t="shared" si="0"/>
        <v>0</v>
      </c>
      <c r="BC14" s="81" t="str">
        <f>IF(FSPC.A!$D$10="Auto-Populates","",FSPC.A!$D$10)</f>
        <v/>
      </c>
      <c r="BD14" s="159" t="str">
        <f>IF(FSPC.A!$F$10="Auto-populates","",FSPC.A!$F$10)</f>
        <v/>
      </c>
      <c r="BF14" s="204"/>
      <c r="BG14" s="105" t="s">
        <v>223</v>
      </c>
      <c r="BH14" s="75" t="str">
        <f>IF(CGMP!$E$15="Acceptable","A",IF(CGMP!$E$15="Needs Improvement","NI",CGMP!$E$15))</f>
        <v>Select</v>
      </c>
      <c r="BI14" s="79" t="str">
        <f>IF(QF!$E$15="Acceptable","A",IF(QF!$E$15="Needs Improvement","NI",QF!$E$15))</f>
        <v>Select</v>
      </c>
      <c r="BJ14" s="79" t="str">
        <f>IF(QF.A!$E$15="Acceptable","A",IF(QF.A!$E$15="Needs Improvement","NI",QF.A!$E$15))</f>
        <v>Select</v>
      </c>
      <c r="BK14" s="79" t="str">
        <f>IF(LSPC!$E$15="Acceptable","A",IF(LSPC!$E$15="Needs Improvement","NI",LSPC!$E$15))</f>
        <v>Select</v>
      </c>
      <c r="BL14" s="79" t="str">
        <f>IF(LSPC.A!$E$15="Acceptable","A",IF(LSPC.A!$E$15="Needs Improvement","NI",LSPC.A!$E$15))</f>
        <v>Select</v>
      </c>
      <c r="BM14" s="79" t="str">
        <f>IF(FSPC!$E$15="Acceptable","A",IF(FSPC!$E$15="Needs Improvement","NI",FSPC!$E$15))</f>
        <v>Select</v>
      </c>
      <c r="BN14" s="79" t="str">
        <f>IF(FSPC.A!$E$15="Acceptable","A",IF(FSPC.A!$E$15="Needs Improvement","NI",FSPC.A!$E$15))</f>
        <v>Select</v>
      </c>
      <c r="BO14" s="79" t="str">
        <f>IF(HACCP!$E$15="Acceptable","A",IF(HACCP!$E$15="Needs Improvement","NI",HACCP!$E$15))</f>
        <v>Select</v>
      </c>
      <c r="BP14" s="79" t="str">
        <f>IF(HACCP.A!$E$15="Acceptable","A",IF(HACCP.A!$E$15="Needs Improvement","NI",HACCP.A!$E$15))</f>
        <v>Select</v>
      </c>
    </row>
    <row r="15" spans="2:68" ht="15.75" x14ac:dyDescent="0.25">
      <c r="B15" s="90" t="s">
        <v>423</v>
      </c>
      <c r="C15" s="78">
        <f>HACCP!$F$7</f>
        <v>0</v>
      </c>
      <c r="D15" s="79">
        <f>HACCP!$F$5</f>
        <v>0</v>
      </c>
      <c r="E15" s="80">
        <f>HACCP!$F$3</f>
        <v>0</v>
      </c>
      <c r="F15" s="79">
        <f>HACCP!$D$5</f>
        <v>0</v>
      </c>
      <c r="G15" s="78" t="str">
        <f>HACCP!$D$8</f>
        <v>Select</v>
      </c>
      <c r="H15" s="79" t="str">
        <f>HACCP!$F$8</f>
        <v>Select</v>
      </c>
      <c r="I15" s="78" t="str">
        <f>IF(HACCP!$E$14="Acceptable","A",IF(HACCP!$E$14="Needs Improvement","NI",HACCP!$E$14))</f>
        <v>Select</v>
      </c>
      <c r="J15" s="79" t="str">
        <f>IF(HACCP!$E$15="Acceptable","A",IF(HACCP!$E$15="Needs Improvement","NI",HACCP!$E$15))</f>
        <v>Select</v>
      </c>
      <c r="K15" s="78" t="str">
        <f>IF(HACCP!$E$16="Acceptable","A",IF(HACCP!$E$16="Needs Improvement","NI",HACCP!$E$16))</f>
        <v>Select</v>
      </c>
      <c r="L15" s="79" t="str">
        <f>IF(HACCP!$E$17="Acceptable","A",IF(HACCP!$E$17="Needs Improvement","NI",HACCP!$E$17))</f>
        <v>Select</v>
      </c>
      <c r="M15" s="78" t="str">
        <f>IF(HACCP!$E$18="Acceptable","A",IF(HACCP!$E$18="Needs Improvement","NI",HACCP!$E$18))</f>
        <v>Select</v>
      </c>
      <c r="N15" s="79" t="str">
        <f>IF(HACCP!$E$19="Acceptable","A",IF(HACCP!$E$19="Needs Improvement","NI",HACCP!$E$19))</f>
        <v>Select</v>
      </c>
      <c r="O15" s="78" t="str">
        <f>IF(HACCP!$E$20="Acceptable","A",IF(HACCP!$E$20="Needs Improvement","NI",HACCP!$E$20))</f>
        <v>Select</v>
      </c>
      <c r="P15" s="79" t="str">
        <f>IF(HACCP!$E$21="Acceptable","A",IF(HACCP!$E$21="Needs Improvement","NI",HACCP!$E$21))</f>
        <v>Select</v>
      </c>
      <c r="Q15" s="78" t="str">
        <f>IF(HACCP!$E$22="Acceptable","A",IF(HACCP!$E$22="Needs Improvement","NI",HACCP!$E$22))</f>
        <v>Select</v>
      </c>
      <c r="R15" s="79" t="str">
        <f>IF(HACCP!$E$24="Acceptable","A",IF(HACCP!$E$24="Needs Improvement","NI",HACCP!$E$24))</f>
        <v>Select</v>
      </c>
      <c r="S15" s="78" t="str">
        <f>IF(HACCP!$E$25="Acceptable","A",IF(HACCP!$E$25="Needs Improvement","NI",HACCP!$E$25))</f>
        <v>Select</v>
      </c>
      <c r="T15" s="79" t="str">
        <f>IF(HACCP!$E$26="Acceptable","A",IF(HACCP!$E$26="Needs Improvement","NI",HACCP!$E$26))</f>
        <v>Select</v>
      </c>
      <c r="U15" s="78" t="str">
        <f>IF(HACCP!$E$27="Acceptable","A",IF(HACCP!$E$27="Needs Improvement","NI",HACCP!$E$27))</f>
        <v>Select</v>
      </c>
      <c r="V15" s="79" t="str">
        <f>IF(HACCP!$E$28="Acceptable","A",IF(HACCP!$E$28="Needs Improvement","NI",HACCP!$E$28))</f>
        <v>Select</v>
      </c>
      <c r="W15" s="78" t="str">
        <f>IF(HACCP!$E$29="Acceptable","A",IF(HACCP!$E$29="Needs Improvement","NI",HACCP!$E$29))</f>
        <v>Select</v>
      </c>
      <c r="X15" s="79" t="str">
        <f>IF(HACCP!$E$30="Acceptable","A",IF(HACCP!$E$30="Needs Improvement","NI",HACCP!$E$30))</f>
        <v>Select</v>
      </c>
      <c r="Y15" s="78" t="str">
        <f>IF(HACCP!$E$31="Acceptable","A",IF(HACCP!$E$31="Needs Improvement","NI",HACCP!$E$31))</f>
        <v>Select</v>
      </c>
      <c r="Z15" s="79" t="str">
        <f>IF(HACCP!$E$32="Acceptable","A",IF(HACCP!$E$32="Needs Improvement","NI",HACCP!$E$32))</f>
        <v>Select</v>
      </c>
      <c r="AA15" s="83" t="s">
        <v>266</v>
      </c>
      <c r="AB15" s="83" t="s">
        <v>266</v>
      </c>
      <c r="AC15" s="82" t="s">
        <v>266</v>
      </c>
      <c r="AD15" s="82" t="s">
        <v>266</v>
      </c>
      <c r="AE15" s="82" t="s">
        <v>266</v>
      </c>
      <c r="AF15" s="82" t="s">
        <v>266</v>
      </c>
      <c r="AG15" s="82" t="s">
        <v>266</v>
      </c>
      <c r="AH15" s="82" t="s">
        <v>266</v>
      </c>
      <c r="AI15" s="82" t="s">
        <v>266</v>
      </c>
      <c r="AJ15" s="82" t="s">
        <v>266</v>
      </c>
      <c r="AK15" s="82" t="s">
        <v>266</v>
      </c>
      <c r="AL15" s="82" t="s">
        <v>266</v>
      </c>
      <c r="AM15" s="82" t="s">
        <v>266</v>
      </c>
      <c r="AN15" s="82" t="s">
        <v>266</v>
      </c>
      <c r="AO15" s="82" t="s">
        <v>266</v>
      </c>
      <c r="AP15" s="82" t="s">
        <v>266</v>
      </c>
      <c r="AQ15" s="82" t="s">
        <v>266</v>
      </c>
      <c r="AR15" s="82" t="s">
        <v>266</v>
      </c>
      <c r="AS15" s="82" t="s">
        <v>266</v>
      </c>
      <c r="AT15" s="79" t="str">
        <f>IF(HACCP!$E$34="Acceptable","A",IF(HACCP!$E$34="Needs Improvement","NI",HACCP!$E$34))</f>
        <v>Select</v>
      </c>
      <c r="AU15" s="78" t="str">
        <f>IF(HACCP!$E$35="Acceptable","A",IF(HACCP!$E$35="Needs Improvement","NI",HACCP!$E$35))</f>
        <v>Select</v>
      </c>
      <c r="AV15" s="79" t="str">
        <f>IF(HACCP!$E$36="Acceptable","A",IF(HACCP!$E$36="Needs Improvement","NI",HACCP!$E$36))</f>
        <v>Select</v>
      </c>
      <c r="AW15" s="78" t="str">
        <f>IF(HACCP!$E$37="Acceptable","A",IF(HACCP!$E$37="Needs Improvement","NI",HACCP!$E$37))</f>
        <v>Select</v>
      </c>
      <c r="AX15" s="79" t="str">
        <f>IF(HACCP!$E$38="Acceptable","A",IF(HACCP!$E$38="Needs Improvement","NI",HACCP!$E$38))</f>
        <v>Select</v>
      </c>
      <c r="AY15" s="78" t="str">
        <f>IF(HACCP!$E$39="Acceptable","A",IF(HACCP!$E$39="Needs Improvement","NI",HACCP!$E$39))</f>
        <v>Select</v>
      </c>
      <c r="AZ15" s="79" t="str">
        <f>IF(HACCP!$E$40="Acceptable","A",IF(HACCP!$E$40="Needs Improvement","NI",HACCP!$E$40))</f>
        <v>Select</v>
      </c>
      <c r="BA15" s="157" t="str">
        <f>IF(HACCP!$E$42="Acceptable","A",IF(HACCP!$E$42="Needs Improvement","NI",HACCP!$E$42))</f>
        <v>Select</v>
      </c>
      <c r="BB15" s="160">
        <f t="shared" si="0"/>
        <v>0</v>
      </c>
      <c r="BC15" s="81" t="str">
        <f>IF(HACCP!$D$10="Auto-Populates","",HACCP!$D$10)</f>
        <v/>
      </c>
      <c r="BD15" s="159" t="str">
        <f>IF(HACCP!$F$10="Auto-populates","",HACCP!$F$10)</f>
        <v/>
      </c>
      <c r="BF15" s="204"/>
      <c r="BG15" s="105" t="s">
        <v>224</v>
      </c>
      <c r="BH15" s="74" t="str">
        <f>IF(CGMP!$E$16="Acceptable","A",IF(CGMP!$E$16="Needs Improvement","NI",CGMP!$E$16))</f>
        <v>Select</v>
      </c>
      <c r="BI15" s="78" t="str">
        <f>IF(QF!$E$16="Acceptable","A",IF(QF!$E$16="Needs Improvement","NI",QF!$E$16))</f>
        <v>Select</v>
      </c>
      <c r="BJ15" s="78" t="str">
        <f>IF(QF.A!$E$16="Acceptable","A",IF(QF.A!$E$16="Needs Improvement","NI",QF.A!$E$16))</f>
        <v>Select</v>
      </c>
      <c r="BK15" s="78" t="str">
        <f>IF(LSPC!$E$16="Acceptable","A",IF(LSPC!$E$16="Needs Improvement","NI",LSPC!$E$16))</f>
        <v>Select</v>
      </c>
      <c r="BL15" s="78" t="str">
        <f>IF(LSPC.A!$E$16="Acceptable","A",IF(LSPC.A!$E$16="Needs Improvement","NI",LSPC.A!$E$16))</f>
        <v>Select</v>
      </c>
      <c r="BM15" s="78" t="str">
        <f>IF(FSPC!$E$16="Acceptable","A",IF(FSPC!$E$16="Needs Improvement","NI",FSPC!$E$16))</f>
        <v>Select</v>
      </c>
      <c r="BN15" s="78" t="str">
        <f>IF(FSPC.A!$E$16="Acceptable","A",IF(FSPC.A!$E$16="Needs Improvement","NI",FSPC.A!$E$16))</f>
        <v>Select</v>
      </c>
      <c r="BO15" s="78" t="str">
        <f>IF(HACCP!$E$16="Acceptable","A",IF(HACCP!$E$16="Needs Improvement","NI",HACCP!$E$16))</f>
        <v>Select</v>
      </c>
      <c r="BP15" s="78" t="str">
        <f>IF(HACCP.A!$E$16="Acceptable","A",IF(HACCP.A!$E$16="Needs Improvement","NI",HACCP.A!$E$16))</f>
        <v>Select</v>
      </c>
    </row>
    <row r="16" spans="2:68" ht="16.5" thickBot="1" x14ac:dyDescent="0.3">
      <c r="B16" s="90" t="s">
        <v>424</v>
      </c>
      <c r="C16" s="78">
        <f>HACCP.A!$F$7</f>
        <v>0</v>
      </c>
      <c r="D16" s="79">
        <f>HACCP.A!$F$5</f>
        <v>0</v>
      </c>
      <c r="E16" s="80">
        <f>HACCP.A!$F$3</f>
        <v>0</v>
      </c>
      <c r="F16" s="79">
        <f>HACCP.A!$D$5</f>
        <v>0</v>
      </c>
      <c r="G16" s="78" t="str">
        <f>HACCP.A!$D$8</f>
        <v>Select</v>
      </c>
      <c r="H16" s="79" t="str">
        <f>HACCP.A!$F$8</f>
        <v>Select</v>
      </c>
      <c r="I16" s="78" t="str">
        <f>IF(HACCP.A!$E$14="Acceptable","A",IF(HACCP.A!$E$14="Needs Improvement","NI",HACCP.A!$E$14))</f>
        <v>Select</v>
      </c>
      <c r="J16" s="79" t="str">
        <f>IF(HACCP.A!$E$15="Acceptable","A",IF(HACCP.A!$E$15="Needs Improvement","NI",HACCP.A!$E$15))</f>
        <v>Select</v>
      </c>
      <c r="K16" s="78" t="str">
        <f>IF(HACCP.A!$E$16="Acceptable","A",IF(HACCP.A!$E$16="Needs Improvement","NI",HACCP.A!$E$16))</f>
        <v>Select</v>
      </c>
      <c r="L16" s="79" t="str">
        <f>IF(HACCP.A!$E$17="Acceptable","A",IF(HACCP.A!$E$17="Needs Improvement","NI",HACCP.A!$E$17))</f>
        <v>Select</v>
      </c>
      <c r="M16" s="78" t="str">
        <f>IF(HACCP.A!$E$18="Acceptable","A",IF(HACCP.A!$E$18="Needs Improvement","NI",HACCP.A!$E$18))</f>
        <v>Select</v>
      </c>
      <c r="N16" s="79" t="str">
        <f>IF(HACCP.A!$E$19="Acceptable","A",IF(HACCP.A!$E$19="Needs Improvement","NI",HACCP.A!$E$19))</f>
        <v>Select</v>
      </c>
      <c r="O16" s="78" t="str">
        <f>IF(HACCP.A!$E$20="Acceptable","A",IF(HACCP.A!$E$20="Needs Improvement","NI",HACCP.A!$E$20))</f>
        <v>Select</v>
      </c>
      <c r="P16" s="79" t="str">
        <f>IF(HACCP.A!$E$21="Acceptable","A",IF(HACCP.A!$E$21="Needs Improvement","NI",HACCP.A!$E$21))</f>
        <v>Select</v>
      </c>
      <c r="Q16" s="78" t="str">
        <f>IF(HACCP.A!$E$22="Acceptable","A",IF(HACCP.A!$E$22="Needs Improvement","NI",HACCP.A!$E$22))</f>
        <v>Select</v>
      </c>
      <c r="R16" s="79" t="str">
        <f>IF(HACCP.A!$E$24="Acceptable","A",IF(HACCP.A!$E$24="Needs Improvement","NI",HACCP.A!$E$24))</f>
        <v>Select</v>
      </c>
      <c r="S16" s="78" t="str">
        <f>IF(HACCP.A!$E$25="Acceptable","A",IF(HACCP.A!$E$25="Needs Improvement","NI",HACCP.A!$E$25))</f>
        <v>Select</v>
      </c>
      <c r="T16" s="79" t="str">
        <f>IF(HACCP.A!$E$26="Acceptable","A",IF(HACCP.A!$E$26="Needs Improvement","NI",HACCP.A!$E$26))</f>
        <v>Select</v>
      </c>
      <c r="U16" s="78" t="str">
        <f>IF(HACCP.A!$E$27="Acceptable","A",IF(HACCP.A!$E$27="Needs Improvement","NI",HACCP.A!$E$27))</f>
        <v>Select</v>
      </c>
      <c r="V16" s="79" t="str">
        <f>IF(HACCP.A!$E$28="Acceptable","A",IF(HACCP.A!$E$28="Needs Improvement","NI",HACCP.A!$E$28))</f>
        <v>Select</v>
      </c>
      <c r="W16" s="78" t="str">
        <f>IF(HACCP.A!$E$29="Acceptable","A",IF(HACCP.A!$E$29="Needs Improvement","NI",HACCP.A!$E$29))</f>
        <v>Select</v>
      </c>
      <c r="X16" s="79" t="str">
        <f>IF(HACCP.A!$E$30="Acceptable","A",IF(HACCP.A!$E$30="Needs Improvement","NI",HACCP.A!$E$30))</f>
        <v>Select</v>
      </c>
      <c r="Y16" s="78" t="str">
        <f>IF(HACCP.A!$E$31="Acceptable","A",IF(HACCP.A!$E$31="Needs Improvement","NI",HACCP.A!$E$31))</f>
        <v>Select</v>
      </c>
      <c r="Z16" s="79" t="str">
        <f>IF(HACCP.A!$E$32="Acceptable","A",IF(HACCP.A!$E$32="Needs Improvement","NI",HACCP.A!$E$32))</f>
        <v>Select</v>
      </c>
      <c r="AA16" s="83" t="s">
        <v>266</v>
      </c>
      <c r="AB16" s="83" t="s">
        <v>266</v>
      </c>
      <c r="AC16" s="82" t="s">
        <v>266</v>
      </c>
      <c r="AD16" s="82" t="s">
        <v>266</v>
      </c>
      <c r="AE16" s="82" t="s">
        <v>266</v>
      </c>
      <c r="AF16" s="82" t="s">
        <v>266</v>
      </c>
      <c r="AG16" s="82" t="s">
        <v>266</v>
      </c>
      <c r="AH16" s="82" t="s">
        <v>266</v>
      </c>
      <c r="AI16" s="82" t="s">
        <v>266</v>
      </c>
      <c r="AJ16" s="82" t="s">
        <v>266</v>
      </c>
      <c r="AK16" s="82" t="s">
        <v>266</v>
      </c>
      <c r="AL16" s="79" t="str">
        <f>IF(HACCP.A!$E$34="Acceptable","A",IF(HACCP.A!$E$34="Needs Improvement","NI",HACCP.A!$E$34))</f>
        <v>Select</v>
      </c>
      <c r="AM16" s="78" t="str">
        <f>IF(HACCP.A!$E$35="Acceptable","A",IF(HACCP.A!$E$35="Needs Improvement","NI",HACCP.A!$E$35))</f>
        <v>Select</v>
      </c>
      <c r="AN16" s="79" t="str">
        <f>IF(HACCP.A!$E$36="Acceptable","A",IF(HACCP.A!$E$36="Needs Improvement","NI",HACCP.A!$E$36))</f>
        <v>Select</v>
      </c>
      <c r="AO16" s="78" t="str">
        <f>IF(HACCP.A!$E$37="Acceptable","A",IF(HACCP.A!$E$37="Needs Improvement","NI",HACCP.A!$E$37))</f>
        <v>Select</v>
      </c>
      <c r="AP16" s="79" t="str">
        <f>IF(HACCP.A!$E$38="Acceptable","A",IF(HACCP.A!$E$38="Needs Improvement","NI",HACCP.A!$E$38))</f>
        <v>Select</v>
      </c>
      <c r="AQ16" s="78" t="str">
        <f>IF(HACCP.A!$E$39="Acceptable","A",IF(HACCP.A!$E$39="Needs Improvement","NI",HACCP.A!$E$39))</f>
        <v>Select</v>
      </c>
      <c r="AR16" s="79" t="str">
        <f>IF(HACCP.A!$E$40="Acceptable","A",IF(HACCP.A!$E$40="Needs Improvement","NI",HACCP.A!$E$40))</f>
        <v>Select</v>
      </c>
      <c r="AS16" s="78" t="str">
        <f>IF(HACCP.A!$E$41="Acceptable","A",IF(HACCP.A!$E$41="Needs Improvement","NI",HACCP.A!$E$41))</f>
        <v>Select</v>
      </c>
      <c r="AT16" s="79" t="str">
        <f>IF(HACCP.A!$E$43="Acceptable","A",IF(HACCP.A!$E$43="Needs Improvement","NI",HACCP.A!$E$43))</f>
        <v>Select</v>
      </c>
      <c r="AU16" s="78" t="str">
        <f>IF(HACCP.A!$E$44="Acceptable","A",IF(HACCP.A!$E$44="Needs Improvement","NI",HACCP.A!$E$44))</f>
        <v>Select</v>
      </c>
      <c r="AV16" s="79" t="str">
        <f>IF(HACCP.A!$E$45="Acceptable","A",IF(HACCP.A!$E$45="Needs Improvement","NI",HACCP.A!$E$45))</f>
        <v>Select</v>
      </c>
      <c r="AW16" s="78" t="str">
        <f>IF(HACCP.A!$E$46="Acceptable","A",IF(HACCP.A!$E$46="Needs Improvement","NI",HACCP.A!$E$46))</f>
        <v>Select</v>
      </c>
      <c r="AX16" s="79" t="str">
        <f>IF(HACCP.A!$E$47="Acceptable","A",IF(HACCP.A!$E$47="Needs Improvement","NI",HACCP.A!$E$47))</f>
        <v>Select</v>
      </c>
      <c r="AY16" s="78" t="str">
        <f>IF(HACCP.A!$E$48="Acceptable","A",IF(HACCP.A!$E$48="Needs Improvement","NI",HACCP.A!$E$48))</f>
        <v>Select</v>
      </c>
      <c r="AZ16" s="79" t="str">
        <f>IF(HACCP.A!$E$49="Acceptable","A",IF(HACCP.A!$E$49="Needs Improvement","NI",HACCP.A!$E$49))</f>
        <v>Select</v>
      </c>
      <c r="BA16" s="157" t="str">
        <f>IF(HACCP.A!$E$51="Acceptable","A",IF(HACCP.A!$E$51="Needs Improvement","NI",HACCP.A!$E$51))</f>
        <v>Select</v>
      </c>
      <c r="BB16" s="161">
        <f t="shared" si="0"/>
        <v>0</v>
      </c>
      <c r="BC16" s="162" t="str">
        <f>IF(HACCP.A!$D$10="Auto-Populates","",HACCP.A!$D$10)</f>
        <v/>
      </c>
      <c r="BD16" s="163" t="str">
        <f>IF(HACCP.A!$F$10="Auto-populates","",HACCP.A!$F$10)</f>
        <v/>
      </c>
      <c r="BF16" s="204"/>
      <c r="BG16" s="105" t="s">
        <v>225</v>
      </c>
      <c r="BH16" s="75" t="str">
        <f>IF(CGMP!$E$17="Acceptable","A",IF(CGMP!$E$17="Needs Improvement","NI",CGMP!$E$17))</f>
        <v>Select</v>
      </c>
      <c r="BI16" s="79" t="str">
        <f>IF(QF!$E$17="Acceptable","A",IF(QF!$E$17="Needs Improvement","NI",QF!$E$17))</f>
        <v>Select</v>
      </c>
      <c r="BJ16" s="79" t="str">
        <f>IF(QF.A!$E$17="Acceptable","A",IF(QF.A!$E$17="Needs Improvement","NI",QF.A!$E$17))</f>
        <v>Select</v>
      </c>
      <c r="BK16" s="79" t="str">
        <f>IF(LSPC!$E$17="Acceptable","A",IF(LSPC!$E$17="Needs Improvement","NI",LSPC!$E$17))</f>
        <v>Select</v>
      </c>
      <c r="BL16" s="79" t="str">
        <f>IF(LSPC.A!$E$17="Acceptable","A",IF(LSPC.A!$E$17="Needs Improvement","NI",LSPC.A!$E$17))</f>
        <v>Select</v>
      </c>
      <c r="BM16" s="79" t="str">
        <f>IF(FSPC!$E$17="Acceptable","A",IF(FSPC!$E$17="Needs Improvement","NI",FSPC!$E$17))</f>
        <v>Select</v>
      </c>
      <c r="BN16" s="79" t="str">
        <f>IF(FSPC.A!$E$17="Acceptable","A",IF(FSPC.A!$E$17="Needs Improvement","NI",FSPC.A!$E$17))</f>
        <v>Select</v>
      </c>
      <c r="BO16" s="79" t="str">
        <f>IF(HACCP!$E$17="Acceptable","A",IF(HACCP!$E$17="Needs Improvement","NI",HACCP!$E$17))</f>
        <v>Select</v>
      </c>
      <c r="BP16" s="79" t="str">
        <f>IF(HACCP.A!$E$17="Acceptable","A",IF(HACCP.A!$E$17="Needs Improvement","NI",HACCP.A!$E$17))</f>
        <v>Select</v>
      </c>
    </row>
    <row r="17" spans="58:68" x14ac:dyDescent="0.25">
      <c r="BF17" s="204"/>
      <c r="BG17" s="105" t="s">
        <v>226</v>
      </c>
      <c r="BH17" s="74" t="str">
        <f>IF(CGMP!$E$18="Acceptable","A",IF(CGMP!$E$18="Needs Improvement","NI",CGMP!$E$18))</f>
        <v>Select</v>
      </c>
      <c r="BI17" s="78" t="str">
        <f>IF(QF!$E$18="Acceptable","A",IF(QF!$E$18="Needs Improvement","NI",QF!$E$18))</f>
        <v>Select</v>
      </c>
      <c r="BJ17" s="78" t="str">
        <f>IF(QF.A!$E$18="Acceptable","A",IF(QF.A!$E$18="Needs Improvement","NI",QF.A!$E$18))</f>
        <v>Select</v>
      </c>
      <c r="BK17" s="78" t="str">
        <f>IF(LSPC!$E$18="Acceptable","A",IF(LSPC!$E$18="Needs Improvement","NI",LSPC!$E$18))</f>
        <v>Select</v>
      </c>
      <c r="BL17" s="78" t="str">
        <f>IF(LSPC.A!$E$18="Acceptable","A",IF(LSPC.A!$E$18="Needs Improvement","NI",LSPC.A!$E$18))</f>
        <v>Select</v>
      </c>
      <c r="BM17" s="78" t="str">
        <f>IF(FSPC!$E$18="Acceptable","A",IF(FSPC!$E$18="Needs Improvement","NI",FSPC!$E$18))</f>
        <v>Select</v>
      </c>
      <c r="BN17" s="78" t="str">
        <f>IF(FSPC.A!$E$18="Acceptable","A",IF(FSPC.A!$E$18="Needs Improvement","NI",FSPC.A!$E$18))</f>
        <v>Select</v>
      </c>
      <c r="BO17" s="78" t="str">
        <f>IF(HACCP!$E$18="Acceptable","A",IF(HACCP!$E$18="Needs Improvement","NI",HACCP!$E$18))</f>
        <v>Select</v>
      </c>
      <c r="BP17" s="78" t="str">
        <f>IF(HACCP.A!$E$18="Acceptable","A",IF(HACCP.A!$E$18="Needs Improvement","NI",HACCP.A!$E$18))</f>
        <v>Select</v>
      </c>
    </row>
    <row r="18" spans="58:68" x14ac:dyDescent="0.25">
      <c r="BF18" s="204"/>
      <c r="BG18" s="106" t="s">
        <v>227</v>
      </c>
      <c r="BH18" s="75" t="str">
        <f>IF(CGMP!$E$19="Acceptable","A",IF(CGMP!$E$19="Needs Improvement","NI",CGMP!$E$19))</f>
        <v>Select</v>
      </c>
      <c r="BI18" s="79" t="str">
        <f>IF(QF!$E$19="Acceptable","A",IF(QF!$E$19="Needs Improvement","NI",QF!$E$19))</f>
        <v>Select</v>
      </c>
      <c r="BJ18" s="79" t="str">
        <f>IF(QF.A!$E$19="Acceptable","A",IF(QF.A!$E$19="Needs Improvement","NI",QF.A!$E$19))</f>
        <v>Select</v>
      </c>
      <c r="BK18" s="79" t="str">
        <f>IF(LSPC!$E$19="Acceptable","A",IF(LSPC!$E$19="Needs Improvement","NI",LSPC!$E$19))</f>
        <v>Select</v>
      </c>
      <c r="BL18" s="79" t="str">
        <f>IF(LSPC.A!$E$19="Acceptable","A",IF(LSPC.A!$E$19="Needs Improvement","NI",LSPC.A!$E$19))</f>
        <v>Select</v>
      </c>
      <c r="BM18" s="79" t="str">
        <f>IF(FSPC!$E$19="Acceptable","A",IF(FSPC!$E$19="Needs Improvement","NI",FSPC!$E$19))</f>
        <v>Select</v>
      </c>
      <c r="BN18" s="79" t="str">
        <f>IF(FSPC.A!$E$19="Acceptable","A",IF(FSPC.A!$E$19="Needs Improvement","NI",FSPC.A!$E$19))</f>
        <v>Select</v>
      </c>
      <c r="BO18" s="79" t="str">
        <f>IF(HACCP!$E$19="Acceptable","A",IF(HACCP!$E$19="Needs Improvement","NI",HACCP!$E$19))</f>
        <v>Select</v>
      </c>
      <c r="BP18" s="79" t="str">
        <f>IF(HACCP.A!$E$19="Acceptable","A",IF(HACCP.A!$E$19="Needs Improvement","NI",HACCP.A!$E$19))</f>
        <v>Select</v>
      </c>
    </row>
    <row r="19" spans="58:68" x14ac:dyDescent="0.25">
      <c r="BF19" s="204"/>
      <c r="BG19" s="106" t="s">
        <v>228</v>
      </c>
      <c r="BH19" s="74" t="str">
        <f>IF(CGMP!$E$20="Acceptable","A",IF(CGMP!$E$20="Needs Improvement","NI",CGMP!$E$20))</f>
        <v>Select</v>
      </c>
      <c r="BI19" s="78" t="str">
        <f>IF(QF!$E$20="Acceptable","A",IF(QF!$E$20="Needs Improvement","NI",QF!$E$20))</f>
        <v>Select</v>
      </c>
      <c r="BJ19" s="78" t="str">
        <f>IF(QF.A!$E$20="Acceptable","A",IF(QF.A!$E$20="Needs Improvement","NI",QF.A!$E$20))</f>
        <v>Select</v>
      </c>
      <c r="BK19" s="78" t="str">
        <f>IF(LSPC!$E$20="Acceptable","A",IF(LSPC!$E$20="Needs Improvement","NI",LSPC!$E$20))</f>
        <v>Select</v>
      </c>
      <c r="BL19" s="78" t="str">
        <f>IF(LSPC.A!$E$20="Acceptable","A",IF(LSPC.A!$E$20="Needs Improvement","NI",LSPC.A!$E$20))</f>
        <v>Select</v>
      </c>
      <c r="BM19" s="78" t="str">
        <f>IF(FSPC!$E$20="Acceptable","A",IF(FSPC!$E$20="Needs Improvement","NI",FSPC!$E$20))</f>
        <v>Select</v>
      </c>
      <c r="BN19" s="78" t="str">
        <f>IF(FSPC.A!$E$20="Acceptable","A",IF(FSPC.A!$E$20="Needs Improvement","NI",FSPC.A!$E$20))</f>
        <v>Select</v>
      </c>
      <c r="BO19" s="78" t="str">
        <f>IF(HACCP!$E$20="Acceptable","A",IF(HACCP!$E$20="Needs Improvement","NI",HACCP!$E$20))</f>
        <v>Select</v>
      </c>
      <c r="BP19" s="78" t="str">
        <f>IF(HACCP.A!$E$20="Acceptable","A",IF(HACCP.A!$E$20="Needs Improvement","NI",HACCP.A!$E$20))</f>
        <v>Select</v>
      </c>
    </row>
    <row r="20" spans="58:68" x14ac:dyDescent="0.25">
      <c r="BF20" s="204"/>
      <c r="BG20" s="106" t="s">
        <v>229</v>
      </c>
      <c r="BH20" s="75" t="str">
        <f>IF(CGMP!$E$21="Acceptable","A",IF(CGMP!$E$21="Needs Improvement","NI",CGMP!$E$21))</f>
        <v>Select</v>
      </c>
      <c r="BI20" s="79" t="str">
        <f>IF(QF!$E$21="Acceptable","A",IF(QF!$E$21="Needs Improvement","NI",QF!$E$21))</f>
        <v>Select</v>
      </c>
      <c r="BJ20" s="79" t="str">
        <f>IF(QF.A!$E$21="Acceptable","A",IF(QF.A!$E$21="Needs Improvement","NI",QF.A!$E$21))</f>
        <v>Select</v>
      </c>
      <c r="BK20" s="79" t="str">
        <f>IF(LSPC!$E$21="Acceptable","A",IF(LSPC!$E$21="Needs Improvement","NI",LSPC!$E$21))</f>
        <v>Select</v>
      </c>
      <c r="BL20" s="79" t="str">
        <f>IF(LSPC.A!$E$21="Acceptable","A",IF(LSPC.A!$E$21="Needs Improvement","NI",LSPC.A!$E$21))</f>
        <v>Select</v>
      </c>
      <c r="BM20" s="79" t="str">
        <f>IF(FSPC!$E$21="Acceptable","A",IF(FSPC!$E$21="Needs Improvement","NI",FSPC!$E$21))</f>
        <v>Select</v>
      </c>
      <c r="BN20" s="79" t="str">
        <f>IF(FSPC.A!$E$21="Acceptable","A",IF(FSPC.A!$E$21="Needs Improvement","NI",FSPC.A!$E$21))</f>
        <v>Select</v>
      </c>
      <c r="BO20" s="79" t="str">
        <f>IF(HACCP!$E$21="Acceptable","A",IF(HACCP!$E$21="Needs Improvement","NI",HACCP!$E$21))</f>
        <v>Select</v>
      </c>
      <c r="BP20" s="79" t="str">
        <f>IF(HACCP.A!$E$21="Acceptable","A",IF(HACCP.A!$E$21="Needs Improvement","NI",HACCP.A!$E$21))</f>
        <v>Select</v>
      </c>
    </row>
    <row r="21" spans="58:68" x14ac:dyDescent="0.25">
      <c r="BF21" s="204"/>
      <c r="BG21" s="105" t="s">
        <v>230</v>
      </c>
      <c r="BH21" s="74" t="str">
        <f>IF(CGMP!$E$22="Acceptable","A",IF(CGMP!$E$22="Needs Improvement","NI",CGMP!$E$22))</f>
        <v>Select</v>
      </c>
      <c r="BI21" s="78" t="str">
        <f>IF(QF!$E$22="Acceptable","A",IF(QF!$E$22="Needs Improvement","NI",QF!$E$22))</f>
        <v>Select</v>
      </c>
      <c r="BJ21" s="78" t="str">
        <f>IF(QF.A!$E$22="Acceptable","A",IF(QF.A!$E$22="Needs Improvement","NI",QF.A!$E$22))</f>
        <v>Select</v>
      </c>
      <c r="BK21" s="78" t="str">
        <f>IF(LSPC!$E$22="Acceptable","A",IF(LSPC!$E$22="Needs Improvement","NI",LSPC!$E$22))</f>
        <v>Select</v>
      </c>
      <c r="BL21" s="78" t="str">
        <f>IF(LSPC.A!$E$22="Acceptable","A",IF(LSPC.A!$E$22="Needs Improvement","NI",LSPC.A!$E$22))</f>
        <v>Select</v>
      </c>
      <c r="BM21" s="78" t="str">
        <f>IF(FSPC!$E$22="Acceptable","A",IF(FSPC!$E$22="Needs Improvement","NI",FSPC!$E$22))</f>
        <v>Select</v>
      </c>
      <c r="BN21" s="78" t="str">
        <f>IF(FSPC.A!$E$22="Acceptable","A",IF(FSPC.A!$E$22="Needs Improvement","NI",FSPC.A!$E$22))</f>
        <v>Select</v>
      </c>
      <c r="BO21" s="78" t="str">
        <f>IF(HACCP!$E$22="Acceptable","A",IF(HACCP!$E$22="Needs Improvement","NI",HACCP!$E$22))</f>
        <v>Select</v>
      </c>
      <c r="BP21" s="78" t="str">
        <f>IF(HACCP.A!$E$22="Acceptable","A",IF(HACCP.A!$E$22="Needs Improvement","NI",HACCP.A!$E$22))</f>
        <v>Select</v>
      </c>
    </row>
    <row r="22" spans="58:68" x14ac:dyDescent="0.25">
      <c r="BF22" s="204" t="s">
        <v>188</v>
      </c>
      <c r="BG22" s="107" t="s">
        <v>233</v>
      </c>
      <c r="BH22" s="75" t="str">
        <f>IF(CGMP!$E$24="Acceptable","A",IF(CGMP!$E$24="Needs Improvement","NI",CGMP!$E$24))</f>
        <v>Select</v>
      </c>
      <c r="BI22" s="79" t="str">
        <f>IF(QF!$E$24="Acceptable","A",IF(QF!$E$24="Needs Improvement","NI",QF!$E$24))</f>
        <v>Select</v>
      </c>
      <c r="BJ22" s="79" t="str">
        <f>IF(QF.A!$E$24="Acceptable","A",IF(QF.A!$E$24="Needs Improvement","NI",QF.A!$E$24))</f>
        <v>Select</v>
      </c>
      <c r="BK22" s="79" t="str">
        <f>IF(LSPC!$E$24="Acceptable","A",IF(LSPC!$E$24="Needs Improvement","NI",LSPC!$E$24))</f>
        <v>Select</v>
      </c>
      <c r="BL22" s="79" t="str">
        <f>IF(LSPC.A!$E$24="Acceptable","A",IF(LSPC.A!$E$24="Needs Improvement","NI",LSPC.A!$E$24))</f>
        <v>Select</v>
      </c>
      <c r="BM22" s="79" t="str">
        <f>IF(FSPC!$E$24="Acceptable","A",IF(FSPC!$E$24="Needs Improvement","NI",FSPC!$E$24))</f>
        <v>Select</v>
      </c>
      <c r="BN22" s="79" t="str">
        <f>IF(FSPC.A!$E$24="Acceptable","A",IF(FSPC.A!$E$24="Needs Improvement","NI",FSPC.A!$E$24))</f>
        <v>Select</v>
      </c>
      <c r="BO22" s="79" t="str">
        <f>IF(HACCP!$E$24="Acceptable","A",IF(HACCP!$E$24="Needs Improvement","NI",HACCP!$E$24))</f>
        <v>Select</v>
      </c>
      <c r="BP22" s="79" t="str">
        <f>IF(HACCP.A!$E$24="Acceptable","A",IF(HACCP.A!$E$24="Needs Improvement","NI",HACCP.A!$E$24))</f>
        <v>Select</v>
      </c>
    </row>
    <row r="23" spans="58:68" x14ac:dyDescent="0.25">
      <c r="BF23" s="204"/>
      <c r="BG23" s="105" t="s">
        <v>232</v>
      </c>
      <c r="BH23" s="74" t="str">
        <f>IF(CGMP!$E$25="Acceptable","A",IF(CGMP!$E$25="Needs Improvement","NI",CGMP!$E$25))</f>
        <v>Select</v>
      </c>
      <c r="BI23" s="78" t="str">
        <f>IF(QF!$E$25="Acceptable","A",IF(QF!$E$25="Needs Improvement","NI",QF!$E$25))</f>
        <v>Select</v>
      </c>
      <c r="BJ23" s="78" t="str">
        <f>IF(QF.A!$E$25="Acceptable","A",IF(QF.A!$E$25="Needs Improvement","NI",QF.A!$E$25))</f>
        <v>Select</v>
      </c>
      <c r="BK23" s="78" t="str">
        <f>IF(LSPC!$E$25="Acceptable","A",IF(LSPC!$E$25="Needs Improvement","NI",LSPC!$E$25))</f>
        <v>Select</v>
      </c>
      <c r="BL23" s="78" t="str">
        <f>IF(LSPC.A!$E$25="Acceptable","A",IF(LSPC.A!$E$25="Needs Improvement","NI",LSPC.A!$E$25))</f>
        <v>Select</v>
      </c>
      <c r="BM23" s="78" t="str">
        <f>IF(FSPC!$E$25="Acceptable","A",IF(FSPC!$E$25="Needs Improvement","NI",FSPC!$E$25))</f>
        <v>Select</v>
      </c>
      <c r="BN23" s="78" t="str">
        <f>IF(FSPC.A!$E$25="Acceptable","A",IF(FSPC.A!$E$25="Needs Improvement","NI",FSPC.A!$E$25))</f>
        <v>Select</v>
      </c>
      <c r="BO23" s="78" t="str">
        <f>IF(HACCP!$E$25="Acceptable","A",IF(HACCP!$E$25="Needs Improvement","NI",HACCP!$E$25))</f>
        <v>Select</v>
      </c>
      <c r="BP23" s="78" t="str">
        <f>IF(HACCP.A!$E$25="Acceptable","A",IF(HACCP.A!$E$25="Needs Improvement","NI",HACCP.A!$E$25))</f>
        <v>Select</v>
      </c>
    </row>
    <row r="24" spans="58:68" x14ac:dyDescent="0.25">
      <c r="BF24" s="204"/>
      <c r="BG24" s="106" t="s">
        <v>234</v>
      </c>
      <c r="BH24" s="75" t="str">
        <f>IF(CGMP!$E$26="Acceptable","A",IF(CGMP!$E$26="Needs Improvement","NI",CGMP!$E$26))</f>
        <v>Select</v>
      </c>
      <c r="BI24" s="79" t="str">
        <f>IF(QF!$E$26="Acceptable","A",IF(QF!$E$26="Needs Improvement","NI",QF!$E$26))</f>
        <v>Select</v>
      </c>
      <c r="BJ24" s="79" t="str">
        <f>IF(QF.A!$E$26="Acceptable","A",IF(QF.A!$E$26="Needs Improvement","NI",QF.A!$E$26))</f>
        <v>Select</v>
      </c>
      <c r="BK24" s="79" t="str">
        <f>IF(LSPC!$E$26="Acceptable","A",IF(LSPC!$E$26="Needs Improvement","NI",LSPC!$E$26))</f>
        <v>Select</v>
      </c>
      <c r="BL24" s="79" t="str">
        <f>IF(LSPC.A!$E$26="Acceptable","A",IF(LSPC.A!$E$26="Needs Improvement","NI",LSPC.A!$E$26))</f>
        <v>Select</v>
      </c>
      <c r="BM24" s="79" t="str">
        <f>IF(FSPC!$E$26="Acceptable","A",IF(FSPC!$E$26="Needs Improvement","NI",FSPC!$E$26))</f>
        <v>Select</v>
      </c>
      <c r="BN24" s="79" t="str">
        <f>IF(FSPC.A!$E$26="Acceptable","A",IF(FSPC.A!$E$26="Needs Improvement","NI",FSPC.A!$E$26))</f>
        <v>Select</v>
      </c>
      <c r="BO24" s="79" t="str">
        <f>IF(HACCP!$E$26="Acceptable","A",IF(HACCP!$E$26="Needs Improvement","NI",HACCP!$E$26))</f>
        <v>Select</v>
      </c>
      <c r="BP24" s="79" t="str">
        <f>IF(HACCP.A!$E$26="Acceptable","A",IF(HACCP.A!$E$26="Needs Improvement","NI",HACCP.A!$E$26))</f>
        <v>Select</v>
      </c>
    </row>
    <row r="25" spans="58:68" x14ac:dyDescent="0.25">
      <c r="BF25" s="204"/>
      <c r="BG25" s="108" t="s">
        <v>235</v>
      </c>
      <c r="BH25" s="74" t="str">
        <f>IF(CGMP!$E$27="Acceptable","A",IF(CGMP!$E$27="Needs Improvement","NI",CGMP!$E$27))</f>
        <v>Select</v>
      </c>
      <c r="BI25" s="78" t="str">
        <f>IF(QF!$E$27="Acceptable","A",IF(QF!$E$27="Needs Improvement","NI",QF!$E$27))</f>
        <v>Select</v>
      </c>
      <c r="BJ25" s="78" t="str">
        <f>IF(QF.A!$E$27="Acceptable","A",IF(QF.A!$E$27="Needs Improvement","NI",QF.A!$E$27))</f>
        <v>Select</v>
      </c>
      <c r="BK25" s="78" t="str">
        <f>IF(LSPC!$E$27="Acceptable","A",IF(LSPC!$E$27="Needs Improvement","NI",LSPC!$E$27))</f>
        <v>Select</v>
      </c>
      <c r="BL25" s="78" t="str">
        <f>IF(LSPC.A!$E$27="Acceptable","A",IF(LSPC.A!$E$27="Needs Improvement","NI",LSPC.A!$E$27))</f>
        <v>Select</v>
      </c>
      <c r="BM25" s="78" t="str">
        <f>IF(FSPC!$E$27="Acceptable","A",IF(FSPC!$E$27="Needs Improvement","NI",FSPC!$E$27))</f>
        <v>Select</v>
      </c>
      <c r="BN25" s="78" t="str">
        <f>IF(FSPC.A!$E$27="Acceptable","A",IF(FSPC.A!$E$27="Needs Improvement","NI",FSPC.A!$E$27))</f>
        <v>Select</v>
      </c>
      <c r="BO25" s="78" t="str">
        <f>IF(HACCP!$E$27="Acceptable","A",IF(HACCP!$E$27="Needs Improvement","NI",HACCP!$E$27))</f>
        <v>Select</v>
      </c>
      <c r="BP25" s="78" t="str">
        <f>IF(HACCP.A!$E$27="Acceptable","A",IF(HACCP.A!$E$27="Needs Improvement","NI",HACCP.A!$E$27))</f>
        <v>Select</v>
      </c>
    </row>
    <row r="26" spans="58:68" x14ac:dyDescent="0.25">
      <c r="BF26" s="204"/>
      <c r="BG26" s="107" t="s">
        <v>236</v>
      </c>
      <c r="BH26" s="75" t="str">
        <f>IF(CGMP!$E$28="Acceptable","A",IF(CGMP!$E$28="Needs Improvement","NI",CGMP!$E$28))</f>
        <v>Select</v>
      </c>
      <c r="BI26" s="79" t="str">
        <f>IF(QF!$E$28="Acceptable","A",IF(QF!$E$28="Needs Improvement","NI",QF!$E$28))</f>
        <v>Select</v>
      </c>
      <c r="BJ26" s="79" t="str">
        <f>IF(QF.A!$E$28="Acceptable","A",IF(QF.A!$E$28="Needs Improvement","NI",QF.A!$E$28))</f>
        <v>Select</v>
      </c>
      <c r="BK26" s="79" t="str">
        <f>IF(LSPC!$E$28="Acceptable","A",IF(LSPC!$E$28="Needs Improvement","NI",LSPC!$E$28))</f>
        <v>Select</v>
      </c>
      <c r="BL26" s="79" t="str">
        <f>IF(LSPC.A!$E$28="Acceptable","A",IF(LSPC.A!$E$28="Needs Improvement","NI",LSPC.A!$E$28))</f>
        <v>Select</v>
      </c>
      <c r="BM26" s="79" t="str">
        <f>IF(FSPC!$E$28="Acceptable","A",IF(FSPC!$E$28="Needs Improvement","NI",FSPC!$E$28))</f>
        <v>Select</v>
      </c>
      <c r="BN26" s="79" t="str">
        <f>IF(FSPC.A!$E$28="Acceptable","A",IF(FSPC.A!$E$28="Needs Improvement","NI",FSPC.A!$E$28))</f>
        <v>Select</v>
      </c>
      <c r="BO26" s="79" t="str">
        <f>IF(HACCP!$E$28="Acceptable","A",IF(HACCP!$E$28="Needs Improvement","NI",HACCP!$E$28))</f>
        <v>Select</v>
      </c>
      <c r="BP26" s="79" t="str">
        <f>IF(HACCP.A!$E$28="Acceptable","A",IF(HACCP.A!$E$28="Needs Improvement","NI",HACCP.A!$E$28))</f>
        <v>Select</v>
      </c>
    </row>
    <row r="27" spans="58:68" x14ac:dyDescent="0.25">
      <c r="BF27" s="204"/>
      <c r="BG27" s="105" t="s">
        <v>237</v>
      </c>
      <c r="BH27" s="74" t="str">
        <f>IF(CGMP!$E$29="Acceptable","A",IF(CGMP!$E$29="Needs Improvement","NI",CGMP!$E$29))</f>
        <v>Select</v>
      </c>
      <c r="BI27" s="78" t="str">
        <f>IF(QF!$E$29="Acceptable","A",IF(QF!$E$29="Needs Improvement","NI",QF!$E$29))</f>
        <v>Select</v>
      </c>
      <c r="BJ27" s="78" t="str">
        <f>IF(QF.A!$E$29="Acceptable","A",IF(QF.A!$E$29="Needs Improvement","NI",QF.A!$E$29))</f>
        <v>Select</v>
      </c>
      <c r="BK27" s="78" t="str">
        <f>IF(LSPC!$E$29="Acceptable","A",IF(LSPC!$E$29="Needs Improvement","NI",LSPC!$E$29))</f>
        <v>Select</v>
      </c>
      <c r="BL27" s="78" t="str">
        <f>IF(LSPC.A!$E$29="Acceptable","A",IF(LSPC.A!$E$29="Needs Improvement","NI",LSPC.A!$E$29))</f>
        <v>Select</v>
      </c>
      <c r="BM27" s="78" t="str">
        <f>IF(FSPC!$E$29="Acceptable","A",IF(FSPC!$E$29="Needs Improvement","NI",FSPC!$E$29))</f>
        <v>Select</v>
      </c>
      <c r="BN27" s="78" t="str">
        <f>IF(FSPC.A!$E$29="Acceptable","A",IF(FSPC.A!$E$29="Needs Improvement","NI",FSPC.A!$E$29))</f>
        <v>Select</v>
      </c>
      <c r="BO27" s="78" t="str">
        <f>IF(HACCP!$E$29="Acceptable","A",IF(HACCP!$E$29="Needs Improvement","NI",HACCP!$E$29))</f>
        <v>Select</v>
      </c>
      <c r="BP27" s="78" t="str">
        <f>IF(HACCP.A!$E$29="Acceptable","A",IF(HACCP.A!$E$29="Needs Improvement","NI",HACCP.A!$E$29))</f>
        <v>Select</v>
      </c>
    </row>
    <row r="28" spans="58:68" x14ac:dyDescent="0.25">
      <c r="BF28" s="204"/>
      <c r="BG28" s="106" t="s">
        <v>238</v>
      </c>
      <c r="BH28" s="75" t="str">
        <f>IF(CGMP!$E$30="Acceptable","A",IF(CGMP!$E$30="Needs Improvement","NI",CGMP!$E$30))</f>
        <v>Select</v>
      </c>
      <c r="BI28" s="79" t="str">
        <f>IF(QF!$E$30="Acceptable","A",IF(QF!$E$30="Needs Improvement","NI",QF!$E$30))</f>
        <v>Select</v>
      </c>
      <c r="BJ28" s="79" t="str">
        <f>IF(QF.A!$E$30="Acceptable","A",IF(QF.A!$E$30="Needs Improvement","NI",QF.A!$E$30))</f>
        <v>Select</v>
      </c>
      <c r="BK28" s="79" t="str">
        <f>IF(LSPC!$E$30="Acceptable","A",IF(LSPC!$E$30="Needs Improvement","NI",LSPC!$E$30))</f>
        <v>Select</v>
      </c>
      <c r="BL28" s="79" t="str">
        <f>IF(LSPC.A!$E$30="Acceptable","A",IF(LSPC.A!$E$30="Needs Improvement","NI",LSPC.A!$E$30))</f>
        <v>Select</v>
      </c>
      <c r="BM28" s="79" t="str">
        <f>IF(FSPC!$E$30="Acceptable","A",IF(FSPC!$E$30="Needs Improvement","NI",FSPC!$E$30))</f>
        <v>Select</v>
      </c>
      <c r="BN28" s="79" t="str">
        <f>IF(FSPC.A!$E$30="Acceptable","A",IF(FSPC.A!$E$30="Needs Improvement","NI",FSPC.A!$E$30))</f>
        <v>Select</v>
      </c>
      <c r="BO28" s="79" t="str">
        <f>IF(HACCP!$E$30="Acceptable","A",IF(HACCP!$E$30="Needs Improvement","NI",HACCP!$E$30))</f>
        <v>Select</v>
      </c>
      <c r="BP28" s="79" t="str">
        <f>IF(HACCP.A!$E$30="Acceptable","A",IF(HACCP.A!$E$30="Needs Improvement","NI",HACCP.A!$E$30))</f>
        <v>Select</v>
      </c>
    </row>
    <row r="29" spans="58:68" x14ac:dyDescent="0.25">
      <c r="BF29" s="204"/>
      <c r="BG29" s="106" t="s">
        <v>239</v>
      </c>
      <c r="BH29" s="74" t="str">
        <f>IF(CGMP!$E$31="Acceptable","A",IF(CGMP!$E$31="Needs Improvement","NI",CGMP!$E$31))</f>
        <v>Select</v>
      </c>
      <c r="BI29" s="78" t="str">
        <f>IF(QF!$E$31="Acceptable","A",IF(QF!$E$31="Needs Improvement","NI",QF!$E$31))</f>
        <v>Select</v>
      </c>
      <c r="BJ29" s="78" t="str">
        <f>IF(QF.A!$E$31="Acceptable","A",IF(QF.A!$E$31="Needs Improvement","NI",QF.A!$E$31))</f>
        <v>Select</v>
      </c>
      <c r="BK29" s="78" t="str">
        <f>IF(LSPC!$E$31="Acceptable","A",IF(LSPC!$E$31="Needs Improvement","NI",LSPC!$E$31))</f>
        <v>Select</v>
      </c>
      <c r="BL29" s="78" t="str">
        <f>IF(LSPC.A!$E$31="Acceptable","A",IF(LSPC.A!$E$31="Needs Improvement","NI",LSPC.A!$E$31))</f>
        <v>Select</v>
      </c>
      <c r="BM29" s="78" t="str">
        <f>IF(FSPC!$E$31="Acceptable","A",IF(FSPC!$E$31="Needs Improvement","NI",FSPC!$E$31))</f>
        <v>Select</v>
      </c>
      <c r="BN29" s="78" t="str">
        <f>IF(FSPC.A!$E$31="Acceptable","A",IF(FSPC.A!$E$31="Needs Improvement","NI",FSPC.A!$E$31))</f>
        <v>Select</v>
      </c>
      <c r="BO29" s="78" t="str">
        <f>IF(HACCP!$E$31="Acceptable","A",IF(HACCP!$E$31="Needs Improvement","NI",HACCP!$E$31))</f>
        <v>Select</v>
      </c>
      <c r="BP29" s="78" t="str">
        <f>IF(HACCP.A!$E$31="Acceptable","A",IF(HACCP.A!$E$31="Needs Improvement","NI",HACCP.A!$E$31))</f>
        <v>Select</v>
      </c>
    </row>
    <row r="30" spans="58:68" x14ac:dyDescent="0.25">
      <c r="BF30" s="204"/>
      <c r="BG30" s="105" t="s">
        <v>240</v>
      </c>
      <c r="BH30" s="75" t="str">
        <f>IF(CGMP!$E$32="Acceptable","A",IF(CGMP!$E$32="Needs Improvement","NI",CGMP!$E$32))</f>
        <v>Select</v>
      </c>
      <c r="BI30" s="79" t="str">
        <f>IF(QF!$E$32="Acceptable","A",IF(QF!$E$32="Needs Improvement","NI",QF!$E$32))</f>
        <v>Select</v>
      </c>
      <c r="BJ30" s="79" t="str">
        <f>IF(QF.A!$E$32="Acceptable","A",IF(QF.A!$E$32="Needs Improvement","NI",QF.A!$E$32))</f>
        <v>Select</v>
      </c>
      <c r="BK30" s="79" t="str">
        <f>IF(LSPC!$E$32="Acceptable","A",IF(LSPC!$E$32="Needs Improvement","NI",LSPC!$E$32))</f>
        <v>Select</v>
      </c>
      <c r="BL30" s="79" t="str">
        <f>IF(LSPC.A!$E$32="Acceptable","A",IF(LSPC.A!$E$32="Needs Improvement","NI",LSPC.A!$E$32))</f>
        <v>Select</v>
      </c>
      <c r="BM30" s="79" t="str">
        <f>IF(FSPC!$E$32="Acceptable","A",IF(FSPC!$E$32="Needs Improvement","NI",FSPC!$E$32))</f>
        <v>Select</v>
      </c>
      <c r="BN30" s="79" t="str">
        <f>IF(FSPC.A!$E$32="Acceptable","A",IF(FSPC.A!$E$32="Needs Improvement","NI",FSPC.A!$E$32))</f>
        <v>Select</v>
      </c>
      <c r="BO30" s="79" t="str">
        <f>IF(HACCP!$E$32="Acceptable","A",IF(HACCP!$E$32="Needs Improvement","NI",HACCP!$E$32))</f>
        <v>Select</v>
      </c>
      <c r="BP30" s="79" t="str">
        <f>IF(HACCP.A!$E$32="Acceptable","A",IF(HACCP.A!$E$32="Needs Improvement","NI",HACCP.A!$E$32))</f>
        <v>Select</v>
      </c>
    </row>
    <row r="31" spans="58:68" x14ac:dyDescent="0.25">
      <c r="BF31" s="101" t="s">
        <v>189</v>
      </c>
      <c r="BG31" s="107" t="s">
        <v>241</v>
      </c>
      <c r="BH31" s="74" t="str">
        <f>IF(CGMP!$E$34="Acceptable","A",IF(CGMP!$E$34="Needs Improvement","NI",CGMP!$E$34))</f>
        <v>Select</v>
      </c>
      <c r="BI31" s="83" t="s">
        <v>266</v>
      </c>
      <c r="BJ31" s="83" t="s">
        <v>266</v>
      </c>
      <c r="BK31" s="83" t="s">
        <v>266</v>
      </c>
      <c r="BL31" s="83" t="s">
        <v>266</v>
      </c>
      <c r="BM31" s="83" t="s">
        <v>266</v>
      </c>
      <c r="BN31" s="83" t="s">
        <v>266</v>
      </c>
      <c r="BO31" s="83" t="s">
        <v>266</v>
      </c>
      <c r="BP31" s="83" t="s">
        <v>266</v>
      </c>
    </row>
    <row r="32" spans="58:68" x14ac:dyDescent="0.25">
      <c r="BF32" s="204" t="s">
        <v>231</v>
      </c>
      <c r="BG32" s="107" t="s">
        <v>242</v>
      </c>
      <c r="BH32" s="82" t="s">
        <v>266</v>
      </c>
      <c r="BI32" s="79" t="str">
        <f>IF(QF!$E$34="Acceptable","A",IF(QF!$E$34="Needs Improvement","NI",QF!$E$34))</f>
        <v>Select</v>
      </c>
      <c r="BJ32" s="79" t="str">
        <f>IF(QF.A!$E$34="Acceptable","A",IF(QF.A!$E$34="Needs Improvement","NI",QF.A!$E$34))</f>
        <v>Select</v>
      </c>
      <c r="BK32" s="83" t="s">
        <v>266</v>
      </c>
      <c r="BL32" s="83" t="s">
        <v>266</v>
      </c>
      <c r="BM32" s="83" t="s">
        <v>266</v>
      </c>
      <c r="BN32" s="83" t="s">
        <v>266</v>
      </c>
      <c r="BO32" s="83" t="s">
        <v>266</v>
      </c>
      <c r="BP32" s="83" t="s">
        <v>266</v>
      </c>
    </row>
    <row r="33" spans="58:68" x14ac:dyDescent="0.25">
      <c r="BF33" s="204"/>
      <c r="BG33" s="107" t="s">
        <v>243</v>
      </c>
      <c r="BH33" s="82" t="s">
        <v>266</v>
      </c>
      <c r="BI33" s="78" t="str">
        <f>IF(QF!$E$35="Acceptable","A",IF(QF!$E$35="Needs Improvement","NI",QF!$E$35))</f>
        <v>Select</v>
      </c>
      <c r="BJ33" s="78" t="str">
        <f>IF(QF.A!$E$35="Acceptable","A",IF(QF.A!$E$35="Needs Improvement","NI",QF.A!$E$35))</f>
        <v>Select</v>
      </c>
      <c r="BK33" s="82" t="s">
        <v>266</v>
      </c>
      <c r="BL33" s="82" t="s">
        <v>266</v>
      </c>
      <c r="BM33" s="82" t="s">
        <v>266</v>
      </c>
      <c r="BN33" s="82" t="s">
        <v>266</v>
      </c>
      <c r="BO33" s="82" t="s">
        <v>266</v>
      </c>
      <c r="BP33" s="82" t="s">
        <v>266</v>
      </c>
    </row>
    <row r="34" spans="58:68" x14ac:dyDescent="0.25">
      <c r="BF34" s="204" t="s">
        <v>193</v>
      </c>
      <c r="BG34" s="107" t="s">
        <v>244</v>
      </c>
      <c r="BH34" s="82" t="s">
        <v>266</v>
      </c>
      <c r="BI34" s="82" t="s">
        <v>266</v>
      </c>
      <c r="BJ34" s="82" t="s">
        <v>266</v>
      </c>
      <c r="BK34" s="79" t="str">
        <f>IF(LSPC!$E$34="Acceptable","A",IF(LSPC!$E$34="Needs Improvement","NI",LSPC!$E$34))</f>
        <v>Select</v>
      </c>
      <c r="BL34" s="79" t="str">
        <f>IF(LSPC.A!$E$34="Acceptable","A",IF(LSPC.A!$E$34="Needs Improvement","NI",LSPC.A!$E$34))</f>
        <v>Select</v>
      </c>
      <c r="BM34" s="82" t="s">
        <v>266</v>
      </c>
      <c r="BN34" s="82" t="s">
        <v>266</v>
      </c>
      <c r="BO34" s="82" t="s">
        <v>266</v>
      </c>
      <c r="BP34" s="82" t="s">
        <v>266</v>
      </c>
    </row>
    <row r="35" spans="58:68" x14ac:dyDescent="0.25">
      <c r="BF35" s="204"/>
      <c r="BG35" s="107" t="s">
        <v>245</v>
      </c>
      <c r="BH35" s="82" t="s">
        <v>266</v>
      </c>
      <c r="BI35" s="82" t="s">
        <v>266</v>
      </c>
      <c r="BJ35" s="82" t="s">
        <v>266</v>
      </c>
      <c r="BK35" s="78" t="str">
        <f>IF(LSPC!$E$35="Acceptable","A",IF(LSPC!$E$35="Needs Improvement","NI",LSPC!$E$35))</f>
        <v>Select</v>
      </c>
      <c r="BL35" s="78" t="str">
        <f>IF(LSPC.A!$E$35="Acceptable","A",IF(LSPC.A!$E$35="Needs Improvement","NI",LSPC.A!$E$35))</f>
        <v>Select</v>
      </c>
      <c r="BM35" s="82" t="s">
        <v>266</v>
      </c>
      <c r="BN35" s="82" t="s">
        <v>266</v>
      </c>
      <c r="BO35" s="82" t="s">
        <v>266</v>
      </c>
      <c r="BP35" s="82" t="s">
        <v>266</v>
      </c>
    </row>
    <row r="36" spans="58:68" x14ac:dyDescent="0.25">
      <c r="BF36" s="204"/>
      <c r="BG36" s="107" t="s">
        <v>246</v>
      </c>
      <c r="BH36" s="82" t="s">
        <v>266</v>
      </c>
      <c r="BI36" s="82" t="s">
        <v>266</v>
      </c>
      <c r="BJ36" s="82" t="s">
        <v>266</v>
      </c>
      <c r="BK36" s="79" t="str">
        <f>IF(LSPC!$E$36="Acceptable","A",IF(LSPC!$E$36="Needs Improvement","NI",LSPC!$E$36))</f>
        <v>Select</v>
      </c>
      <c r="BL36" s="79" t="str">
        <f>IF(LSPC.A!$E$36="Acceptable","A",IF(LSPC.A!$E$36="Needs Improvement","NI",LSPC.A!$E$36))</f>
        <v>Select</v>
      </c>
      <c r="BM36" s="82" t="s">
        <v>266</v>
      </c>
      <c r="BN36" s="82" t="s">
        <v>266</v>
      </c>
      <c r="BO36" s="82" t="s">
        <v>266</v>
      </c>
      <c r="BP36" s="82" t="s">
        <v>266</v>
      </c>
    </row>
    <row r="37" spans="58:68" x14ac:dyDescent="0.25">
      <c r="BF37" s="204" t="s">
        <v>197</v>
      </c>
      <c r="BG37" s="107" t="s">
        <v>247</v>
      </c>
      <c r="BH37" s="82" t="s">
        <v>266</v>
      </c>
      <c r="BI37" s="82" t="s">
        <v>266</v>
      </c>
      <c r="BJ37" s="82" t="s">
        <v>266</v>
      </c>
      <c r="BK37" s="82" t="s">
        <v>266</v>
      </c>
      <c r="BL37" s="82" t="s">
        <v>266</v>
      </c>
      <c r="BM37" s="78" t="str">
        <f>IF(FSPC!$E$34="Acceptable","A",IF(FSPC!$E$34="Needs Improvement","NI",FSPC!$E$34))</f>
        <v>Select</v>
      </c>
      <c r="BN37" s="78" t="str">
        <f>IF(FSPC.A!$E$34="Acceptable","A",IF(FSPC.A!$E$34="Needs Improvement","NI",FSPC.A!$E$34))</f>
        <v>Select</v>
      </c>
      <c r="BO37" s="82" t="s">
        <v>266</v>
      </c>
      <c r="BP37" s="82" t="s">
        <v>266</v>
      </c>
    </row>
    <row r="38" spans="58:68" x14ac:dyDescent="0.25">
      <c r="BF38" s="204"/>
      <c r="BG38" s="107" t="s">
        <v>248</v>
      </c>
      <c r="BH38" s="82" t="s">
        <v>266</v>
      </c>
      <c r="BI38" s="82" t="s">
        <v>266</v>
      </c>
      <c r="BJ38" s="82" t="s">
        <v>266</v>
      </c>
      <c r="BK38" s="82" t="s">
        <v>266</v>
      </c>
      <c r="BL38" s="82" t="s">
        <v>266</v>
      </c>
      <c r="BM38" s="79" t="str">
        <f>IF(FSPC!$E$35="Acceptable","A",IF(FSPC!$E$35="Needs Improvement","NI",FSPC!$E$35))</f>
        <v>Select</v>
      </c>
      <c r="BN38" s="79" t="str">
        <f>IF(FSPC.A!$E$35="Acceptable","A",IF(FSPC.A!$E$35="Needs Improvement","NI",FSPC.A!$E$35))</f>
        <v>Select</v>
      </c>
      <c r="BO38" s="82" t="s">
        <v>266</v>
      </c>
      <c r="BP38" s="82" t="s">
        <v>266</v>
      </c>
    </row>
    <row r="39" spans="58:68" x14ac:dyDescent="0.25">
      <c r="BF39" s="204"/>
      <c r="BG39" s="107" t="s">
        <v>249</v>
      </c>
      <c r="BH39" s="82" t="s">
        <v>266</v>
      </c>
      <c r="BI39" s="82" t="s">
        <v>266</v>
      </c>
      <c r="BJ39" s="82" t="s">
        <v>266</v>
      </c>
      <c r="BK39" s="82" t="s">
        <v>266</v>
      </c>
      <c r="BL39" s="82" t="s">
        <v>266</v>
      </c>
      <c r="BM39" s="78" t="str">
        <f>IF(FSPC!$E$36="Acceptable","A",IF(FSPC!$E$36="Needs Improvement","NI",FSPC!$E$36))</f>
        <v>Select</v>
      </c>
      <c r="BN39" s="78" t="str">
        <f>IF(FSPC.A!$E$36="Acceptable","A",IF(FSPC.A!$E$36="Needs Improvement","NI",FSPC.A!$E$36))</f>
        <v>Select</v>
      </c>
      <c r="BO39" s="82" t="s">
        <v>266</v>
      </c>
      <c r="BP39" s="82" t="s">
        <v>266</v>
      </c>
    </row>
    <row r="40" spans="58:68" x14ac:dyDescent="0.25">
      <c r="BF40" s="204"/>
      <c r="BG40" s="107" t="s">
        <v>250</v>
      </c>
      <c r="BH40" s="82" t="s">
        <v>266</v>
      </c>
      <c r="BI40" s="82" t="s">
        <v>266</v>
      </c>
      <c r="BJ40" s="82" t="s">
        <v>266</v>
      </c>
      <c r="BK40" s="82" t="s">
        <v>266</v>
      </c>
      <c r="BL40" s="82" t="s">
        <v>266</v>
      </c>
      <c r="BM40" s="79" t="str">
        <f>IF(FSPC!$E$37="Acceptable","A",IF(FSPC!$E$37="Needs Improvement","NI",FSPC!$E$37))</f>
        <v>Select</v>
      </c>
      <c r="BN40" s="79" t="str">
        <f>IF(FSPC.A!$E$37="Acceptable","A",IF(FSPC.A!$E$37="Needs Improvement","NI",FSPC.A!$E$37))</f>
        <v>Select</v>
      </c>
      <c r="BO40" s="82" t="s">
        <v>266</v>
      </c>
      <c r="BP40" s="82" t="s">
        <v>266</v>
      </c>
    </row>
    <row r="41" spans="58:68" x14ac:dyDescent="0.25">
      <c r="BF41" s="204"/>
      <c r="BG41" s="107" t="s">
        <v>251</v>
      </c>
      <c r="BH41" s="82" t="s">
        <v>266</v>
      </c>
      <c r="BI41" s="82" t="s">
        <v>266</v>
      </c>
      <c r="BJ41" s="82" t="s">
        <v>266</v>
      </c>
      <c r="BK41" s="82" t="s">
        <v>266</v>
      </c>
      <c r="BL41" s="82" t="s">
        <v>266</v>
      </c>
      <c r="BM41" s="78" t="str">
        <f>IF(FSPC!$E$38="Acceptable","A",IF(FSPC!$E$38="Needs Improvement","NI",FSPC!$E$38))</f>
        <v>Select</v>
      </c>
      <c r="BN41" s="78" t="str">
        <f>IF(FSPC.A!$E$38="Acceptable","A",IF(FSPC.A!$E$38="Needs Improvement","NI",FSPC.A!$E$38))</f>
        <v>Select</v>
      </c>
      <c r="BO41" s="82" t="s">
        <v>266</v>
      </c>
      <c r="BP41" s="82" t="s">
        <v>266</v>
      </c>
    </row>
    <row r="42" spans="58:68" x14ac:dyDescent="0.25">
      <c r="BF42" s="204" t="s">
        <v>198</v>
      </c>
      <c r="BG42" s="107" t="s">
        <v>252</v>
      </c>
      <c r="BH42" s="82" t="s">
        <v>266</v>
      </c>
      <c r="BI42" s="82" t="s">
        <v>266</v>
      </c>
      <c r="BJ42" s="79" t="str">
        <f>IF(QF.A!$E$37="Acceptable","A",IF(QF.A!$E$37="Needs Improvement","NI",QF.A!$E$37))</f>
        <v>Select</v>
      </c>
      <c r="BK42" s="82" t="s">
        <v>266</v>
      </c>
      <c r="BL42" s="79" t="str">
        <f>IF(LSPC.A!$E$38="Acceptable","A",IF(LSPC.A!$E$38="Needs Improvement","NI",LSPC.A!$E$38))</f>
        <v>Select</v>
      </c>
      <c r="BM42" s="82" t="s">
        <v>266</v>
      </c>
      <c r="BN42" s="79" t="str">
        <f>IF(FSPC.A!$E$40="Acceptable","A",IF(FSPC.A!$E$40="Needs Improvement","NI",FSPC.A!$E$40))</f>
        <v>Select</v>
      </c>
      <c r="BO42" s="82" t="s">
        <v>266</v>
      </c>
      <c r="BP42" s="79" t="str">
        <f>IF(HACCP.A!$E$34="Acceptable","A",IF(HACCP.A!$E$34="Needs Improvement","NI",HACCP.A!$E$34))</f>
        <v>Select</v>
      </c>
    </row>
    <row r="43" spans="58:68" x14ac:dyDescent="0.25">
      <c r="BF43" s="204"/>
      <c r="BG43" s="107" t="s">
        <v>253</v>
      </c>
      <c r="BH43" s="82" t="s">
        <v>266</v>
      </c>
      <c r="BI43" s="82" t="s">
        <v>266</v>
      </c>
      <c r="BJ43" s="78" t="str">
        <f>IF(QF.A!$E$38="Acceptable","A",IF(QF.A!$E$38="Needs Improvement","NI",QF.A!$E$38))</f>
        <v>Select</v>
      </c>
      <c r="BK43" s="82" t="s">
        <v>266</v>
      </c>
      <c r="BL43" s="78" t="str">
        <f>IF(LSPC.A!$E$39="Acceptable","A",IF(LSPC.A!$E$39="Needs Improvement","NI",LSPC.A!$E$39))</f>
        <v>Select</v>
      </c>
      <c r="BM43" s="82" t="s">
        <v>266</v>
      </c>
      <c r="BN43" s="78" t="str">
        <f>IF(FSPC.A!$E$41="Acceptable","A",IF(FSPC.A!$E$41="Needs Improvement","NI",FSPC.A!$E$41))</f>
        <v>Select</v>
      </c>
      <c r="BO43" s="82" t="s">
        <v>266</v>
      </c>
      <c r="BP43" s="78" t="str">
        <f>IF(HACCP.A!$E$35="Acceptable","A",IF(HACCP.A!$E$35="Needs Improvement","NI",HACCP.A!$E$35))</f>
        <v>Select</v>
      </c>
    </row>
    <row r="44" spans="58:68" x14ac:dyDescent="0.25">
      <c r="BF44" s="204"/>
      <c r="BG44" s="107" t="s">
        <v>254</v>
      </c>
      <c r="BH44" s="82" t="s">
        <v>266</v>
      </c>
      <c r="BI44" s="82" t="s">
        <v>266</v>
      </c>
      <c r="BJ44" s="79" t="str">
        <f>IF(QF.A!$E$39="Acceptable","A",IF(QF.A!$E$39="Needs Improvement","NI",QF.A!$E$39))</f>
        <v>Select</v>
      </c>
      <c r="BK44" s="82" t="s">
        <v>266</v>
      </c>
      <c r="BL44" s="79" t="str">
        <f>IF(LSPC.A!$E$40="Acceptable","A",IF(LSPC.A!$E$40="Needs Improvement","NI",LSPC.A!$E$40))</f>
        <v>Select</v>
      </c>
      <c r="BM44" s="82" t="s">
        <v>266</v>
      </c>
      <c r="BN44" s="79" t="str">
        <f>IF(FSPC.A!$E$42="Acceptable","A",IF(FSPC.A!$E$42="Needs Improvement","NI",FSPC.A!$E$42))</f>
        <v>Select</v>
      </c>
      <c r="BO44" s="82" t="s">
        <v>266</v>
      </c>
      <c r="BP44" s="79" t="str">
        <f>IF(HACCP.A!$E$36="Acceptable","A",IF(HACCP.A!$E$36="Needs Improvement","NI",HACCP.A!$E$36))</f>
        <v>Select</v>
      </c>
    </row>
    <row r="45" spans="58:68" ht="15" customHeight="1" x14ac:dyDescent="0.25">
      <c r="BF45" s="204"/>
      <c r="BG45" s="107" t="s">
        <v>255</v>
      </c>
      <c r="BH45" s="82" t="s">
        <v>266</v>
      </c>
      <c r="BI45" s="82" t="s">
        <v>266</v>
      </c>
      <c r="BJ45" s="78" t="str">
        <f>IF(QF.A!$E$40="Acceptable","A",IF(QF.A!$E$40="Needs Improvement","NI",QF.A!$E$40))</f>
        <v>Select</v>
      </c>
      <c r="BK45" s="82" t="s">
        <v>266</v>
      </c>
      <c r="BL45" s="78" t="str">
        <f>IF(LSPC.A!$E$41="Acceptable","A",IF(LSPC.A!$E$41="Needs Improvement","NI",LSPC.A!$E$41))</f>
        <v>Select</v>
      </c>
      <c r="BM45" s="82" t="s">
        <v>266</v>
      </c>
      <c r="BN45" s="78" t="str">
        <f>IF(FSPC.A!$E$43="Acceptable","A",IF(FSPC.A!$E$43="Needs Improvement","NI",FSPC.A!$E$43))</f>
        <v>Select</v>
      </c>
      <c r="BO45" s="82" t="s">
        <v>266</v>
      </c>
      <c r="BP45" s="78" t="str">
        <f>IF(HACCP.A!$E$37="Acceptable","A",IF(HACCP.A!$E$37="Needs Improvement","NI",HACCP.A!$E$37))</f>
        <v>Select</v>
      </c>
    </row>
    <row r="46" spans="58:68" ht="15" customHeight="1" x14ac:dyDescent="0.25">
      <c r="BF46" s="204"/>
      <c r="BG46" s="107" t="s">
        <v>256</v>
      </c>
      <c r="BH46" s="82" t="s">
        <v>266</v>
      </c>
      <c r="BI46" s="82" t="s">
        <v>266</v>
      </c>
      <c r="BJ46" s="79" t="str">
        <f>IF(QF.A!$E$41="Acceptable","A",IF(QF.A!$E$41="Needs Improvement","NI",QF.A!$E$41))</f>
        <v>Select</v>
      </c>
      <c r="BK46" s="82" t="s">
        <v>266</v>
      </c>
      <c r="BL46" s="79" t="str">
        <f>IF(LSPC.A!$E$42="Acceptable","A",IF(LSPC.A!$E$42="Needs Improvement","NI",LSPC.A!$E$42))</f>
        <v>Select</v>
      </c>
      <c r="BM46" s="82" t="s">
        <v>266</v>
      </c>
      <c r="BN46" s="79" t="str">
        <f>IF(FSPC.A!$E$44="Acceptable","A",IF(FSPC.A!$E$44="Needs Improvement","NI",FSPC.A!$E$44))</f>
        <v>Select</v>
      </c>
      <c r="BO46" s="82" t="s">
        <v>266</v>
      </c>
      <c r="BP46" s="79" t="str">
        <f>IF(HACCP.A!$E$38="Acceptable","A",IF(HACCP.A!$E$38="Needs Improvement","NI",HACCP.A!$E$38))</f>
        <v>Select</v>
      </c>
    </row>
    <row r="47" spans="58:68" ht="15" customHeight="1" x14ac:dyDescent="0.25">
      <c r="BF47" s="204"/>
      <c r="BG47" s="107" t="s">
        <v>257</v>
      </c>
      <c r="BH47" s="82" t="s">
        <v>266</v>
      </c>
      <c r="BI47" s="82" t="s">
        <v>266</v>
      </c>
      <c r="BJ47" s="78" t="str">
        <f>IF(QF.A!$E$42="Acceptable","A",IF(QF.A!$E$42="Needs Improvement","NI",QF.A!$E$42))</f>
        <v>Select</v>
      </c>
      <c r="BK47" s="82" t="s">
        <v>266</v>
      </c>
      <c r="BL47" s="78" t="str">
        <f>IF(LSPC.A!$E$43="Acceptable","A",IF(LSPC.A!$E$43="Needs Improvement","NI",LSPC.A!$E$43))</f>
        <v>Select</v>
      </c>
      <c r="BM47" s="82" t="s">
        <v>266</v>
      </c>
      <c r="BN47" s="78" t="str">
        <f>IF(FSPC.A!$E$45="Acceptable","A",IF(FSPC.A!$E$45="Needs Improvement","NI",FSPC.A!$E$45))</f>
        <v>Select</v>
      </c>
      <c r="BO47" s="82" t="s">
        <v>266</v>
      </c>
      <c r="BP47" s="78" t="str">
        <f>IF(HACCP.A!$E$39="Acceptable","A",IF(HACCP.A!$E$39="Needs Improvement","NI",HACCP.A!$E$39))</f>
        <v>Select</v>
      </c>
    </row>
    <row r="48" spans="58:68" ht="15" customHeight="1" x14ac:dyDescent="0.25">
      <c r="BF48" s="204"/>
      <c r="BG48" s="107" t="s">
        <v>258</v>
      </c>
      <c r="BH48" s="82" t="s">
        <v>266</v>
      </c>
      <c r="BI48" s="82" t="s">
        <v>266</v>
      </c>
      <c r="BJ48" s="79" t="str">
        <f>IF(QF.A!$E$43="Acceptable","A",IF(QF.A!$E$43="Needs Improvement","NI",QF.A!$E$43))</f>
        <v>Select</v>
      </c>
      <c r="BK48" s="82" t="s">
        <v>266</v>
      </c>
      <c r="BL48" s="79" t="str">
        <f>IF(LSPC.A!$E$44="Acceptable","A",IF(LSPC.A!$E$44="Needs Improvement","NI",LSPC.A!$E$44))</f>
        <v>Select</v>
      </c>
      <c r="BM48" s="82" t="s">
        <v>266</v>
      </c>
      <c r="BN48" s="79" t="str">
        <f>IF(FSPC.A!$E$46="Acceptable","A",IF(FSPC.A!$E$46="Needs Improvement","NI",FSPC.A!$E$46))</f>
        <v>Select</v>
      </c>
      <c r="BO48" s="82" t="s">
        <v>266</v>
      </c>
      <c r="BP48" s="79" t="str">
        <f>IF(HACCP.A!$E$40="Acceptable","A",IF(HACCP.A!$E$40="Needs Improvement","NI",HACCP.A!$E$40))</f>
        <v>Select</v>
      </c>
    </row>
    <row r="49" spans="58:68" x14ac:dyDescent="0.25">
      <c r="BF49" s="204"/>
      <c r="BG49" s="107" t="s">
        <v>259</v>
      </c>
      <c r="BH49" s="82" t="s">
        <v>266</v>
      </c>
      <c r="BI49" s="82" t="s">
        <v>266</v>
      </c>
      <c r="BJ49" s="78" t="str">
        <f>IF(QF.A!$E$44="Acceptable","A",IF(QF.A!$E$44="Needs Improvement","NI",QF.A!$E$44))</f>
        <v>Select</v>
      </c>
      <c r="BK49" s="82" t="s">
        <v>266</v>
      </c>
      <c r="BL49" s="78" t="str">
        <f>IF(LSPC.A!$E$45="Acceptable","A",IF(LSPC.A!$E$45="Needs Improvement","NI",LSPC.A!$E$45))</f>
        <v>Select</v>
      </c>
      <c r="BM49" s="82" t="s">
        <v>266</v>
      </c>
      <c r="BN49" s="78" t="str">
        <f>IF(FSPC.A!$E$47="Acceptable","A",IF(FSPC.A!$E$47="Needs Improvement","NI",FSPC.A!$E$47))</f>
        <v>Select</v>
      </c>
      <c r="BO49" s="82" t="s">
        <v>266</v>
      </c>
      <c r="BP49" s="78" t="str">
        <f>IF(HACCP.A!$E$41="Acceptable","A",IF(HACCP.A!$E$41="Needs Improvement","NI",HACCP.A!$E$41))</f>
        <v>Select</v>
      </c>
    </row>
    <row r="50" spans="58:68" x14ac:dyDescent="0.25">
      <c r="BF50" s="204" t="s">
        <v>199</v>
      </c>
      <c r="BG50" s="107" t="s">
        <v>260</v>
      </c>
      <c r="BH50" s="82" t="s">
        <v>266</v>
      </c>
      <c r="BI50" s="82" t="s">
        <v>266</v>
      </c>
      <c r="BJ50" s="82" t="s">
        <v>266</v>
      </c>
      <c r="BK50" s="82" t="s">
        <v>266</v>
      </c>
      <c r="BL50" s="82" t="s">
        <v>266</v>
      </c>
      <c r="BM50" s="82" t="s">
        <v>266</v>
      </c>
      <c r="BN50" s="82" t="s">
        <v>266</v>
      </c>
      <c r="BO50" s="79" t="str">
        <f>IF(HACCP!$E$34="Acceptable","A",IF(HACCP!$E$34="Needs Improvement","NI",HACCP!$E$34))</f>
        <v>Select</v>
      </c>
      <c r="BP50" s="79" t="str">
        <f>IF(HACCP.A!$E$43="Acceptable","A",IF(HACCP.A!$E$43="Needs Improvement","NI",HACCP.A!$E$43))</f>
        <v>Select</v>
      </c>
    </row>
    <row r="51" spans="58:68" x14ac:dyDescent="0.25">
      <c r="BF51" s="204"/>
      <c r="BG51" s="107" t="s">
        <v>261</v>
      </c>
      <c r="BH51" s="82" t="s">
        <v>266</v>
      </c>
      <c r="BI51" s="82" t="s">
        <v>266</v>
      </c>
      <c r="BJ51" s="82" t="s">
        <v>266</v>
      </c>
      <c r="BK51" s="82" t="s">
        <v>266</v>
      </c>
      <c r="BL51" s="82" t="s">
        <v>266</v>
      </c>
      <c r="BM51" s="82" t="s">
        <v>266</v>
      </c>
      <c r="BN51" s="82" t="s">
        <v>266</v>
      </c>
      <c r="BO51" s="78" t="str">
        <f>IF(HACCP!$E$35="Acceptable","A",IF(HACCP!$E$35="Needs Improvement","NI",HACCP!$E$35))</f>
        <v>Select</v>
      </c>
      <c r="BP51" s="78" t="str">
        <f>IF(HACCP.A!$E$44="Acceptable","A",IF(HACCP.A!$E$44="Needs Improvement","NI",HACCP.A!$E$44))</f>
        <v>Select</v>
      </c>
    </row>
    <row r="52" spans="58:68" x14ac:dyDescent="0.25">
      <c r="BF52" s="204"/>
      <c r="BG52" s="107" t="s">
        <v>271</v>
      </c>
      <c r="BH52" s="82" t="s">
        <v>266</v>
      </c>
      <c r="BI52" s="82" t="s">
        <v>266</v>
      </c>
      <c r="BJ52" s="82" t="s">
        <v>266</v>
      </c>
      <c r="BK52" s="82" t="s">
        <v>266</v>
      </c>
      <c r="BL52" s="82" t="s">
        <v>266</v>
      </c>
      <c r="BM52" s="82" t="s">
        <v>266</v>
      </c>
      <c r="BN52" s="82" t="s">
        <v>266</v>
      </c>
      <c r="BO52" s="79" t="str">
        <f>IF(HACCP!$E$36="Acceptable","A",IF(HACCP!$E$36="Needs Improvement","NI",HACCP!$E$36))</f>
        <v>Select</v>
      </c>
      <c r="BP52" s="79" t="str">
        <f>IF(HACCP.A!$E$45="Acceptable","A",IF(HACCP.A!$E$45="Needs Improvement","NI",HACCP.A!$E$45))</f>
        <v>Select</v>
      </c>
    </row>
    <row r="53" spans="58:68" x14ac:dyDescent="0.25">
      <c r="BF53" s="204"/>
      <c r="BG53" s="107" t="s">
        <v>262</v>
      </c>
      <c r="BH53" s="82" t="s">
        <v>266</v>
      </c>
      <c r="BI53" s="82" t="s">
        <v>266</v>
      </c>
      <c r="BJ53" s="82" t="s">
        <v>266</v>
      </c>
      <c r="BK53" s="82" t="s">
        <v>266</v>
      </c>
      <c r="BL53" s="82" t="s">
        <v>266</v>
      </c>
      <c r="BM53" s="82" t="s">
        <v>266</v>
      </c>
      <c r="BN53" s="82" t="s">
        <v>266</v>
      </c>
      <c r="BO53" s="78" t="str">
        <f>IF(HACCP!$E$37="Acceptable","A",IF(HACCP!$E$37="Needs Improvement","NI",HACCP!$E$37))</f>
        <v>Select</v>
      </c>
      <c r="BP53" s="78" t="str">
        <f>IF(HACCP.A!$E$46="Acceptable","A",IF(HACCP.A!$E$46="Needs Improvement","NI",HACCP.A!$E$46))</f>
        <v>Select</v>
      </c>
    </row>
    <row r="54" spans="58:68" x14ac:dyDescent="0.25">
      <c r="BF54" s="204"/>
      <c r="BG54" s="107" t="s">
        <v>263</v>
      </c>
      <c r="BH54" s="82" t="s">
        <v>266</v>
      </c>
      <c r="BI54" s="82" t="s">
        <v>266</v>
      </c>
      <c r="BJ54" s="82" t="s">
        <v>266</v>
      </c>
      <c r="BK54" s="82" t="s">
        <v>266</v>
      </c>
      <c r="BL54" s="82" t="s">
        <v>266</v>
      </c>
      <c r="BM54" s="82" t="s">
        <v>266</v>
      </c>
      <c r="BN54" s="82" t="s">
        <v>266</v>
      </c>
      <c r="BO54" s="79" t="str">
        <f>IF(HACCP!$E$38="Acceptable","A",IF(HACCP!$E$38="Needs Improvement","NI",HACCP!$E$38))</f>
        <v>Select</v>
      </c>
      <c r="BP54" s="79" t="str">
        <f>IF(HACCP.A!$E$47="Acceptable","A",IF(HACCP.A!$E$47="Needs Improvement","NI",HACCP.A!$E$47))</f>
        <v>Select</v>
      </c>
    </row>
    <row r="55" spans="58:68" x14ac:dyDescent="0.25">
      <c r="BF55" s="204"/>
      <c r="BG55" s="107" t="s">
        <v>264</v>
      </c>
      <c r="BH55" s="82" t="s">
        <v>266</v>
      </c>
      <c r="BI55" s="82" t="s">
        <v>266</v>
      </c>
      <c r="BJ55" s="82" t="s">
        <v>266</v>
      </c>
      <c r="BK55" s="82" t="s">
        <v>266</v>
      </c>
      <c r="BL55" s="82" t="s">
        <v>266</v>
      </c>
      <c r="BM55" s="82" t="s">
        <v>266</v>
      </c>
      <c r="BN55" s="82" t="s">
        <v>266</v>
      </c>
      <c r="BO55" s="78" t="str">
        <f>IF(HACCP!$E$39="Acceptable","A",IF(HACCP!$E$39="Needs Improvement","NI",HACCP!$E$39))</f>
        <v>Select</v>
      </c>
      <c r="BP55" s="78" t="str">
        <f>IF(HACCP.A!$E$48="Acceptable","A",IF(HACCP.A!$E$48="Needs Improvement","NI",HACCP.A!$E$48))</f>
        <v>Select</v>
      </c>
    </row>
    <row r="56" spans="58:68" x14ac:dyDescent="0.25">
      <c r="BF56" s="204"/>
      <c r="BG56" s="107" t="s">
        <v>265</v>
      </c>
      <c r="BH56" s="82" t="s">
        <v>266</v>
      </c>
      <c r="BI56" s="82" t="s">
        <v>266</v>
      </c>
      <c r="BJ56" s="82" t="s">
        <v>266</v>
      </c>
      <c r="BK56" s="82" t="s">
        <v>266</v>
      </c>
      <c r="BL56" s="82" t="s">
        <v>266</v>
      </c>
      <c r="BM56" s="82" t="s">
        <v>266</v>
      </c>
      <c r="BN56" s="82" t="s">
        <v>266</v>
      </c>
      <c r="BO56" s="79" t="str">
        <f>IF(HACCP!$E$40="Acceptable","A",IF(HACCP!$E$40="Needs Improvement","NI",HACCP!$E$40))</f>
        <v>Select</v>
      </c>
      <c r="BP56" s="79" t="str">
        <f>IF(HACCP.A!$E$49="Acceptable","A",IF(HACCP.A!$E$49="Needs Improvement","NI",HACCP.A!$E$49))</f>
        <v>Select</v>
      </c>
    </row>
    <row r="57" spans="58:68" ht="30.75" thickBot="1" x14ac:dyDescent="0.3">
      <c r="BF57" s="101" t="s">
        <v>406</v>
      </c>
      <c r="BG57" s="166" t="s">
        <v>425</v>
      </c>
      <c r="BH57" s="167" t="str">
        <f>IF(CGMP!$E$36="Acceptable","A",IF(CGMP!$E$36="Needs Improvement","NI",CGMP!$E$36))</f>
        <v>Select</v>
      </c>
      <c r="BI57" s="168" t="str">
        <f>IF(QF!$E$37="Acceptable","A",IF(QF!$E$37="Needs Improvement","NI",QF!$E$37))</f>
        <v>Select</v>
      </c>
      <c r="BJ57" s="168" t="str">
        <f>IF(QF.A!$E$46="Acceptable","A",IF(QF.A!$E$46="Needs Improvement","NI",QF.A!$E$46))</f>
        <v>Select</v>
      </c>
      <c r="BK57" s="168" t="str">
        <f>IF(LSPC!$E$38="Acceptable","A",IF(LSPC!$E$38="Needs Improvement","NI",LSPC!$E$38))</f>
        <v>Select</v>
      </c>
      <c r="BL57" s="168" t="str">
        <f>IF(LSPC.A!$E$47="Acceptable","A",IF(LSPC.A!$E$47="Needs Improvement","NI",LSPC.A!$E$47))</f>
        <v>Select</v>
      </c>
      <c r="BM57" s="168" t="str">
        <f>IF(FSPC!$E$40="Acceptable","A",IF(FSPC!$E$40="Needs Improvement","NI",FSPC!$E$40))</f>
        <v>Select</v>
      </c>
      <c r="BN57" s="168" t="str">
        <f>IF(FSPC.A!$E$49="Acceptable","A",IF(FSPC.A!$E$49="Needs Improvement","NI",FSPC.A!$E$49))</f>
        <v>Select</v>
      </c>
      <c r="BO57" s="168" t="str">
        <f>IF(HACCP!$E$42="Acceptable","A",IF(HACCP!$E$42="Needs Improvement","NI",HACCP!$E$42))</f>
        <v>Select</v>
      </c>
      <c r="BP57" s="168" t="str">
        <f>IF(HACCP.A!$E$51="Acceptable","A",IF(HACCP.A!$E$51="Needs Improvement","NI",HACCP.A!$E$51))</f>
        <v>Select</v>
      </c>
    </row>
    <row r="58" spans="58:68" ht="57" customHeight="1" x14ac:dyDescent="0.25">
      <c r="BF58" s="203" t="s">
        <v>681</v>
      </c>
      <c r="BG58" s="169" t="s">
        <v>402</v>
      </c>
      <c r="BH58" s="170">
        <f>COUNTIF(BH13:BH57,"NI")</f>
        <v>0</v>
      </c>
      <c r="BI58" s="170">
        <f t="shared" ref="BI58:BP58" si="1">COUNTIF(BI13:BI57,"NI")</f>
        <v>0</v>
      </c>
      <c r="BJ58" s="170">
        <f t="shared" si="1"/>
        <v>0</v>
      </c>
      <c r="BK58" s="170">
        <f t="shared" si="1"/>
        <v>0</v>
      </c>
      <c r="BL58" s="170">
        <f t="shared" si="1"/>
        <v>0</v>
      </c>
      <c r="BM58" s="170">
        <f t="shared" si="1"/>
        <v>0</v>
      </c>
      <c r="BN58" s="170">
        <f t="shared" si="1"/>
        <v>0</v>
      </c>
      <c r="BO58" s="170">
        <f t="shared" si="1"/>
        <v>0</v>
      </c>
      <c r="BP58" s="171">
        <f t="shared" si="1"/>
        <v>0</v>
      </c>
    </row>
    <row r="59" spans="58:68" ht="57" customHeight="1" x14ac:dyDescent="0.25">
      <c r="BF59" s="203"/>
      <c r="BG59" s="107" t="s">
        <v>178</v>
      </c>
      <c r="BH59" s="77" t="str">
        <f>IF(CGMP!$D$10="Auto-Populates","",CGMP!$D$10)</f>
        <v/>
      </c>
      <c r="BI59" s="81" t="str">
        <f>IF(QF!$D$10="Auto-Populates","",QF!$D$10)</f>
        <v/>
      </c>
      <c r="BJ59" s="81" t="str">
        <f>IF(QF.A!$D$10="Auto-Populates","",QF.A!$D$10)</f>
        <v/>
      </c>
      <c r="BK59" s="81" t="str">
        <f>IF(LSPC!$D$10="Auto-Populates","",LSPC!$D$10)</f>
        <v/>
      </c>
      <c r="BL59" s="81" t="str">
        <f>IF(LSPC.A!$D$10="Auto-Populates","",LSPC.A!$D$10)</f>
        <v/>
      </c>
      <c r="BM59" s="81" t="str">
        <f>IF(FSPC!$D$10="Auto-Populates","",FSPC!$D$10)</f>
        <v/>
      </c>
      <c r="BN59" s="81" t="str">
        <f>IF(FSPC.A!$D$10="Auto-Populates","",FSPC.A!$D$10)</f>
        <v/>
      </c>
      <c r="BO59" s="81" t="str">
        <f>IF(HACCP!$D$10="Auto-Populates","",HACCP!$D$10)</f>
        <v/>
      </c>
      <c r="BP59" s="172" t="str">
        <f>IF(HACCP.A!$D$10="Auto-Populates","",HACCP.A!$D$10)</f>
        <v/>
      </c>
    </row>
    <row r="60" spans="58:68" ht="57" customHeight="1" thickBot="1" x14ac:dyDescent="0.3">
      <c r="BF60" s="203"/>
      <c r="BG60" s="173" t="s">
        <v>179</v>
      </c>
      <c r="BH60" s="174" t="str">
        <f>IF(CGMP!$F$10="Auto-populates","",CGMP!$F$10)</f>
        <v/>
      </c>
      <c r="BI60" s="174" t="str">
        <f>IF(QF!$F$10="Auto-populates","",QF!$F$10)</f>
        <v/>
      </c>
      <c r="BJ60" s="174" t="str">
        <f>IF(QF.A!$F$10="Auto-populates","",QF.A!$F$10)</f>
        <v/>
      </c>
      <c r="BK60" s="174" t="str">
        <f>IF(LSPC!$F$10="Auto-populates","",LSPC!$F$10)</f>
        <v/>
      </c>
      <c r="BL60" s="174" t="str">
        <f>IF(LSPC.A!$F$10="Auto-populates","",LSPC.A!$F$10)</f>
        <v/>
      </c>
      <c r="BM60" s="174" t="str">
        <f>IF(FSPC!$F$10="Auto-populates","",FSPC!$F$10)</f>
        <v/>
      </c>
      <c r="BN60" s="174" t="str">
        <f>IF(FSPC.A!$F$10="Auto-populates","",FSPC.A!$F$10)</f>
        <v/>
      </c>
      <c r="BO60" s="174" t="str">
        <f>IF(HACCP!$F$10="Auto-populates","",HACCP!$F$10)</f>
        <v/>
      </c>
      <c r="BP60" s="163" t="str">
        <f>IF(HACCP.A!$F$10="Auto-populates","",HACCP.A!$F$10)</f>
        <v/>
      </c>
    </row>
  </sheetData>
  <sheetProtection algorithmName="SHA-512" hashValue="l9BbrDD3p3rgpS/IHL6y8+BtaqA81NskglZJZOh+9jUsvN8eZPuclZO/WkLIYuggI0ipTSNGBI9gzJwUtacjXA==" saltValue="TiG+R+RTUmD+3A8G8Ip40Q==" spinCount="100000" sheet="1" objects="1" scenarios="1" formatCells="0" formatColumns="0" formatRows="0" autoFilter="0"/>
  <mergeCells count="16">
    <mergeCell ref="BB6:BD6"/>
    <mergeCell ref="BF58:BF60"/>
    <mergeCell ref="AL6:AS6"/>
    <mergeCell ref="AT6:AZ6"/>
    <mergeCell ref="I6:Q6"/>
    <mergeCell ref="R6:Z6"/>
    <mergeCell ref="AB6:AC6"/>
    <mergeCell ref="AD6:AF6"/>
    <mergeCell ref="AG6:AK6"/>
    <mergeCell ref="BF50:BF56"/>
    <mergeCell ref="BF13:BF21"/>
    <mergeCell ref="BF22:BF30"/>
    <mergeCell ref="BF32:BF33"/>
    <mergeCell ref="BF34:BF36"/>
    <mergeCell ref="BF37:BF41"/>
    <mergeCell ref="BF42:BF49"/>
  </mergeCells>
  <phoneticPr fontId="17" type="noConversion"/>
  <conditionalFormatting sqref="BB8:BB16">
    <cfRule type="cellIs" dxfId="139" priority="3" operator="lessThan">
      <formula>4</formula>
    </cfRule>
    <cfRule type="cellIs" dxfId="138" priority="4" operator="greaterThan">
      <formula>3</formula>
    </cfRule>
  </conditionalFormatting>
  <conditionalFormatting sqref="BC8:BC16">
    <cfRule type="cellIs" dxfId="137" priority="18" operator="equal">
      <formula>""</formula>
    </cfRule>
    <cfRule type="cellIs" dxfId="136" priority="19" operator="greaterThanOrEqual">
      <formula>0.8</formula>
    </cfRule>
    <cfRule type="cellIs" dxfId="135" priority="20" operator="lessThan">
      <formula>0.8</formula>
    </cfRule>
  </conditionalFormatting>
  <conditionalFormatting sqref="BD8:BD16">
    <cfRule type="cellIs" dxfId="134" priority="16" operator="equal">
      <formula>"Acceptable"</formula>
    </cfRule>
    <cfRule type="cellIs" dxfId="133" priority="17" operator="equal">
      <formula>"Needs Improvement"</formula>
    </cfRule>
  </conditionalFormatting>
  <conditionalFormatting sqref="BH58:BP58">
    <cfRule type="cellIs" dxfId="132" priority="9" operator="greaterThan">
      <formula>3</formula>
    </cfRule>
    <cfRule type="cellIs" dxfId="131" priority="10" operator="lessThan">
      <formula>4</formula>
    </cfRule>
  </conditionalFormatting>
  <conditionalFormatting sqref="BH59:BP59">
    <cfRule type="cellIs" dxfId="130" priority="13" operator="equal">
      <formula>""</formula>
    </cfRule>
    <cfRule type="cellIs" dxfId="129" priority="14" operator="greaterThanOrEqual">
      <formula>0.8</formula>
    </cfRule>
    <cfRule type="cellIs" dxfId="128" priority="15" operator="lessThan">
      <formula>0.8</formula>
    </cfRule>
  </conditionalFormatting>
  <conditionalFormatting sqref="BH60:BP60">
    <cfRule type="cellIs" dxfId="127" priority="11" operator="equal">
      <formula>"Acceptable"</formula>
    </cfRule>
    <cfRule type="cellIs" dxfId="126" priority="12" operator="equal">
      <formula>"Needs Improvement"</formula>
    </cfRule>
  </conditionalFormatting>
  <pageMargins left="0.7" right="0.7" top="0.75" bottom="0.75" header="0.3" footer="0.3"/>
  <pageSetup orientation="portrait" horizontalDpi="1200" verticalDpi="1200"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025A-CE1E-4625-8CE8-A4282FB586A8}">
  <sheetPr>
    <tabColor rgb="FFFFB3B3"/>
    <pageSetUpPr fitToPage="1"/>
  </sheetPr>
  <dimension ref="B1:H424"/>
  <sheetViews>
    <sheetView showGridLines="0" zoomScaleNormal="100" workbookViewId="0">
      <selection activeCell="B1" sqref="B1"/>
    </sheetView>
  </sheetViews>
  <sheetFormatPr defaultRowHeight="15" x14ac:dyDescent="0.25"/>
  <cols>
    <col min="1" max="1" width="3.85546875" customWidth="1"/>
    <col min="2" max="2" width="29.5703125" style="9" customWidth="1"/>
    <col min="3" max="3" width="14.5703125" style="9" customWidth="1"/>
    <col min="4" max="4" width="24.28515625" style="9" customWidth="1"/>
    <col min="5" max="5" width="19.85546875" style="9" customWidth="1"/>
    <col min="6" max="6" width="20.42578125" style="9" customWidth="1"/>
    <col min="7" max="7" width="10.42578125" style="9" customWidth="1"/>
    <col min="8" max="8" width="87.85546875" style="9" customWidth="1"/>
  </cols>
  <sheetData>
    <row r="1" spans="2:8" ht="15" customHeight="1" x14ac:dyDescent="0.25">
      <c r="B1" s="49" t="str">
        <f>Sheet1!$A$1</f>
        <v>Human Food Field Inspection Audit v 07/2025</v>
      </c>
      <c r="C1" s="177"/>
      <c r="D1" s="177"/>
    </row>
    <row r="2" spans="2:8" ht="42" customHeight="1" x14ac:dyDescent="0.25"/>
    <row r="3" spans="2:8" ht="42" customHeight="1" x14ac:dyDescent="0.25"/>
    <row r="4" spans="2:8" ht="42" customHeight="1" x14ac:dyDescent="0.25"/>
    <row r="5" spans="2:8" ht="33" customHeight="1" x14ac:dyDescent="0.25"/>
    <row r="6" spans="2:8" ht="33" customHeight="1" x14ac:dyDescent="0.25"/>
    <row r="7" spans="2:8" ht="33" customHeight="1" x14ac:dyDescent="0.25"/>
    <row r="8" spans="2:8" ht="33" customHeight="1" x14ac:dyDescent="0.25"/>
    <row r="9" spans="2:8" ht="24" customHeight="1" x14ac:dyDescent="0.25"/>
    <row r="10" spans="2:8" x14ac:dyDescent="0.25">
      <c r="B10" s="116" t="s">
        <v>396</v>
      </c>
      <c r="C10" s="116" t="s">
        <v>220</v>
      </c>
      <c r="D10" s="116" t="s">
        <v>400</v>
      </c>
      <c r="E10" s="117" t="s">
        <v>221</v>
      </c>
      <c r="F10" s="118" t="s">
        <v>379</v>
      </c>
      <c r="G10" s="118" t="s">
        <v>48</v>
      </c>
      <c r="H10" s="119" t="s">
        <v>380</v>
      </c>
    </row>
    <row r="11" spans="2:8" x14ac:dyDescent="0.25">
      <c r="B11" s="114" t="s">
        <v>100</v>
      </c>
      <c r="C11" s="136">
        <f>CGMP!$F$3</f>
        <v>0</v>
      </c>
      <c r="D11" s="113" t="str">
        <f>CGMP!$D$8</f>
        <v>CGMP</v>
      </c>
      <c r="E11" s="113" t="str">
        <f>CGMP!$F$8</f>
        <v>Select</v>
      </c>
      <c r="F11" s="112" t="s">
        <v>222</v>
      </c>
      <c r="G11" s="113" t="str">
        <f>IF(CGMP!$E$14="Acceptable","A",IF(CGMP!$E$14="Needs Improvement","NI",CGMP!$E$14))</f>
        <v>Select</v>
      </c>
      <c r="H11" s="115">
        <f>CGMP!$F$14</f>
        <v>0</v>
      </c>
    </row>
    <row r="12" spans="2:8" x14ac:dyDescent="0.25">
      <c r="B12" s="114" t="s">
        <v>100</v>
      </c>
      <c r="C12" s="136">
        <f>CGMP!$F$3</f>
        <v>0</v>
      </c>
      <c r="D12" s="113" t="str">
        <f>CGMP!$D$8</f>
        <v>CGMP</v>
      </c>
      <c r="E12" s="113" t="str">
        <f>CGMP!$F$8</f>
        <v>Select</v>
      </c>
      <c r="F12" s="112" t="s">
        <v>223</v>
      </c>
      <c r="G12" s="113" t="str">
        <f>IF(CGMP!$E$15="Acceptable","A",IF(CGMP!$E$15="Needs Improvement","NI",CGMP!$E$15))</f>
        <v>Select</v>
      </c>
      <c r="H12" s="115">
        <f>CGMP!$F$15</f>
        <v>0</v>
      </c>
    </row>
    <row r="13" spans="2:8" x14ac:dyDescent="0.25">
      <c r="B13" s="114" t="s">
        <v>100</v>
      </c>
      <c r="C13" s="136">
        <f>CGMP!$F$3</f>
        <v>0</v>
      </c>
      <c r="D13" s="113" t="str">
        <f>CGMP!$D$8</f>
        <v>CGMP</v>
      </c>
      <c r="E13" s="113" t="str">
        <f>CGMP!$F$8</f>
        <v>Select</v>
      </c>
      <c r="F13" s="112" t="s">
        <v>224</v>
      </c>
      <c r="G13" s="113" t="str">
        <f>IF(CGMP!$E$16="Acceptable","A",IF(CGMP!$E$16="Needs Improvement","NI",CGMP!$E$16))</f>
        <v>Select</v>
      </c>
      <c r="H13" s="115">
        <f>CGMP!$F$16</f>
        <v>0</v>
      </c>
    </row>
    <row r="14" spans="2:8" x14ac:dyDescent="0.25">
      <c r="B14" s="114" t="s">
        <v>100</v>
      </c>
      <c r="C14" s="136">
        <f>CGMP!$F$3</f>
        <v>0</v>
      </c>
      <c r="D14" s="113" t="str">
        <f>CGMP!$D$8</f>
        <v>CGMP</v>
      </c>
      <c r="E14" s="113" t="str">
        <f>CGMP!$F$8</f>
        <v>Select</v>
      </c>
      <c r="F14" s="112" t="s">
        <v>225</v>
      </c>
      <c r="G14" s="113" t="str">
        <f>IF(CGMP!$E$17="Acceptable","A",IF(CGMP!$E$17="Needs Improvement","NI",CGMP!$E$17))</f>
        <v>Select</v>
      </c>
      <c r="H14" s="115">
        <f>CGMP!$F$17</f>
        <v>0</v>
      </c>
    </row>
    <row r="15" spans="2:8" x14ac:dyDescent="0.25">
      <c r="B15" s="114" t="s">
        <v>100</v>
      </c>
      <c r="C15" s="136">
        <f>CGMP!$F$3</f>
        <v>0</v>
      </c>
      <c r="D15" s="113" t="str">
        <f>CGMP!$D$8</f>
        <v>CGMP</v>
      </c>
      <c r="E15" s="113" t="str">
        <f>CGMP!$F$8</f>
        <v>Select</v>
      </c>
      <c r="F15" s="112" t="s">
        <v>226</v>
      </c>
      <c r="G15" s="113" t="str">
        <f>IF(CGMP!$E$18="Acceptable","A",IF(CGMP!$E$18="Needs Improvement","NI",CGMP!$E$18))</f>
        <v>Select</v>
      </c>
      <c r="H15" s="115">
        <f>CGMP!$F$18</f>
        <v>0</v>
      </c>
    </row>
    <row r="16" spans="2:8" x14ac:dyDescent="0.25">
      <c r="B16" s="114" t="s">
        <v>100</v>
      </c>
      <c r="C16" s="136">
        <f>CGMP!$F$3</f>
        <v>0</v>
      </c>
      <c r="D16" s="113" t="str">
        <f>CGMP!$D$8</f>
        <v>CGMP</v>
      </c>
      <c r="E16" s="113" t="str">
        <f>CGMP!$F$8</f>
        <v>Select</v>
      </c>
      <c r="F16" s="111" t="s">
        <v>227</v>
      </c>
      <c r="G16" s="113" t="str">
        <f>IF(CGMP!$E$19="Acceptable","A",IF(CGMP!$E$19="Needs Improvement","NI",CGMP!$E$19))</f>
        <v>Select</v>
      </c>
      <c r="H16" s="115">
        <f>CGMP!$F$19</f>
        <v>0</v>
      </c>
    </row>
    <row r="17" spans="2:8" x14ac:dyDescent="0.25">
      <c r="B17" s="114" t="s">
        <v>100</v>
      </c>
      <c r="C17" s="136">
        <f>CGMP!$F$3</f>
        <v>0</v>
      </c>
      <c r="D17" s="113" t="str">
        <f>CGMP!$D$8</f>
        <v>CGMP</v>
      </c>
      <c r="E17" s="113" t="str">
        <f>CGMP!$F$8</f>
        <v>Select</v>
      </c>
      <c r="F17" s="111" t="s">
        <v>228</v>
      </c>
      <c r="G17" s="113" t="str">
        <f>IF(CGMP!$E$20="Acceptable","A",IF(CGMP!$E$20="Needs Improvement","NI",CGMP!$E$20))</f>
        <v>Select</v>
      </c>
      <c r="H17" s="115">
        <f>CGMP!$F$20</f>
        <v>0</v>
      </c>
    </row>
    <row r="18" spans="2:8" x14ac:dyDescent="0.25">
      <c r="B18" s="114" t="s">
        <v>100</v>
      </c>
      <c r="C18" s="136">
        <f>CGMP!$F$3</f>
        <v>0</v>
      </c>
      <c r="D18" s="113" t="str">
        <f>CGMP!$D$8</f>
        <v>CGMP</v>
      </c>
      <c r="E18" s="113" t="str">
        <f>CGMP!$F$8</f>
        <v>Select</v>
      </c>
      <c r="F18" s="111" t="s">
        <v>229</v>
      </c>
      <c r="G18" s="113" t="str">
        <f>IF(CGMP!$E$21="Acceptable","A",IF(CGMP!$E$21="Needs Improvement","NI",CGMP!$E$21))</f>
        <v>Select</v>
      </c>
      <c r="H18" s="115">
        <f>CGMP!$F$21</f>
        <v>0</v>
      </c>
    </row>
    <row r="19" spans="2:8" x14ac:dyDescent="0.25">
      <c r="B19" s="114" t="s">
        <v>100</v>
      </c>
      <c r="C19" s="136">
        <f>CGMP!$F$3</f>
        <v>0</v>
      </c>
      <c r="D19" s="113" t="str">
        <f>CGMP!$D$8</f>
        <v>CGMP</v>
      </c>
      <c r="E19" s="113" t="str">
        <f>CGMP!$F$8</f>
        <v>Select</v>
      </c>
      <c r="F19" s="112" t="s">
        <v>230</v>
      </c>
      <c r="G19" s="113" t="str">
        <f>IF(CGMP!$E$22="Acceptable","A",IF(CGMP!$E$22="Needs Improvement","NI",CGMP!$E$22))</f>
        <v>Select</v>
      </c>
      <c r="H19" s="115">
        <f>CGMP!$F$22</f>
        <v>0</v>
      </c>
    </row>
    <row r="20" spans="2:8" x14ac:dyDescent="0.25">
      <c r="B20" s="114" t="s">
        <v>100</v>
      </c>
      <c r="C20" s="136">
        <f>CGMP!$F$3</f>
        <v>0</v>
      </c>
      <c r="D20" s="113" t="str">
        <f>CGMP!$D$8</f>
        <v>CGMP</v>
      </c>
      <c r="E20" s="113" t="str">
        <f>CGMP!$F$8</f>
        <v>Select</v>
      </c>
      <c r="F20" s="111" t="s">
        <v>233</v>
      </c>
      <c r="G20" s="113" t="str">
        <f>IF(CGMP!$E$24="Acceptable","A",IF(CGMP!$E$24="Needs Improvement","NI",CGMP!$E$24))</f>
        <v>Select</v>
      </c>
      <c r="H20" s="115">
        <f>CGMP!$F$24</f>
        <v>0</v>
      </c>
    </row>
    <row r="21" spans="2:8" x14ac:dyDescent="0.25">
      <c r="B21" s="114" t="s">
        <v>100</v>
      </c>
      <c r="C21" s="136">
        <f>CGMP!$F$3</f>
        <v>0</v>
      </c>
      <c r="D21" s="113" t="str">
        <f>CGMP!$D$8</f>
        <v>CGMP</v>
      </c>
      <c r="E21" s="113" t="str">
        <f>CGMP!$F$8</f>
        <v>Select</v>
      </c>
      <c r="F21" s="112" t="s">
        <v>232</v>
      </c>
      <c r="G21" s="113" t="str">
        <f>IF(CGMP!$E$25="Acceptable","A",IF(CGMP!$E$25="Needs Improvement","NI",CGMP!$E$25))</f>
        <v>Select</v>
      </c>
      <c r="H21" s="115">
        <f>CGMP!$F$25</f>
        <v>0</v>
      </c>
    </row>
    <row r="22" spans="2:8" x14ac:dyDescent="0.25">
      <c r="B22" s="114" t="s">
        <v>100</v>
      </c>
      <c r="C22" s="136">
        <f>CGMP!$F$3</f>
        <v>0</v>
      </c>
      <c r="D22" s="113" t="str">
        <f>CGMP!$D$8</f>
        <v>CGMP</v>
      </c>
      <c r="E22" s="113" t="str">
        <f>CGMP!$F$8</f>
        <v>Select</v>
      </c>
      <c r="F22" s="111" t="s">
        <v>234</v>
      </c>
      <c r="G22" s="113" t="str">
        <f>IF(CGMP!$E$26="Acceptable","A",IF(CGMP!$E$26="Needs Improvement","NI",CGMP!$E$26))</f>
        <v>Select</v>
      </c>
      <c r="H22" s="115">
        <f>CGMP!$F$26</f>
        <v>0</v>
      </c>
    </row>
    <row r="23" spans="2:8" x14ac:dyDescent="0.25">
      <c r="B23" s="114" t="s">
        <v>100</v>
      </c>
      <c r="C23" s="136">
        <f>CGMP!$F$3</f>
        <v>0</v>
      </c>
      <c r="D23" s="113" t="str">
        <f>CGMP!$D$8</f>
        <v>CGMP</v>
      </c>
      <c r="E23" s="113" t="str">
        <f>CGMP!$F$8</f>
        <v>Select</v>
      </c>
      <c r="F23" s="112" t="s">
        <v>235</v>
      </c>
      <c r="G23" s="113" t="str">
        <f>IF(CGMP!$E$27="Acceptable","A",IF(CGMP!$E$27="Needs Improvement","NI",CGMP!$E$27))</f>
        <v>Select</v>
      </c>
      <c r="H23" s="115">
        <f>CGMP!$F$27</f>
        <v>0</v>
      </c>
    </row>
    <row r="24" spans="2:8" x14ac:dyDescent="0.25">
      <c r="B24" s="114" t="s">
        <v>100</v>
      </c>
      <c r="C24" s="136">
        <f>CGMP!$F$3</f>
        <v>0</v>
      </c>
      <c r="D24" s="113" t="str">
        <f>CGMP!$D$8</f>
        <v>CGMP</v>
      </c>
      <c r="E24" s="113" t="str">
        <f>CGMP!$F$8</f>
        <v>Select</v>
      </c>
      <c r="F24" s="111" t="s">
        <v>236</v>
      </c>
      <c r="G24" s="113" t="str">
        <f>IF(CGMP!$E$28="Acceptable","A",IF(CGMP!$E$28="Needs Improvement","NI",CGMP!$E$28))</f>
        <v>Select</v>
      </c>
      <c r="H24" s="115">
        <f>CGMP!$F$28</f>
        <v>0</v>
      </c>
    </row>
    <row r="25" spans="2:8" x14ac:dyDescent="0.25">
      <c r="B25" s="114" t="s">
        <v>100</v>
      </c>
      <c r="C25" s="136">
        <f>CGMP!$F$3</f>
        <v>0</v>
      </c>
      <c r="D25" s="113" t="str">
        <f>CGMP!$D$8</f>
        <v>CGMP</v>
      </c>
      <c r="E25" s="113" t="str">
        <f>CGMP!$F$8</f>
        <v>Select</v>
      </c>
      <c r="F25" s="112" t="s">
        <v>237</v>
      </c>
      <c r="G25" s="113" t="str">
        <f>IF(CGMP!$E$29="Acceptable","A",IF(CGMP!$E$29="Needs Improvement","NI",CGMP!$E$29))</f>
        <v>Select</v>
      </c>
      <c r="H25" s="115">
        <f>CGMP!$F$29</f>
        <v>0</v>
      </c>
    </row>
    <row r="26" spans="2:8" x14ac:dyDescent="0.25">
      <c r="B26" s="114" t="s">
        <v>100</v>
      </c>
      <c r="C26" s="136">
        <f>CGMP!$F$3</f>
        <v>0</v>
      </c>
      <c r="D26" s="113" t="str">
        <f>CGMP!$D$8</f>
        <v>CGMP</v>
      </c>
      <c r="E26" s="113" t="str">
        <f>CGMP!$F$8</f>
        <v>Select</v>
      </c>
      <c r="F26" s="111" t="s">
        <v>238</v>
      </c>
      <c r="G26" s="113" t="str">
        <f>IF(CGMP!$E$30="Acceptable","A",IF(CGMP!$E$30="Needs Improvement","NI",CGMP!$E$30))</f>
        <v>Select</v>
      </c>
      <c r="H26" s="115">
        <f>CGMP!$F$30</f>
        <v>0</v>
      </c>
    </row>
    <row r="27" spans="2:8" x14ac:dyDescent="0.25">
      <c r="B27" s="114" t="s">
        <v>100</v>
      </c>
      <c r="C27" s="136">
        <f>CGMP!$F$3</f>
        <v>0</v>
      </c>
      <c r="D27" s="113" t="str">
        <f>CGMP!$D$8</f>
        <v>CGMP</v>
      </c>
      <c r="E27" s="113" t="str">
        <f>CGMP!$F$8</f>
        <v>Select</v>
      </c>
      <c r="F27" s="111" t="s">
        <v>239</v>
      </c>
      <c r="G27" s="113" t="str">
        <f>IF(CGMP!$E$31="Acceptable","A",IF(CGMP!$E$31="Needs Improvement","NI",CGMP!$E$31))</f>
        <v>Select</v>
      </c>
      <c r="H27" s="115">
        <f>CGMP!$F$31</f>
        <v>0</v>
      </c>
    </row>
    <row r="28" spans="2:8" x14ac:dyDescent="0.25">
      <c r="B28" s="114" t="s">
        <v>100</v>
      </c>
      <c r="C28" s="136">
        <f>CGMP!$F$3</f>
        <v>0</v>
      </c>
      <c r="D28" s="113" t="str">
        <f>CGMP!$D$8</f>
        <v>CGMP</v>
      </c>
      <c r="E28" s="113" t="str">
        <f>CGMP!$F$8</f>
        <v>Select</v>
      </c>
      <c r="F28" s="112" t="s">
        <v>240</v>
      </c>
      <c r="G28" s="113" t="str">
        <f>IF(CGMP!$E$32="Acceptable","A",IF(CGMP!$E$32="Needs Improvement","NI",CGMP!$E$32))</f>
        <v>Select</v>
      </c>
      <c r="H28" s="115">
        <f>CGMP!$F$32</f>
        <v>0</v>
      </c>
    </row>
    <row r="29" spans="2:8" x14ac:dyDescent="0.25">
      <c r="B29" s="114" t="s">
        <v>100</v>
      </c>
      <c r="C29" s="136">
        <f>CGMP!$F$3</f>
        <v>0</v>
      </c>
      <c r="D29" s="113" t="str">
        <f>CGMP!$D$8</f>
        <v>CGMP</v>
      </c>
      <c r="E29" s="113" t="str">
        <f>CGMP!$F$8</f>
        <v>Select</v>
      </c>
      <c r="F29" s="111" t="s">
        <v>241</v>
      </c>
      <c r="G29" s="113" t="str">
        <f>IF(CGMP!$E$34="Acceptable","A",IF(CGMP!$E$34="Needs Improvement","NI",CGMP!$E$34))</f>
        <v>Select</v>
      </c>
      <c r="H29" s="115">
        <f>CGMP!$F$34</f>
        <v>0</v>
      </c>
    </row>
    <row r="30" spans="2:8" x14ac:dyDescent="0.25">
      <c r="B30" s="114" t="s">
        <v>100</v>
      </c>
      <c r="C30" s="136">
        <f>CGMP!$F$3</f>
        <v>0</v>
      </c>
      <c r="D30" s="113" t="str">
        <f>CGMP!$D$8</f>
        <v>CGMP</v>
      </c>
      <c r="E30" s="113" t="str">
        <f>CGMP!$F$8</f>
        <v>Select</v>
      </c>
      <c r="F30" s="111" t="s">
        <v>242</v>
      </c>
      <c r="G30" s="113" t="s">
        <v>266</v>
      </c>
      <c r="H30" s="115" t="s">
        <v>266</v>
      </c>
    </row>
    <row r="31" spans="2:8" x14ac:dyDescent="0.25">
      <c r="B31" s="114" t="s">
        <v>100</v>
      </c>
      <c r="C31" s="136">
        <f>CGMP!$F$3</f>
        <v>0</v>
      </c>
      <c r="D31" s="113" t="str">
        <f>CGMP!$D$8</f>
        <v>CGMP</v>
      </c>
      <c r="E31" s="113" t="str">
        <f>CGMP!$F$8</f>
        <v>Select</v>
      </c>
      <c r="F31" s="111" t="s">
        <v>243</v>
      </c>
      <c r="G31" s="113" t="s">
        <v>266</v>
      </c>
      <c r="H31" s="115" t="s">
        <v>266</v>
      </c>
    </row>
    <row r="32" spans="2:8" x14ac:dyDescent="0.25">
      <c r="B32" s="114" t="s">
        <v>100</v>
      </c>
      <c r="C32" s="136">
        <f>CGMP!$F$3</f>
        <v>0</v>
      </c>
      <c r="D32" s="113" t="str">
        <f>CGMP!$D$8</f>
        <v>CGMP</v>
      </c>
      <c r="E32" s="113" t="str">
        <f>CGMP!$F$8</f>
        <v>Select</v>
      </c>
      <c r="F32" s="111" t="s">
        <v>244</v>
      </c>
      <c r="G32" s="113" t="s">
        <v>266</v>
      </c>
      <c r="H32" s="115" t="s">
        <v>266</v>
      </c>
    </row>
    <row r="33" spans="2:8" x14ac:dyDescent="0.25">
      <c r="B33" s="114" t="s">
        <v>100</v>
      </c>
      <c r="C33" s="136">
        <f>CGMP!$F$3</f>
        <v>0</v>
      </c>
      <c r="D33" s="113" t="str">
        <f>CGMP!$D$8</f>
        <v>CGMP</v>
      </c>
      <c r="E33" s="113" t="str">
        <f>CGMP!$F$8</f>
        <v>Select</v>
      </c>
      <c r="F33" s="111" t="s">
        <v>245</v>
      </c>
      <c r="G33" s="113" t="s">
        <v>266</v>
      </c>
      <c r="H33" s="115" t="s">
        <v>266</v>
      </c>
    </row>
    <row r="34" spans="2:8" x14ac:dyDescent="0.25">
      <c r="B34" s="114" t="s">
        <v>100</v>
      </c>
      <c r="C34" s="136">
        <f>CGMP!$F$3</f>
        <v>0</v>
      </c>
      <c r="D34" s="113" t="str">
        <f>CGMP!$D$8</f>
        <v>CGMP</v>
      </c>
      <c r="E34" s="113" t="str">
        <f>CGMP!$F$8</f>
        <v>Select</v>
      </c>
      <c r="F34" s="111" t="s">
        <v>246</v>
      </c>
      <c r="G34" s="113" t="s">
        <v>266</v>
      </c>
      <c r="H34" s="115" t="s">
        <v>266</v>
      </c>
    </row>
    <row r="35" spans="2:8" x14ac:dyDescent="0.25">
      <c r="B35" s="114" t="s">
        <v>100</v>
      </c>
      <c r="C35" s="136">
        <f>CGMP!$F$3</f>
        <v>0</v>
      </c>
      <c r="D35" s="113" t="str">
        <f>CGMP!$D$8</f>
        <v>CGMP</v>
      </c>
      <c r="E35" s="113" t="str">
        <f>CGMP!$F$8</f>
        <v>Select</v>
      </c>
      <c r="F35" s="111" t="s">
        <v>247</v>
      </c>
      <c r="G35" s="113" t="s">
        <v>266</v>
      </c>
      <c r="H35" s="115" t="s">
        <v>266</v>
      </c>
    </row>
    <row r="36" spans="2:8" x14ac:dyDescent="0.25">
      <c r="B36" s="114" t="s">
        <v>100</v>
      </c>
      <c r="C36" s="136">
        <f>CGMP!$F$3</f>
        <v>0</v>
      </c>
      <c r="D36" s="113" t="str">
        <f>CGMP!$D$8</f>
        <v>CGMP</v>
      </c>
      <c r="E36" s="113" t="str">
        <f>CGMP!$F$8</f>
        <v>Select</v>
      </c>
      <c r="F36" s="111" t="s">
        <v>248</v>
      </c>
      <c r="G36" s="113" t="s">
        <v>266</v>
      </c>
      <c r="H36" s="115" t="s">
        <v>266</v>
      </c>
    </row>
    <row r="37" spans="2:8" x14ac:dyDescent="0.25">
      <c r="B37" s="114" t="s">
        <v>100</v>
      </c>
      <c r="C37" s="136">
        <f>CGMP!$F$3</f>
        <v>0</v>
      </c>
      <c r="D37" s="113" t="str">
        <f>CGMP!$D$8</f>
        <v>CGMP</v>
      </c>
      <c r="E37" s="113" t="str">
        <f>CGMP!$F$8</f>
        <v>Select</v>
      </c>
      <c r="F37" s="111" t="s">
        <v>249</v>
      </c>
      <c r="G37" s="113" t="s">
        <v>266</v>
      </c>
      <c r="H37" s="115" t="s">
        <v>266</v>
      </c>
    </row>
    <row r="38" spans="2:8" x14ac:dyDescent="0.25">
      <c r="B38" s="114" t="s">
        <v>100</v>
      </c>
      <c r="C38" s="136">
        <f>CGMP!$F$3</f>
        <v>0</v>
      </c>
      <c r="D38" s="113" t="str">
        <f>CGMP!$D$8</f>
        <v>CGMP</v>
      </c>
      <c r="E38" s="113" t="str">
        <f>CGMP!$F$8</f>
        <v>Select</v>
      </c>
      <c r="F38" s="111" t="s">
        <v>250</v>
      </c>
      <c r="G38" s="113" t="s">
        <v>266</v>
      </c>
      <c r="H38" s="115" t="s">
        <v>266</v>
      </c>
    </row>
    <row r="39" spans="2:8" x14ac:dyDescent="0.25">
      <c r="B39" s="114" t="s">
        <v>100</v>
      </c>
      <c r="C39" s="136">
        <f>CGMP!$F$3</f>
        <v>0</v>
      </c>
      <c r="D39" s="113" t="str">
        <f>CGMP!$D$8</f>
        <v>CGMP</v>
      </c>
      <c r="E39" s="113" t="str">
        <f>CGMP!$F$8</f>
        <v>Select</v>
      </c>
      <c r="F39" s="111" t="s">
        <v>251</v>
      </c>
      <c r="G39" s="113" t="s">
        <v>266</v>
      </c>
      <c r="H39" s="115" t="s">
        <v>266</v>
      </c>
    </row>
    <row r="40" spans="2:8" x14ac:dyDescent="0.25">
      <c r="B40" s="114" t="s">
        <v>100</v>
      </c>
      <c r="C40" s="136">
        <f>CGMP!$F$3</f>
        <v>0</v>
      </c>
      <c r="D40" s="113" t="str">
        <f>CGMP!$D$8</f>
        <v>CGMP</v>
      </c>
      <c r="E40" s="113" t="str">
        <f>CGMP!$F$8</f>
        <v>Select</v>
      </c>
      <c r="F40" s="111" t="s">
        <v>252</v>
      </c>
      <c r="G40" s="113" t="s">
        <v>266</v>
      </c>
      <c r="H40" s="115" t="s">
        <v>266</v>
      </c>
    </row>
    <row r="41" spans="2:8" x14ac:dyDescent="0.25">
      <c r="B41" s="114" t="s">
        <v>100</v>
      </c>
      <c r="C41" s="136">
        <f>CGMP!$F$3</f>
        <v>0</v>
      </c>
      <c r="D41" s="113" t="str">
        <f>CGMP!$D$8</f>
        <v>CGMP</v>
      </c>
      <c r="E41" s="113" t="str">
        <f>CGMP!$F$8</f>
        <v>Select</v>
      </c>
      <c r="F41" s="111" t="s">
        <v>253</v>
      </c>
      <c r="G41" s="113" t="s">
        <v>266</v>
      </c>
      <c r="H41" s="115" t="s">
        <v>266</v>
      </c>
    </row>
    <row r="42" spans="2:8" x14ac:dyDescent="0.25">
      <c r="B42" s="114" t="s">
        <v>100</v>
      </c>
      <c r="C42" s="136">
        <f>CGMP!$F$3</f>
        <v>0</v>
      </c>
      <c r="D42" s="113" t="str">
        <f>CGMP!$D$8</f>
        <v>CGMP</v>
      </c>
      <c r="E42" s="113" t="str">
        <f>CGMP!$F$8</f>
        <v>Select</v>
      </c>
      <c r="F42" s="111" t="s">
        <v>254</v>
      </c>
      <c r="G42" s="113" t="s">
        <v>266</v>
      </c>
      <c r="H42" s="115" t="s">
        <v>266</v>
      </c>
    </row>
    <row r="43" spans="2:8" x14ac:dyDescent="0.25">
      <c r="B43" s="114" t="s">
        <v>100</v>
      </c>
      <c r="C43" s="136">
        <f>CGMP!$F$3</f>
        <v>0</v>
      </c>
      <c r="D43" s="113" t="str">
        <f>CGMP!$D$8</f>
        <v>CGMP</v>
      </c>
      <c r="E43" s="113" t="str">
        <f>CGMP!$F$8</f>
        <v>Select</v>
      </c>
      <c r="F43" s="111" t="s">
        <v>255</v>
      </c>
      <c r="G43" s="113" t="s">
        <v>266</v>
      </c>
      <c r="H43" s="115" t="s">
        <v>266</v>
      </c>
    </row>
    <row r="44" spans="2:8" x14ac:dyDescent="0.25">
      <c r="B44" s="114" t="s">
        <v>100</v>
      </c>
      <c r="C44" s="136">
        <f>CGMP!$F$3</f>
        <v>0</v>
      </c>
      <c r="D44" s="113" t="str">
        <f>CGMP!$D$8</f>
        <v>CGMP</v>
      </c>
      <c r="E44" s="113" t="str">
        <f>CGMP!$F$8</f>
        <v>Select</v>
      </c>
      <c r="F44" s="111" t="s">
        <v>256</v>
      </c>
      <c r="G44" s="113" t="s">
        <v>266</v>
      </c>
      <c r="H44" s="115" t="s">
        <v>266</v>
      </c>
    </row>
    <row r="45" spans="2:8" x14ac:dyDescent="0.25">
      <c r="B45" s="114" t="s">
        <v>100</v>
      </c>
      <c r="C45" s="136">
        <f>CGMP!$F$3</f>
        <v>0</v>
      </c>
      <c r="D45" s="113" t="str">
        <f>CGMP!$D$8</f>
        <v>CGMP</v>
      </c>
      <c r="E45" s="113" t="str">
        <f>CGMP!$F$8</f>
        <v>Select</v>
      </c>
      <c r="F45" s="111" t="s">
        <v>257</v>
      </c>
      <c r="G45" s="113" t="s">
        <v>266</v>
      </c>
      <c r="H45" s="115" t="s">
        <v>266</v>
      </c>
    </row>
    <row r="46" spans="2:8" x14ac:dyDescent="0.25">
      <c r="B46" s="114" t="s">
        <v>100</v>
      </c>
      <c r="C46" s="136">
        <f>CGMP!$F$3</f>
        <v>0</v>
      </c>
      <c r="D46" s="113" t="str">
        <f>CGMP!$D$8</f>
        <v>CGMP</v>
      </c>
      <c r="E46" s="113" t="str">
        <f>CGMP!$F$8</f>
        <v>Select</v>
      </c>
      <c r="F46" s="111" t="s">
        <v>258</v>
      </c>
      <c r="G46" s="113" t="s">
        <v>266</v>
      </c>
      <c r="H46" s="115" t="s">
        <v>266</v>
      </c>
    </row>
    <row r="47" spans="2:8" x14ac:dyDescent="0.25">
      <c r="B47" s="114" t="s">
        <v>100</v>
      </c>
      <c r="C47" s="136">
        <f>CGMP!$F$3</f>
        <v>0</v>
      </c>
      <c r="D47" s="113" t="str">
        <f>CGMP!$D$8</f>
        <v>CGMP</v>
      </c>
      <c r="E47" s="113" t="str">
        <f>CGMP!$F$8</f>
        <v>Select</v>
      </c>
      <c r="F47" s="111" t="s">
        <v>259</v>
      </c>
      <c r="G47" s="113" t="s">
        <v>266</v>
      </c>
      <c r="H47" s="115" t="s">
        <v>266</v>
      </c>
    </row>
    <row r="48" spans="2:8" x14ac:dyDescent="0.25">
      <c r="B48" s="114" t="s">
        <v>100</v>
      </c>
      <c r="C48" s="136">
        <f>CGMP!$F$3</f>
        <v>0</v>
      </c>
      <c r="D48" s="113" t="str">
        <f>CGMP!$D$8</f>
        <v>CGMP</v>
      </c>
      <c r="E48" s="113" t="str">
        <f>CGMP!$F$8</f>
        <v>Select</v>
      </c>
      <c r="F48" s="111" t="s">
        <v>260</v>
      </c>
      <c r="G48" s="113" t="s">
        <v>266</v>
      </c>
      <c r="H48" s="115" t="s">
        <v>266</v>
      </c>
    </row>
    <row r="49" spans="2:8" x14ac:dyDescent="0.25">
      <c r="B49" s="114" t="s">
        <v>100</v>
      </c>
      <c r="C49" s="136">
        <f>CGMP!$F$3</f>
        <v>0</v>
      </c>
      <c r="D49" s="113" t="str">
        <f>CGMP!$D$8</f>
        <v>CGMP</v>
      </c>
      <c r="E49" s="113" t="str">
        <f>CGMP!$F$8</f>
        <v>Select</v>
      </c>
      <c r="F49" s="111" t="s">
        <v>261</v>
      </c>
      <c r="G49" s="113" t="s">
        <v>266</v>
      </c>
      <c r="H49" s="115" t="s">
        <v>266</v>
      </c>
    </row>
    <row r="50" spans="2:8" x14ac:dyDescent="0.25">
      <c r="B50" s="114" t="s">
        <v>100</v>
      </c>
      <c r="C50" s="136">
        <f>CGMP!$F$3</f>
        <v>0</v>
      </c>
      <c r="D50" s="113" t="str">
        <f>CGMP!$D$8</f>
        <v>CGMP</v>
      </c>
      <c r="E50" s="113" t="str">
        <f>CGMP!$F$8</f>
        <v>Select</v>
      </c>
      <c r="F50" s="111" t="s">
        <v>271</v>
      </c>
      <c r="G50" s="113" t="s">
        <v>266</v>
      </c>
      <c r="H50" s="115" t="s">
        <v>266</v>
      </c>
    </row>
    <row r="51" spans="2:8" x14ac:dyDescent="0.25">
      <c r="B51" s="114" t="s">
        <v>100</v>
      </c>
      <c r="C51" s="136">
        <f>CGMP!$F$3</f>
        <v>0</v>
      </c>
      <c r="D51" s="113" t="str">
        <f>CGMP!$D$8</f>
        <v>CGMP</v>
      </c>
      <c r="E51" s="113" t="str">
        <f>CGMP!$F$8</f>
        <v>Select</v>
      </c>
      <c r="F51" s="111" t="s">
        <v>262</v>
      </c>
      <c r="G51" s="113" t="s">
        <v>266</v>
      </c>
      <c r="H51" s="115" t="s">
        <v>266</v>
      </c>
    </row>
    <row r="52" spans="2:8" x14ac:dyDescent="0.25">
      <c r="B52" s="114" t="s">
        <v>100</v>
      </c>
      <c r="C52" s="136">
        <f>CGMP!$F$3</f>
        <v>0</v>
      </c>
      <c r="D52" s="113" t="str">
        <f>CGMP!$D$8</f>
        <v>CGMP</v>
      </c>
      <c r="E52" s="113" t="str">
        <f>CGMP!$F$8</f>
        <v>Select</v>
      </c>
      <c r="F52" s="111" t="s">
        <v>263</v>
      </c>
      <c r="G52" s="113" t="s">
        <v>266</v>
      </c>
      <c r="H52" s="115" t="s">
        <v>266</v>
      </c>
    </row>
    <row r="53" spans="2:8" x14ac:dyDescent="0.25">
      <c r="B53" s="114" t="s">
        <v>100</v>
      </c>
      <c r="C53" s="136">
        <f>CGMP!$F$3</f>
        <v>0</v>
      </c>
      <c r="D53" s="113" t="str">
        <f>CGMP!$D$8</f>
        <v>CGMP</v>
      </c>
      <c r="E53" s="113" t="str">
        <f>CGMP!$F$8</f>
        <v>Select</v>
      </c>
      <c r="F53" s="111" t="s">
        <v>264</v>
      </c>
      <c r="G53" s="113" t="s">
        <v>266</v>
      </c>
      <c r="H53" s="115" t="s">
        <v>266</v>
      </c>
    </row>
    <row r="54" spans="2:8" x14ac:dyDescent="0.25">
      <c r="B54" s="114" t="s">
        <v>100</v>
      </c>
      <c r="C54" s="136">
        <f>CGMP!$F$3</f>
        <v>0</v>
      </c>
      <c r="D54" s="113" t="str">
        <f>CGMP!$D$8</f>
        <v>CGMP</v>
      </c>
      <c r="E54" s="113" t="str">
        <f>CGMP!$F$8</f>
        <v>Select</v>
      </c>
      <c r="F54" s="111" t="s">
        <v>265</v>
      </c>
      <c r="G54" s="113" t="s">
        <v>266</v>
      </c>
      <c r="H54" s="115" t="s">
        <v>266</v>
      </c>
    </row>
    <row r="55" spans="2:8" x14ac:dyDescent="0.25">
      <c r="B55" s="114" t="s">
        <v>100</v>
      </c>
      <c r="C55" s="136">
        <f>CGMP!$F$3</f>
        <v>0</v>
      </c>
      <c r="D55" s="113" t="str">
        <f>CGMP!$D$8</f>
        <v>CGMP</v>
      </c>
      <c r="E55" s="113" t="str">
        <f>CGMP!$F$8</f>
        <v>Select</v>
      </c>
      <c r="F55" s="111" t="s">
        <v>425</v>
      </c>
      <c r="G55" s="113" t="str">
        <f>IF(CGMP!$E$36="Acceptable","A",IF(CGMP!$E$36="Needs Improvement","NI",CGMP!$E$36))</f>
        <v>Select</v>
      </c>
      <c r="H55" s="115">
        <v>0</v>
      </c>
    </row>
    <row r="56" spans="2:8" x14ac:dyDescent="0.25">
      <c r="B56" s="114" t="s">
        <v>100</v>
      </c>
      <c r="C56" s="136">
        <f>CGMP!$F$3</f>
        <v>0</v>
      </c>
      <c r="D56" s="113" t="str">
        <f>CGMP!$D$8</f>
        <v>CGMP</v>
      </c>
      <c r="E56" s="113" t="str">
        <f>CGMP!$F$8</f>
        <v>Select</v>
      </c>
      <c r="F56" s="111" t="s">
        <v>407</v>
      </c>
      <c r="G56" s="113" t="s">
        <v>266</v>
      </c>
      <c r="H56" s="115">
        <f>CGMP!$B$38</f>
        <v>0</v>
      </c>
    </row>
    <row r="57" spans="2:8" x14ac:dyDescent="0.25">
      <c r="B57" s="114" t="s">
        <v>417</v>
      </c>
      <c r="C57" s="136">
        <f>QF!$F$3</f>
        <v>0</v>
      </c>
      <c r="D57" s="113" t="str">
        <f>QF!$D$8</f>
        <v xml:space="preserve">Qualified Facility </v>
      </c>
      <c r="E57" s="113" t="str">
        <f>QF!$F$8</f>
        <v>Select</v>
      </c>
      <c r="F57" s="112" t="s">
        <v>222</v>
      </c>
      <c r="G57" s="113" t="str">
        <f>IF(QF!$E$14="Acceptable","A",IF(QF!$E$14="Needs Improvement","NI",QF!$E$14))</f>
        <v>Select</v>
      </c>
      <c r="H57" s="115">
        <f>QF!$F$14</f>
        <v>0</v>
      </c>
    </row>
    <row r="58" spans="2:8" x14ac:dyDescent="0.25">
      <c r="B58" s="114" t="s">
        <v>417</v>
      </c>
      <c r="C58" s="136">
        <f>QF!$F$3</f>
        <v>0</v>
      </c>
      <c r="D58" s="113" t="str">
        <f>QF!$D$8</f>
        <v xml:space="preserve">Qualified Facility </v>
      </c>
      <c r="E58" s="113" t="str">
        <f>QF!$F$8</f>
        <v>Select</v>
      </c>
      <c r="F58" s="112" t="s">
        <v>223</v>
      </c>
      <c r="G58" s="113" t="str">
        <f>IF(QF!$E$15="Acceptable","A",IF(QF!$E$15="Needs Improvement","NI",QF!$E$15))</f>
        <v>Select</v>
      </c>
      <c r="H58" s="115">
        <f>QF!$F$15</f>
        <v>0</v>
      </c>
    </row>
    <row r="59" spans="2:8" x14ac:dyDescent="0.25">
      <c r="B59" s="114" t="s">
        <v>417</v>
      </c>
      <c r="C59" s="136">
        <f>QF!$F$3</f>
        <v>0</v>
      </c>
      <c r="D59" s="113" t="str">
        <f>QF!$D$8</f>
        <v xml:space="preserve">Qualified Facility </v>
      </c>
      <c r="E59" s="113" t="str">
        <f>QF!$F$8</f>
        <v>Select</v>
      </c>
      <c r="F59" s="112" t="s">
        <v>224</v>
      </c>
      <c r="G59" s="113" t="str">
        <f>IF(QF!$E$16="Acceptable","A",IF(QF!$E$16="Needs Improvement","NI",QF!$E$16))</f>
        <v>Select</v>
      </c>
      <c r="H59" s="115">
        <f>QF!$F$16</f>
        <v>0</v>
      </c>
    </row>
    <row r="60" spans="2:8" x14ac:dyDescent="0.25">
      <c r="B60" s="114" t="s">
        <v>417</v>
      </c>
      <c r="C60" s="136">
        <f>QF!$F$3</f>
        <v>0</v>
      </c>
      <c r="D60" s="113" t="str">
        <f>QF!$D$8</f>
        <v xml:space="preserve">Qualified Facility </v>
      </c>
      <c r="E60" s="113" t="str">
        <f>QF!$F$8</f>
        <v>Select</v>
      </c>
      <c r="F60" s="112" t="s">
        <v>225</v>
      </c>
      <c r="G60" s="113" t="str">
        <f>IF(QF!$E$17="Acceptable","A",IF(QF!$E$17="Needs Improvement","NI",QF!$E$17))</f>
        <v>Select</v>
      </c>
      <c r="H60" s="115">
        <f>QF!$F$17</f>
        <v>0</v>
      </c>
    </row>
    <row r="61" spans="2:8" x14ac:dyDescent="0.25">
      <c r="B61" s="114" t="s">
        <v>417</v>
      </c>
      <c r="C61" s="136">
        <f>QF!$F$3</f>
        <v>0</v>
      </c>
      <c r="D61" s="113" t="str">
        <f>QF!$D$8</f>
        <v xml:space="preserve">Qualified Facility </v>
      </c>
      <c r="E61" s="113" t="str">
        <f>QF!$F$8</f>
        <v>Select</v>
      </c>
      <c r="F61" s="112" t="s">
        <v>226</v>
      </c>
      <c r="G61" s="113" t="str">
        <f>IF(QF!$E$18="Acceptable","A",IF(QF!$E$18="Needs Improvement","NI",QF!$E$18))</f>
        <v>Select</v>
      </c>
      <c r="H61" s="115">
        <f>QF!$F$18</f>
        <v>0</v>
      </c>
    </row>
    <row r="62" spans="2:8" x14ac:dyDescent="0.25">
      <c r="B62" s="114" t="s">
        <v>417</v>
      </c>
      <c r="C62" s="136">
        <f>QF!$F$3</f>
        <v>0</v>
      </c>
      <c r="D62" s="113" t="str">
        <f>QF!$D$8</f>
        <v xml:space="preserve">Qualified Facility </v>
      </c>
      <c r="E62" s="113" t="str">
        <f>QF!$F$8</f>
        <v>Select</v>
      </c>
      <c r="F62" s="111" t="s">
        <v>227</v>
      </c>
      <c r="G62" s="113" t="str">
        <f>IF(QF!$E$19="Acceptable","A",IF(QF!$E$19="Needs Improvement","NI",QF!$E$19))</f>
        <v>Select</v>
      </c>
      <c r="H62" s="115">
        <f>QF!$F$19</f>
        <v>0</v>
      </c>
    </row>
    <row r="63" spans="2:8" x14ac:dyDescent="0.25">
      <c r="B63" s="114" t="s">
        <v>417</v>
      </c>
      <c r="C63" s="136">
        <f>QF!$F$3</f>
        <v>0</v>
      </c>
      <c r="D63" s="113" t="str">
        <f>QF!$D$8</f>
        <v xml:space="preserve">Qualified Facility </v>
      </c>
      <c r="E63" s="113" t="str">
        <f>QF!$F$8</f>
        <v>Select</v>
      </c>
      <c r="F63" s="111" t="s">
        <v>228</v>
      </c>
      <c r="G63" s="113" t="str">
        <f>IF(QF!$E$20="Acceptable","A",IF(QF!$E$20="Needs Improvement","NI",QF!$E$20))</f>
        <v>Select</v>
      </c>
      <c r="H63" s="115">
        <f>QF!$F$20</f>
        <v>0</v>
      </c>
    </row>
    <row r="64" spans="2:8" x14ac:dyDescent="0.25">
      <c r="B64" s="114" t="s">
        <v>417</v>
      </c>
      <c r="C64" s="136">
        <f>QF!$F$3</f>
        <v>0</v>
      </c>
      <c r="D64" s="113" t="str">
        <f>QF!$D$8</f>
        <v xml:space="preserve">Qualified Facility </v>
      </c>
      <c r="E64" s="113" t="str">
        <f>QF!$F$8</f>
        <v>Select</v>
      </c>
      <c r="F64" s="111" t="s">
        <v>229</v>
      </c>
      <c r="G64" s="113" t="str">
        <f>IF(QF!$E$21="Acceptable","A",IF(QF!$E$21="Needs Improvement","NI",QF!$E$21))</f>
        <v>Select</v>
      </c>
      <c r="H64" s="115">
        <f>QF!$F$21</f>
        <v>0</v>
      </c>
    </row>
    <row r="65" spans="2:8" x14ac:dyDescent="0.25">
      <c r="B65" s="114" t="s">
        <v>417</v>
      </c>
      <c r="C65" s="136">
        <f>QF!$F$3</f>
        <v>0</v>
      </c>
      <c r="D65" s="113" t="str">
        <f>QF!$D$8</f>
        <v xml:space="preserve">Qualified Facility </v>
      </c>
      <c r="E65" s="113" t="str">
        <f>QF!$F$8</f>
        <v>Select</v>
      </c>
      <c r="F65" s="112" t="s">
        <v>230</v>
      </c>
      <c r="G65" s="113" t="str">
        <f>IF(QF!$E$22="Acceptable","A",IF(QF!$E$22="Needs Improvement","NI",QF!$E$22))</f>
        <v>Select</v>
      </c>
      <c r="H65" s="115">
        <f>QF!$F$22</f>
        <v>0</v>
      </c>
    </row>
    <row r="66" spans="2:8" x14ac:dyDescent="0.25">
      <c r="B66" s="114" t="s">
        <v>417</v>
      </c>
      <c r="C66" s="136">
        <f>QF!$F$3</f>
        <v>0</v>
      </c>
      <c r="D66" s="113" t="str">
        <f>QF!$D$8</f>
        <v xml:space="preserve">Qualified Facility </v>
      </c>
      <c r="E66" s="113" t="str">
        <f>QF!$F$8</f>
        <v>Select</v>
      </c>
      <c r="F66" s="111" t="s">
        <v>233</v>
      </c>
      <c r="G66" s="113" t="str">
        <f>IF(QF!$E$24="Acceptable","A",IF(QF!$E$24="Needs Improvement","NI",QF!$E$24))</f>
        <v>Select</v>
      </c>
      <c r="H66" s="115">
        <f>QF!$F$24</f>
        <v>0</v>
      </c>
    </row>
    <row r="67" spans="2:8" x14ac:dyDescent="0.25">
      <c r="B67" s="114" t="s">
        <v>417</v>
      </c>
      <c r="C67" s="136">
        <f>QF!$F$3</f>
        <v>0</v>
      </c>
      <c r="D67" s="113" t="str">
        <f>QF!$D$8</f>
        <v xml:space="preserve">Qualified Facility </v>
      </c>
      <c r="E67" s="113" t="str">
        <f>QF!$F$8</f>
        <v>Select</v>
      </c>
      <c r="F67" s="112" t="s">
        <v>232</v>
      </c>
      <c r="G67" s="113" t="str">
        <f>IF(QF!$E$25="Acceptable","A",IF(QF!$E$25="Needs Improvement","NI",QF!$E$25))</f>
        <v>Select</v>
      </c>
      <c r="H67" s="115">
        <f>QF!$F$25</f>
        <v>0</v>
      </c>
    </row>
    <row r="68" spans="2:8" x14ac:dyDescent="0.25">
      <c r="B68" s="114" t="s">
        <v>417</v>
      </c>
      <c r="C68" s="136">
        <f>QF!$F$3</f>
        <v>0</v>
      </c>
      <c r="D68" s="113" t="str">
        <f>QF!$D$8</f>
        <v xml:space="preserve">Qualified Facility </v>
      </c>
      <c r="E68" s="113" t="str">
        <f>QF!$F$8</f>
        <v>Select</v>
      </c>
      <c r="F68" s="111" t="s">
        <v>234</v>
      </c>
      <c r="G68" s="113" t="str">
        <f>IF(QF!$E$26="Acceptable","A",IF(QF!$E$26="Needs Improvement","NI",QF!$E$26))</f>
        <v>Select</v>
      </c>
      <c r="H68" s="115">
        <f>QF!$F$26</f>
        <v>0</v>
      </c>
    </row>
    <row r="69" spans="2:8" x14ac:dyDescent="0.25">
      <c r="B69" s="114" t="s">
        <v>417</v>
      </c>
      <c r="C69" s="136">
        <f>QF!$F$3</f>
        <v>0</v>
      </c>
      <c r="D69" s="113" t="str">
        <f>QF!$D$8</f>
        <v xml:space="preserve">Qualified Facility </v>
      </c>
      <c r="E69" s="113" t="str">
        <f>QF!$F$8</f>
        <v>Select</v>
      </c>
      <c r="F69" s="112" t="s">
        <v>235</v>
      </c>
      <c r="G69" s="113" t="str">
        <f>IF(QF!$E$27="Acceptable","A",IF(QF!$E$27="Needs Improvement","NI",QF!$E$27))</f>
        <v>Select</v>
      </c>
      <c r="H69" s="115">
        <f>QF!$F$27</f>
        <v>0</v>
      </c>
    </row>
    <row r="70" spans="2:8" x14ac:dyDescent="0.25">
      <c r="B70" s="114" t="s">
        <v>417</v>
      </c>
      <c r="C70" s="136">
        <f>QF!$F$3</f>
        <v>0</v>
      </c>
      <c r="D70" s="113" t="str">
        <f>QF!$D$8</f>
        <v xml:space="preserve">Qualified Facility </v>
      </c>
      <c r="E70" s="113" t="str">
        <f>QF!$F$8</f>
        <v>Select</v>
      </c>
      <c r="F70" s="111" t="s">
        <v>236</v>
      </c>
      <c r="G70" s="113" t="str">
        <f>IF(QF!$E$28="Acceptable","A",IF(QF!$E$28="Needs Improvement","NI",QF!$E$28))</f>
        <v>Select</v>
      </c>
      <c r="H70" s="115">
        <f>QF!$F$28</f>
        <v>0</v>
      </c>
    </row>
    <row r="71" spans="2:8" x14ac:dyDescent="0.25">
      <c r="B71" s="114" t="s">
        <v>417</v>
      </c>
      <c r="C71" s="136">
        <f>QF!$F$3</f>
        <v>0</v>
      </c>
      <c r="D71" s="113" t="str">
        <f>QF!$D$8</f>
        <v xml:space="preserve">Qualified Facility </v>
      </c>
      <c r="E71" s="113" t="str">
        <f>QF!$F$8</f>
        <v>Select</v>
      </c>
      <c r="F71" s="112" t="s">
        <v>237</v>
      </c>
      <c r="G71" s="113" t="str">
        <f>IF(QF!$E$29="Acceptable","A",IF(QF!$E$29="Needs Improvement","NI",QF!$E$29))</f>
        <v>Select</v>
      </c>
      <c r="H71" s="115">
        <f>QF!$F$29</f>
        <v>0</v>
      </c>
    </row>
    <row r="72" spans="2:8" x14ac:dyDescent="0.25">
      <c r="B72" s="114" t="s">
        <v>417</v>
      </c>
      <c r="C72" s="136">
        <f>QF!$F$3</f>
        <v>0</v>
      </c>
      <c r="D72" s="113" t="str">
        <f>QF!$D$8</f>
        <v xml:space="preserve">Qualified Facility </v>
      </c>
      <c r="E72" s="113" t="str">
        <f>QF!$F$8</f>
        <v>Select</v>
      </c>
      <c r="F72" s="111" t="s">
        <v>238</v>
      </c>
      <c r="G72" s="113" t="str">
        <f>IF(QF!$E$30="Acceptable","A",IF(QF!$E$30="Needs Improvement","NI",QF!$E$30))</f>
        <v>Select</v>
      </c>
      <c r="H72" s="115">
        <f>QF!$F$30</f>
        <v>0</v>
      </c>
    </row>
    <row r="73" spans="2:8" x14ac:dyDescent="0.25">
      <c r="B73" s="114" t="s">
        <v>417</v>
      </c>
      <c r="C73" s="136">
        <f>QF!$F$3</f>
        <v>0</v>
      </c>
      <c r="D73" s="113" t="str">
        <f>QF!$D$8</f>
        <v xml:space="preserve">Qualified Facility </v>
      </c>
      <c r="E73" s="113" t="str">
        <f>QF!$F$8</f>
        <v>Select</v>
      </c>
      <c r="F73" s="111" t="s">
        <v>239</v>
      </c>
      <c r="G73" s="113" t="str">
        <f>IF(QF!$E$31="Acceptable","A",IF(QF!$E$31="Needs Improvement","NI",QF!$E$31))</f>
        <v>Select</v>
      </c>
      <c r="H73" s="115">
        <f>QF!$F$31</f>
        <v>0</v>
      </c>
    </row>
    <row r="74" spans="2:8" x14ac:dyDescent="0.25">
      <c r="B74" s="114" t="s">
        <v>417</v>
      </c>
      <c r="C74" s="136">
        <f>QF!$F$3</f>
        <v>0</v>
      </c>
      <c r="D74" s="113" t="str">
        <f>QF!$D$8</f>
        <v xml:space="preserve">Qualified Facility </v>
      </c>
      <c r="E74" s="113" t="str">
        <f>QF!$F$8</f>
        <v>Select</v>
      </c>
      <c r="F74" s="112" t="s">
        <v>240</v>
      </c>
      <c r="G74" s="113" t="str">
        <f>IF(QF!$E$32="Acceptable","A",IF(QF!$E$32="Needs Improvement","NI",QF!$E$32))</f>
        <v>Select</v>
      </c>
      <c r="H74" s="115">
        <f>QF!$F$32</f>
        <v>0</v>
      </c>
    </row>
    <row r="75" spans="2:8" x14ac:dyDescent="0.25">
      <c r="B75" s="114" t="s">
        <v>417</v>
      </c>
      <c r="C75" s="136">
        <f>QF!$F$3</f>
        <v>0</v>
      </c>
      <c r="D75" s="113" t="str">
        <f>QF!$D$8</f>
        <v xml:space="preserve">Qualified Facility </v>
      </c>
      <c r="E75" s="113" t="str">
        <f>QF!$F$8</f>
        <v>Select</v>
      </c>
      <c r="F75" s="111" t="s">
        <v>241</v>
      </c>
      <c r="G75" s="113" t="s">
        <v>266</v>
      </c>
      <c r="H75" s="115" t="s">
        <v>266</v>
      </c>
    </row>
    <row r="76" spans="2:8" x14ac:dyDescent="0.25">
      <c r="B76" s="114" t="s">
        <v>417</v>
      </c>
      <c r="C76" s="136">
        <f>QF!$F$3</f>
        <v>0</v>
      </c>
      <c r="D76" s="113" t="str">
        <f>QF!$D$8</f>
        <v xml:space="preserve">Qualified Facility </v>
      </c>
      <c r="E76" s="113" t="str">
        <f>QF!$F$8</f>
        <v>Select</v>
      </c>
      <c r="F76" s="111" t="s">
        <v>242</v>
      </c>
      <c r="G76" s="113" t="str">
        <f>IF(QF!$E$34="Acceptable","A",IF(QF!$E$34="Needs Improvement","NI",QF!$E$34))</f>
        <v>Select</v>
      </c>
      <c r="H76" s="115">
        <f>QF!$F$34</f>
        <v>0</v>
      </c>
    </row>
    <row r="77" spans="2:8" x14ac:dyDescent="0.25">
      <c r="B77" s="114" t="s">
        <v>417</v>
      </c>
      <c r="C77" s="136">
        <f>QF!$F$3</f>
        <v>0</v>
      </c>
      <c r="D77" s="113" t="str">
        <f>QF!$D$8</f>
        <v xml:space="preserve">Qualified Facility </v>
      </c>
      <c r="E77" s="113" t="str">
        <f>QF!$F$8</f>
        <v>Select</v>
      </c>
      <c r="F77" s="111" t="s">
        <v>243</v>
      </c>
      <c r="G77" s="113" t="str">
        <f>IF(QF!$E$35="Acceptable","A",IF(QF!$E$35="Needs Improvement","NI",QF!$E$35))</f>
        <v>Select</v>
      </c>
      <c r="H77" s="115">
        <f>QF!$F$35</f>
        <v>0</v>
      </c>
    </row>
    <row r="78" spans="2:8" x14ac:dyDescent="0.25">
      <c r="B78" s="114" t="s">
        <v>417</v>
      </c>
      <c r="C78" s="136">
        <f>QF!$F$3</f>
        <v>0</v>
      </c>
      <c r="D78" s="113" t="str">
        <f>QF!$D$8</f>
        <v xml:space="preserve">Qualified Facility </v>
      </c>
      <c r="E78" s="113" t="str">
        <f>QF!$F$8</f>
        <v>Select</v>
      </c>
      <c r="F78" s="111" t="s">
        <v>244</v>
      </c>
      <c r="G78" s="113" t="s">
        <v>266</v>
      </c>
      <c r="H78" s="115" t="s">
        <v>266</v>
      </c>
    </row>
    <row r="79" spans="2:8" x14ac:dyDescent="0.25">
      <c r="B79" s="114" t="s">
        <v>417</v>
      </c>
      <c r="C79" s="136">
        <f>QF!$F$3</f>
        <v>0</v>
      </c>
      <c r="D79" s="113" t="str">
        <f>QF!$D$8</f>
        <v xml:space="preserve">Qualified Facility </v>
      </c>
      <c r="E79" s="113" t="str">
        <f>QF!$F$8</f>
        <v>Select</v>
      </c>
      <c r="F79" s="111" t="s">
        <v>245</v>
      </c>
      <c r="G79" s="113" t="s">
        <v>266</v>
      </c>
      <c r="H79" s="115" t="s">
        <v>266</v>
      </c>
    </row>
    <row r="80" spans="2:8" x14ac:dyDescent="0.25">
      <c r="B80" s="114" t="s">
        <v>417</v>
      </c>
      <c r="C80" s="136">
        <f>QF!$F$3</f>
        <v>0</v>
      </c>
      <c r="D80" s="113" t="str">
        <f>QF!$D$8</f>
        <v xml:space="preserve">Qualified Facility </v>
      </c>
      <c r="E80" s="113" t="str">
        <f>QF!$F$8</f>
        <v>Select</v>
      </c>
      <c r="F80" s="111" t="s">
        <v>246</v>
      </c>
      <c r="G80" s="113" t="s">
        <v>266</v>
      </c>
      <c r="H80" s="115" t="s">
        <v>266</v>
      </c>
    </row>
    <row r="81" spans="2:8" x14ac:dyDescent="0.25">
      <c r="B81" s="114" t="s">
        <v>417</v>
      </c>
      <c r="C81" s="136">
        <f>QF!$F$3</f>
        <v>0</v>
      </c>
      <c r="D81" s="113" t="str">
        <f>QF!$D$8</f>
        <v xml:space="preserve">Qualified Facility </v>
      </c>
      <c r="E81" s="113" t="str">
        <f>QF!$F$8</f>
        <v>Select</v>
      </c>
      <c r="F81" s="111" t="s">
        <v>247</v>
      </c>
      <c r="G81" s="113" t="s">
        <v>266</v>
      </c>
      <c r="H81" s="115" t="s">
        <v>266</v>
      </c>
    </row>
    <row r="82" spans="2:8" x14ac:dyDescent="0.25">
      <c r="B82" s="114" t="s">
        <v>417</v>
      </c>
      <c r="C82" s="136">
        <f>QF!$F$3</f>
        <v>0</v>
      </c>
      <c r="D82" s="113" t="str">
        <f>QF!$D$8</f>
        <v xml:space="preserve">Qualified Facility </v>
      </c>
      <c r="E82" s="113" t="str">
        <f>QF!$F$8</f>
        <v>Select</v>
      </c>
      <c r="F82" s="111" t="s">
        <v>248</v>
      </c>
      <c r="G82" s="113" t="s">
        <v>266</v>
      </c>
      <c r="H82" s="115" t="s">
        <v>266</v>
      </c>
    </row>
    <row r="83" spans="2:8" x14ac:dyDescent="0.25">
      <c r="B83" s="114" t="s">
        <v>417</v>
      </c>
      <c r="C83" s="136">
        <f>QF!$F$3</f>
        <v>0</v>
      </c>
      <c r="D83" s="113" t="str">
        <f>QF!$D$8</f>
        <v xml:space="preserve">Qualified Facility </v>
      </c>
      <c r="E83" s="113" t="str">
        <f>QF!$F$8</f>
        <v>Select</v>
      </c>
      <c r="F83" s="111" t="s">
        <v>249</v>
      </c>
      <c r="G83" s="113" t="s">
        <v>266</v>
      </c>
      <c r="H83" s="115" t="s">
        <v>266</v>
      </c>
    </row>
    <row r="84" spans="2:8" x14ac:dyDescent="0.25">
      <c r="B84" s="114" t="s">
        <v>417</v>
      </c>
      <c r="C84" s="136">
        <f>QF!$F$3</f>
        <v>0</v>
      </c>
      <c r="D84" s="113" t="str">
        <f>QF!$D$8</f>
        <v xml:space="preserve">Qualified Facility </v>
      </c>
      <c r="E84" s="113" t="str">
        <f>QF!$F$8</f>
        <v>Select</v>
      </c>
      <c r="F84" s="111" t="s">
        <v>250</v>
      </c>
      <c r="G84" s="113" t="s">
        <v>266</v>
      </c>
      <c r="H84" s="115" t="s">
        <v>266</v>
      </c>
    </row>
    <row r="85" spans="2:8" x14ac:dyDescent="0.25">
      <c r="B85" s="114" t="s">
        <v>417</v>
      </c>
      <c r="C85" s="136">
        <f>QF!$F$3</f>
        <v>0</v>
      </c>
      <c r="D85" s="113" t="str">
        <f>QF!$D$8</f>
        <v xml:space="preserve">Qualified Facility </v>
      </c>
      <c r="E85" s="113" t="str">
        <f>QF!$F$8</f>
        <v>Select</v>
      </c>
      <c r="F85" s="111" t="s">
        <v>251</v>
      </c>
      <c r="G85" s="113" t="s">
        <v>266</v>
      </c>
      <c r="H85" s="115" t="s">
        <v>266</v>
      </c>
    </row>
    <row r="86" spans="2:8" x14ac:dyDescent="0.25">
      <c r="B86" s="114" t="s">
        <v>417</v>
      </c>
      <c r="C86" s="136">
        <f>QF!$F$3</f>
        <v>0</v>
      </c>
      <c r="D86" s="113" t="str">
        <f>QF!$D$8</f>
        <v xml:space="preserve">Qualified Facility </v>
      </c>
      <c r="E86" s="113" t="str">
        <f>QF!$F$8</f>
        <v>Select</v>
      </c>
      <c r="F86" s="111" t="s">
        <v>252</v>
      </c>
      <c r="G86" s="113" t="s">
        <v>266</v>
      </c>
      <c r="H86" s="115" t="s">
        <v>266</v>
      </c>
    </row>
    <row r="87" spans="2:8" x14ac:dyDescent="0.25">
      <c r="B87" s="114" t="s">
        <v>417</v>
      </c>
      <c r="C87" s="136">
        <f>QF!$F$3</f>
        <v>0</v>
      </c>
      <c r="D87" s="113" t="str">
        <f>QF!$D$8</f>
        <v xml:space="preserve">Qualified Facility </v>
      </c>
      <c r="E87" s="113" t="str">
        <f>QF!$F$8</f>
        <v>Select</v>
      </c>
      <c r="F87" s="111" t="s">
        <v>253</v>
      </c>
      <c r="G87" s="113" t="s">
        <v>266</v>
      </c>
      <c r="H87" s="115" t="s">
        <v>266</v>
      </c>
    </row>
    <row r="88" spans="2:8" x14ac:dyDescent="0.25">
      <c r="B88" s="114" t="s">
        <v>417</v>
      </c>
      <c r="C88" s="136">
        <f>QF!$F$3</f>
        <v>0</v>
      </c>
      <c r="D88" s="113" t="str">
        <f>QF!$D$8</f>
        <v xml:space="preserve">Qualified Facility </v>
      </c>
      <c r="E88" s="113" t="str">
        <f>QF!$F$8</f>
        <v>Select</v>
      </c>
      <c r="F88" s="111" t="s">
        <v>254</v>
      </c>
      <c r="G88" s="113" t="s">
        <v>266</v>
      </c>
      <c r="H88" s="115" t="s">
        <v>266</v>
      </c>
    </row>
    <row r="89" spans="2:8" x14ac:dyDescent="0.25">
      <c r="B89" s="114" t="s">
        <v>417</v>
      </c>
      <c r="C89" s="136">
        <f>QF!$F$3</f>
        <v>0</v>
      </c>
      <c r="D89" s="113" t="str">
        <f>QF!$D$8</f>
        <v xml:space="preserve">Qualified Facility </v>
      </c>
      <c r="E89" s="113" t="str">
        <f>QF!$F$8</f>
        <v>Select</v>
      </c>
      <c r="F89" s="111" t="s">
        <v>255</v>
      </c>
      <c r="G89" s="113" t="s">
        <v>266</v>
      </c>
      <c r="H89" s="115" t="s">
        <v>266</v>
      </c>
    </row>
    <row r="90" spans="2:8" x14ac:dyDescent="0.25">
      <c r="B90" s="114" t="s">
        <v>417</v>
      </c>
      <c r="C90" s="136">
        <f>QF!$F$3</f>
        <v>0</v>
      </c>
      <c r="D90" s="113" t="str">
        <f>QF!$D$8</f>
        <v xml:space="preserve">Qualified Facility </v>
      </c>
      <c r="E90" s="113" t="str">
        <f>QF!$F$8</f>
        <v>Select</v>
      </c>
      <c r="F90" s="111" t="s">
        <v>256</v>
      </c>
      <c r="G90" s="113" t="s">
        <v>266</v>
      </c>
      <c r="H90" s="115" t="s">
        <v>266</v>
      </c>
    </row>
    <row r="91" spans="2:8" x14ac:dyDescent="0.25">
      <c r="B91" s="114" t="s">
        <v>417</v>
      </c>
      <c r="C91" s="136">
        <f>QF!$F$3</f>
        <v>0</v>
      </c>
      <c r="D91" s="113" t="str">
        <f>QF!$D$8</f>
        <v xml:space="preserve">Qualified Facility </v>
      </c>
      <c r="E91" s="113" t="str">
        <f>QF!$F$8</f>
        <v>Select</v>
      </c>
      <c r="F91" s="111" t="s">
        <v>257</v>
      </c>
      <c r="G91" s="113" t="s">
        <v>266</v>
      </c>
      <c r="H91" s="115" t="s">
        <v>266</v>
      </c>
    </row>
    <row r="92" spans="2:8" x14ac:dyDescent="0.25">
      <c r="B92" s="114" t="s">
        <v>417</v>
      </c>
      <c r="C92" s="136">
        <f>QF!$F$3</f>
        <v>0</v>
      </c>
      <c r="D92" s="113" t="str">
        <f>QF!$D$8</f>
        <v xml:space="preserve">Qualified Facility </v>
      </c>
      <c r="E92" s="113" t="str">
        <f>QF!$F$8</f>
        <v>Select</v>
      </c>
      <c r="F92" s="111" t="s">
        <v>258</v>
      </c>
      <c r="G92" s="113" t="s">
        <v>266</v>
      </c>
      <c r="H92" s="115" t="s">
        <v>266</v>
      </c>
    </row>
    <row r="93" spans="2:8" x14ac:dyDescent="0.25">
      <c r="B93" s="114" t="s">
        <v>417</v>
      </c>
      <c r="C93" s="136">
        <f>QF!$F$3</f>
        <v>0</v>
      </c>
      <c r="D93" s="113" t="str">
        <f>QF!$D$8</f>
        <v xml:space="preserve">Qualified Facility </v>
      </c>
      <c r="E93" s="113" t="str">
        <f>QF!$F$8</f>
        <v>Select</v>
      </c>
      <c r="F93" s="111" t="s">
        <v>259</v>
      </c>
      <c r="G93" s="113" t="s">
        <v>266</v>
      </c>
      <c r="H93" s="115" t="s">
        <v>266</v>
      </c>
    </row>
    <row r="94" spans="2:8" x14ac:dyDescent="0.25">
      <c r="B94" s="114" t="s">
        <v>417</v>
      </c>
      <c r="C94" s="136">
        <f>QF!$F$3</f>
        <v>0</v>
      </c>
      <c r="D94" s="113" t="str">
        <f>QF!$D$8</f>
        <v xml:space="preserve">Qualified Facility </v>
      </c>
      <c r="E94" s="113" t="str">
        <f>QF!$F$8</f>
        <v>Select</v>
      </c>
      <c r="F94" s="111" t="s">
        <v>260</v>
      </c>
      <c r="G94" s="113" t="s">
        <v>266</v>
      </c>
      <c r="H94" s="115" t="s">
        <v>266</v>
      </c>
    </row>
    <row r="95" spans="2:8" x14ac:dyDescent="0.25">
      <c r="B95" s="114" t="s">
        <v>417</v>
      </c>
      <c r="C95" s="136">
        <f>QF!$F$3</f>
        <v>0</v>
      </c>
      <c r="D95" s="113" t="str">
        <f>QF!$D$8</f>
        <v xml:space="preserve">Qualified Facility </v>
      </c>
      <c r="E95" s="113" t="str">
        <f>QF!$F$8</f>
        <v>Select</v>
      </c>
      <c r="F95" s="111" t="s">
        <v>261</v>
      </c>
      <c r="G95" s="113" t="s">
        <v>266</v>
      </c>
      <c r="H95" s="115" t="s">
        <v>266</v>
      </c>
    </row>
    <row r="96" spans="2:8" x14ac:dyDescent="0.25">
      <c r="B96" s="114" t="s">
        <v>417</v>
      </c>
      <c r="C96" s="136">
        <f>QF!$F$3</f>
        <v>0</v>
      </c>
      <c r="D96" s="113" t="str">
        <f>QF!$D$8</f>
        <v xml:space="preserve">Qualified Facility </v>
      </c>
      <c r="E96" s="113" t="str">
        <f>QF!$F$8</f>
        <v>Select</v>
      </c>
      <c r="F96" s="111" t="s">
        <v>271</v>
      </c>
      <c r="G96" s="113" t="s">
        <v>266</v>
      </c>
      <c r="H96" s="115" t="s">
        <v>266</v>
      </c>
    </row>
    <row r="97" spans="2:8" x14ac:dyDescent="0.25">
      <c r="B97" s="114" t="s">
        <v>417</v>
      </c>
      <c r="C97" s="136">
        <f>QF!$F$3</f>
        <v>0</v>
      </c>
      <c r="D97" s="113" t="str">
        <f>QF!$D$8</f>
        <v xml:space="preserve">Qualified Facility </v>
      </c>
      <c r="E97" s="113" t="str">
        <f>QF!$F$8</f>
        <v>Select</v>
      </c>
      <c r="F97" s="111" t="s">
        <v>262</v>
      </c>
      <c r="G97" s="113" t="s">
        <v>266</v>
      </c>
      <c r="H97" s="115" t="s">
        <v>266</v>
      </c>
    </row>
    <row r="98" spans="2:8" x14ac:dyDescent="0.25">
      <c r="B98" s="114" t="s">
        <v>417</v>
      </c>
      <c r="C98" s="136">
        <f>QF!$F$3</f>
        <v>0</v>
      </c>
      <c r="D98" s="113" t="str">
        <f>QF!$D$8</f>
        <v xml:space="preserve">Qualified Facility </v>
      </c>
      <c r="E98" s="113" t="str">
        <f>QF!$F$8</f>
        <v>Select</v>
      </c>
      <c r="F98" s="111" t="s">
        <v>263</v>
      </c>
      <c r="G98" s="113" t="s">
        <v>266</v>
      </c>
      <c r="H98" s="115" t="s">
        <v>266</v>
      </c>
    </row>
    <row r="99" spans="2:8" x14ac:dyDescent="0.25">
      <c r="B99" s="114" t="s">
        <v>417</v>
      </c>
      <c r="C99" s="136">
        <f>QF!$F$3</f>
        <v>0</v>
      </c>
      <c r="D99" s="113" t="str">
        <f>QF!$D$8</f>
        <v xml:space="preserve">Qualified Facility </v>
      </c>
      <c r="E99" s="113" t="str">
        <f>QF!$F$8</f>
        <v>Select</v>
      </c>
      <c r="F99" s="111" t="s">
        <v>264</v>
      </c>
      <c r="G99" s="113" t="s">
        <v>266</v>
      </c>
      <c r="H99" s="115" t="s">
        <v>266</v>
      </c>
    </row>
    <row r="100" spans="2:8" x14ac:dyDescent="0.25">
      <c r="B100" s="114" t="s">
        <v>417</v>
      </c>
      <c r="C100" s="136">
        <f>QF!$F$3</f>
        <v>0</v>
      </c>
      <c r="D100" s="113" t="str">
        <f>QF!$D$8</f>
        <v xml:space="preserve">Qualified Facility </v>
      </c>
      <c r="E100" s="113" t="str">
        <f>QF!$F$8</f>
        <v>Select</v>
      </c>
      <c r="F100" s="111" t="s">
        <v>265</v>
      </c>
      <c r="G100" s="113" t="s">
        <v>266</v>
      </c>
      <c r="H100" s="115" t="s">
        <v>266</v>
      </c>
    </row>
    <row r="101" spans="2:8" x14ac:dyDescent="0.25">
      <c r="B101" s="114" t="s">
        <v>417</v>
      </c>
      <c r="C101" s="136">
        <f>QF!$F$3</f>
        <v>0</v>
      </c>
      <c r="D101" s="113" t="str">
        <f>QF!$D$8</f>
        <v xml:space="preserve">Qualified Facility </v>
      </c>
      <c r="E101" s="113" t="str">
        <f>QF!$F$8</f>
        <v>Select</v>
      </c>
      <c r="F101" s="111" t="s">
        <v>425</v>
      </c>
      <c r="G101" s="113" t="str">
        <f>IF(QF!$E$37="Acceptable","A",IF(QF!$E$37="Needs Improvement","NI",QF!$E$37))</f>
        <v>Select</v>
      </c>
      <c r="H101" s="115">
        <f>QF!$F$37</f>
        <v>0</v>
      </c>
    </row>
    <row r="102" spans="2:8" x14ac:dyDescent="0.25">
      <c r="B102" s="114" t="s">
        <v>417</v>
      </c>
      <c r="C102" s="136">
        <f>QF!$F$3</f>
        <v>0</v>
      </c>
      <c r="D102" s="113" t="str">
        <f>QF!$D$8</f>
        <v xml:space="preserve">Qualified Facility </v>
      </c>
      <c r="E102" s="113" t="str">
        <f>QF!$F$8</f>
        <v>Select</v>
      </c>
      <c r="F102" s="111" t="s">
        <v>407</v>
      </c>
      <c r="G102" s="113" t="s">
        <v>266</v>
      </c>
      <c r="H102" s="115">
        <f>QF!$B$39</f>
        <v>0</v>
      </c>
    </row>
    <row r="103" spans="2:8" x14ac:dyDescent="0.25">
      <c r="B103" s="114" t="s">
        <v>418</v>
      </c>
      <c r="C103" s="136">
        <f>QF.A!$F$3</f>
        <v>0</v>
      </c>
      <c r="D103" s="113" t="str">
        <f>QF.A!$D$8</f>
        <v>Select</v>
      </c>
      <c r="E103" s="113" t="str">
        <f>QF.A!$F$8</f>
        <v>Select</v>
      </c>
      <c r="F103" s="112" t="s">
        <v>222</v>
      </c>
      <c r="G103" s="113" t="str">
        <f>IF(QF.A!$E$14="Acceptable","A",IF(QF.A!$E$14="Needs Improvement","NI",QF.A!$E$14))</f>
        <v>Select</v>
      </c>
      <c r="H103" s="115">
        <f>QF.A!$F$14</f>
        <v>0</v>
      </c>
    </row>
    <row r="104" spans="2:8" x14ac:dyDescent="0.25">
      <c r="B104" s="114" t="s">
        <v>418</v>
      </c>
      <c r="C104" s="136">
        <f>QF.A!$F$3</f>
        <v>0</v>
      </c>
      <c r="D104" s="113" t="str">
        <f>QF.A!$D$8</f>
        <v>Select</v>
      </c>
      <c r="E104" s="113" t="str">
        <f>QF.A!$F$8</f>
        <v>Select</v>
      </c>
      <c r="F104" s="112" t="s">
        <v>223</v>
      </c>
      <c r="G104" s="113" t="str">
        <f>IF(QF.A!$E$15="Acceptable","A",IF(QF.A!$E$15="Needs Improvement","NI",QF.A!$E$15))</f>
        <v>Select</v>
      </c>
      <c r="H104" s="115">
        <f>QF.A!$F$15</f>
        <v>0</v>
      </c>
    </row>
    <row r="105" spans="2:8" x14ac:dyDescent="0.25">
      <c r="B105" s="114" t="s">
        <v>418</v>
      </c>
      <c r="C105" s="136">
        <f>QF.A!$F$3</f>
        <v>0</v>
      </c>
      <c r="D105" s="113" t="str">
        <f>QF.A!$D$8</f>
        <v>Select</v>
      </c>
      <c r="E105" s="113" t="str">
        <f>QF.A!$F$8</f>
        <v>Select</v>
      </c>
      <c r="F105" s="112" t="s">
        <v>224</v>
      </c>
      <c r="G105" s="113" t="str">
        <f>IF(QF.A!$E$16="Acceptable","A",IF(QF.A!$E$16="Needs Improvement","NI",QF.A!$E$16))</f>
        <v>Select</v>
      </c>
      <c r="H105" s="115">
        <f>QF.A!$F$16</f>
        <v>0</v>
      </c>
    </row>
    <row r="106" spans="2:8" x14ac:dyDescent="0.25">
      <c r="B106" s="114" t="s">
        <v>418</v>
      </c>
      <c r="C106" s="136">
        <f>QF.A!$F$3</f>
        <v>0</v>
      </c>
      <c r="D106" s="113" t="str">
        <f>QF.A!$D$8</f>
        <v>Select</v>
      </c>
      <c r="E106" s="113" t="str">
        <f>QF.A!$F$8</f>
        <v>Select</v>
      </c>
      <c r="F106" s="112" t="s">
        <v>225</v>
      </c>
      <c r="G106" s="113" t="str">
        <f>IF(QF.A!$E$17="Acceptable","A",IF(QF.A!$E$17="Needs Improvement","NI",QF.A!$E$17))</f>
        <v>Select</v>
      </c>
      <c r="H106" s="115">
        <f>QF.A!$F$17</f>
        <v>0</v>
      </c>
    </row>
    <row r="107" spans="2:8" x14ac:dyDescent="0.25">
      <c r="B107" s="114" t="s">
        <v>418</v>
      </c>
      <c r="C107" s="136">
        <f>QF.A!$F$3</f>
        <v>0</v>
      </c>
      <c r="D107" s="113" t="str">
        <f>QF.A!$D$8</f>
        <v>Select</v>
      </c>
      <c r="E107" s="113" t="str">
        <f>QF.A!$F$8</f>
        <v>Select</v>
      </c>
      <c r="F107" s="112" t="s">
        <v>226</v>
      </c>
      <c r="G107" s="113" t="str">
        <f>IF(QF.A!$E$18="Acceptable","A",IF(QF.A!$E$18="Needs Improvement","NI",QF.A!$E$18))</f>
        <v>Select</v>
      </c>
      <c r="H107" s="115">
        <f>QF.A!$F$18</f>
        <v>0</v>
      </c>
    </row>
    <row r="108" spans="2:8" x14ac:dyDescent="0.25">
      <c r="B108" s="114" t="s">
        <v>418</v>
      </c>
      <c r="C108" s="136">
        <f>QF.A!$F$3</f>
        <v>0</v>
      </c>
      <c r="D108" s="113" t="str">
        <f>QF.A!$D$8</f>
        <v>Select</v>
      </c>
      <c r="E108" s="113" t="str">
        <f>QF.A!$F$8</f>
        <v>Select</v>
      </c>
      <c r="F108" s="111" t="s">
        <v>227</v>
      </c>
      <c r="G108" s="113" t="str">
        <f>IF(QF.A!$E$19="Acceptable","A",IF(QF.A!$E$19="Needs Improvement","NI",QF.A!$E$19))</f>
        <v>Select</v>
      </c>
      <c r="H108" s="115">
        <f>QF.A!$F$19</f>
        <v>0</v>
      </c>
    </row>
    <row r="109" spans="2:8" x14ac:dyDescent="0.25">
      <c r="B109" s="114" t="s">
        <v>418</v>
      </c>
      <c r="C109" s="136">
        <f>QF.A!$F$3</f>
        <v>0</v>
      </c>
      <c r="D109" s="113" t="str">
        <f>QF.A!$D$8</f>
        <v>Select</v>
      </c>
      <c r="E109" s="113" t="str">
        <f>QF.A!$F$8</f>
        <v>Select</v>
      </c>
      <c r="F109" s="111" t="s">
        <v>228</v>
      </c>
      <c r="G109" s="113" t="str">
        <f>IF(QF.A!$E$20="Acceptable","A",IF(QF.A!$E$20="Needs Improvement","NI",QF.A!$E$20))</f>
        <v>Select</v>
      </c>
      <c r="H109" s="115">
        <f>QF.A!$F$20</f>
        <v>0</v>
      </c>
    </row>
    <row r="110" spans="2:8" x14ac:dyDescent="0.25">
      <c r="B110" s="114" t="s">
        <v>418</v>
      </c>
      <c r="C110" s="136">
        <f>QF.A!$F$3</f>
        <v>0</v>
      </c>
      <c r="D110" s="113" t="str">
        <f>QF.A!$D$8</f>
        <v>Select</v>
      </c>
      <c r="E110" s="113" t="str">
        <f>QF.A!$F$8</f>
        <v>Select</v>
      </c>
      <c r="F110" s="111" t="s">
        <v>229</v>
      </c>
      <c r="G110" s="113" t="str">
        <f>IF(QF.A!$E$21="Acceptable","A",IF(QF.A!$E$21="Needs Improvement","NI",QF.A!$E$21))</f>
        <v>Select</v>
      </c>
      <c r="H110" s="115">
        <f>QF.A!$F$21</f>
        <v>0</v>
      </c>
    </row>
    <row r="111" spans="2:8" x14ac:dyDescent="0.25">
      <c r="B111" s="114" t="s">
        <v>418</v>
      </c>
      <c r="C111" s="136">
        <f>QF.A!$F$3</f>
        <v>0</v>
      </c>
      <c r="D111" s="113" t="str">
        <f>QF.A!$D$8</f>
        <v>Select</v>
      </c>
      <c r="E111" s="113" t="str">
        <f>QF.A!$F$8</f>
        <v>Select</v>
      </c>
      <c r="F111" s="112" t="s">
        <v>230</v>
      </c>
      <c r="G111" s="113" t="str">
        <f>IF(QF.A!$E$22="Acceptable","A",IF(QF.A!$E$22="Needs Improvement","NI",QF.A!$E$22))</f>
        <v>Select</v>
      </c>
      <c r="H111" s="115">
        <f>QF.A!$F$22</f>
        <v>0</v>
      </c>
    </row>
    <row r="112" spans="2:8" x14ac:dyDescent="0.25">
      <c r="B112" s="114" t="s">
        <v>418</v>
      </c>
      <c r="C112" s="136">
        <f>QF.A!$F$3</f>
        <v>0</v>
      </c>
      <c r="D112" s="113" t="str">
        <f>QF.A!$D$8</f>
        <v>Select</v>
      </c>
      <c r="E112" s="113" t="str">
        <f>QF.A!$F$8</f>
        <v>Select</v>
      </c>
      <c r="F112" s="111" t="s">
        <v>233</v>
      </c>
      <c r="G112" s="113" t="str">
        <f>IF(QF.A!$E$24="Acceptable","A",IF(QF.A!$E$24="Needs Improvement","NI",QF.A!$E$24))</f>
        <v>Select</v>
      </c>
      <c r="H112" s="115">
        <f>QF.A!$F$24</f>
        <v>0</v>
      </c>
    </row>
    <row r="113" spans="2:8" x14ac:dyDescent="0.25">
      <c r="B113" s="114" t="s">
        <v>418</v>
      </c>
      <c r="C113" s="136">
        <f>QF.A!$F$3</f>
        <v>0</v>
      </c>
      <c r="D113" s="113" t="str">
        <f>QF.A!$D$8</f>
        <v>Select</v>
      </c>
      <c r="E113" s="113" t="str">
        <f>QF.A!$F$8</f>
        <v>Select</v>
      </c>
      <c r="F113" s="112" t="s">
        <v>232</v>
      </c>
      <c r="G113" s="113" t="str">
        <f>IF(QF.A!$E$25="Acceptable","A",IF(QF.A!$E$25="Needs Improvement","NI",QF.A!$E$25))</f>
        <v>Select</v>
      </c>
      <c r="H113" s="115">
        <f>QF.A!$F$25</f>
        <v>0</v>
      </c>
    </row>
    <row r="114" spans="2:8" x14ac:dyDescent="0.25">
      <c r="B114" s="114" t="s">
        <v>418</v>
      </c>
      <c r="C114" s="136">
        <f>QF.A!$F$3</f>
        <v>0</v>
      </c>
      <c r="D114" s="113" t="str">
        <f>QF.A!$D$8</f>
        <v>Select</v>
      </c>
      <c r="E114" s="113" t="str">
        <f>QF.A!$F$8</f>
        <v>Select</v>
      </c>
      <c r="F114" s="111" t="s">
        <v>234</v>
      </c>
      <c r="G114" s="113" t="str">
        <f>IF(QF.A!$E$26="Acceptable","A",IF(QF.A!$E$26="Needs Improvement","NI",QF.A!$E$26))</f>
        <v>Select</v>
      </c>
      <c r="H114" s="115">
        <f>QF.A!$F$26</f>
        <v>0</v>
      </c>
    </row>
    <row r="115" spans="2:8" x14ac:dyDescent="0.25">
      <c r="B115" s="114" t="s">
        <v>418</v>
      </c>
      <c r="C115" s="136">
        <f>QF.A!$F$3</f>
        <v>0</v>
      </c>
      <c r="D115" s="113" t="str">
        <f>QF.A!$D$8</f>
        <v>Select</v>
      </c>
      <c r="E115" s="113" t="str">
        <f>QF.A!$F$8</f>
        <v>Select</v>
      </c>
      <c r="F115" s="112" t="s">
        <v>235</v>
      </c>
      <c r="G115" s="113" t="str">
        <f>IF(QF.A!$E$27="Acceptable","A",IF(QF.A!$E$27="Needs Improvement","NI",QF.A!$E$27))</f>
        <v>Select</v>
      </c>
      <c r="H115" s="115">
        <f>QF.A!$F$27</f>
        <v>0</v>
      </c>
    </row>
    <row r="116" spans="2:8" x14ac:dyDescent="0.25">
      <c r="B116" s="114" t="s">
        <v>418</v>
      </c>
      <c r="C116" s="136">
        <f>QF.A!$F$3</f>
        <v>0</v>
      </c>
      <c r="D116" s="113" t="str">
        <f>QF.A!$D$8</f>
        <v>Select</v>
      </c>
      <c r="E116" s="113" t="str">
        <f>QF.A!$F$8</f>
        <v>Select</v>
      </c>
      <c r="F116" s="111" t="s">
        <v>236</v>
      </c>
      <c r="G116" s="113" t="str">
        <f>IF(QF.A!$E$28="Acceptable","A",IF(QF.A!$E$28="Needs Improvement","NI",QF.A!$E$28))</f>
        <v>Select</v>
      </c>
      <c r="H116" s="115">
        <f>QF.A!$F$28</f>
        <v>0</v>
      </c>
    </row>
    <row r="117" spans="2:8" x14ac:dyDescent="0.25">
      <c r="B117" s="114" t="s">
        <v>418</v>
      </c>
      <c r="C117" s="136">
        <f>QF.A!$F$3</f>
        <v>0</v>
      </c>
      <c r="D117" s="113" t="str">
        <f>QF.A!$D$8</f>
        <v>Select</v>
      </c>
      <c r="E117" s="113" t="str">
        <f>QF.A!$F$8</f>
        <v>Select</v>
      </c>
      <c r="F117" s="112" t="s">
        <v>237</v>
      </c>
      <c r="G117" s="113" t="str">
        <f>IF(QF.A!$E$29="Acceptable","A",IF(QF.A!$E$29="Needs Improvement","NI",QF.A!$E$29))</f>
        <v>Select</v>
      </c>
      <c r="H117" s="115">
        <f>QF.A!$F$29</f>
        <v>0</v>
      </c>
    </row>
    <row r="118" spans="2:8" x14ac:dyDescent="0.25">
      <c r="B118" s="114" t="s">
        <v>418</v>
      </c>
      <c r="C118" s="136">
        <f>QF.A!$F$3</f>
        <v>0</v>
      </c>
      <c r="D118" s="113" t="str">
        <f>QF.A!$D$8</f>
        <v>Select</v>
      </c>
      <c r="E118" s="113" t="str">
        <f>QF.A!$F$8</f>
        <v>Select</v>
      </c>
      <c r="F118" s="111" t="s">
        <v>238</v>
      </c>
      <c r="G118" s="113" t="str">
        <f>IF(QF.A!$E$30="Acceptable","A",IF(QF.A!$E$30="Needs Improvement","NI",QF.A!$E$30))</f>
        <v>Select</v>
      </c>
      <c r="H118" s="115">
        <f>QF.A!$F$30</f>
        <v>0</v>
      </c>
    </row>
    <row r="119" spans="2:8" x14ac:dyDescent="0.25">
      <c r="B119" s="114" t="s">
        <v>418</v>
      </c>
      <c r="C119" s="136">
        <f>QF.A!$F$3</f>
        <v>0</v>
      </c>
      <c r="D119" s="113" t="str">
        <f>QF.A!$D$8</f>
        <v>Select</v>
      </c>
      <c r="E119" s="113" t="str">
        <f>QF.A!$F$8</f>
        <v>Select</v>
      </c>
      <c r="F119" s="111" t="s">
        <v>239</v>
      </c>
      <c r="G119" s="113" t="str">
        <f>IF(QF.A!$E$31="Acceptable","A",IF(QF.A!$E$31="Needs Improvement","NI",QF.A!$E$31))</f>
        <v>Select</v>
      </c>
      <c r="H119" s="115">
        <f>QF.A!$F$31</f>
        <v>0</v>
      </c>
    </row>
    <row r="120" spans="2:8" x14ac:dyDescent="0.25">
      <c r="B120" s="114" t="s">
        <v>418</v>
      </c>
      <c r="C120" s="136">
        <f>QF.A!$F$3</f>
        <v>0</v>
      </c>
      <c r="D120" s="113" t="str">
        <f>QF.A!$D$8</f>
        <v>Select</v>
      </c>
      <c r="E120" s="113" t="str">
        <f>QF.A!$F$8</f>
        <v>Select</v>
      </c>
      <c r="F120" s="112" t="s">
        <v>240</v>
      </c>
      <c r="G120" s="113" t="str">
        <f>IF(QF.A!$E$32="Acceptable","A",IF(QF.A!$E$32="Needs Improvement","NI",QF.A!$E$32))</f>
        <v>Select</v>
      </c>
      <c r="H120" s="115">
        <f>QF.A!$F$32</f>
        <v>0</v>
      </c>
    </row>
    <row r="121" spans="2:8" x14ac:dyDescent="0.25">
      <c r="B121" s="114" t="s">
        <v>418</v>
      </c>
      <c r="C121" s="136">
        <f>QF.A!$F$3</f>
        <v>0</v>
      </c>
      <c r="D121" s="113" t="str">
        <f>QF.A!$D$8</f>
        <v>Select</v>
      </c>
      <c r="E121" s="113" t="str">
        <f>QF.A!$F$8</f>
        <v>Select</v>
      </c>
      <c r="F121" s="111" t="s">
        <v>241</v>
      </c>
      <c r="G121" s="113" t="s">
        <v>266</v>
      </c>
      <c r="H121" s="115" t="s">
        <v>266</v>
      </c>
    </row>
    <row r="122" spans="2:8" x14ac:dyDescent="0.25">
      <c r="B122" s="114" t="s">
        <v>418</v>
      </c>
      <c r="C122" s="136">
        <f>QF.A!$F$3</f>
        <v>0</v>
      </c>
      <c r="D122" s="113" t="str">
        <f>QF.A!$D$8</f>
        <v>Select</v>
      </c>
      <c r="E122" s="113" t="str">
        <f>QF.A!$F$8</f>
        <v>Select</v>
      </c>
      <c r="F122" s="111" t="s">
        <v>242</v>
      </c>
      <c r="G122" s="113" t="str">
        <f>IF(QF.A!$E$34="Acceptable","A",IF(QF.A!$E$34="Needs Improvement","NI",QF.A!$E$34))</f>
        <v>Select</v>
      </c>
      <c r="H122" s="115">
        <f>QF.A!$F$34</f>
        <v>0</v>
      </c>
    </row>
    <row r="123" spans="2:8" x14ac:dyDescent="0.25">
      <c r="B123" s="114" t="s">
        <v>418</v>
      </c>
      <c r="C123" s="136">
        <f>QF.A!$F$3</f>
        <v>0</v>
      </c>
      <c r="D123" s="113" t="str">
        <f>QF.A!$D$8</f>
        <v>Select</v>
      </c>
      <c r="E123" s="113" t="str">
        <f>QF.A!$F$8</f>
        <v>Select</v>
      </c>
      <c r="F123" s="111" t="s">
        <v>243</v>
      </c>
      <c r="G123" s="113" t="str">
        <f>IF(QF.A!$E$35="Acceptable","A",IF(QF.A!$E$35="Needs Improvement","NI",QF.A!$E$35))</f>
        <v>Select</v>
      </c>
      <c r="H123" s="115">
        <f>QF.A!$F$35</f>
        <v>0</v>
      </c>
    </row>
    <row r="124" spans="2:8" x14ac:dyDescent="0.25">
      <c r="B124" s="114" t="s">
        <v>418</v>
      </c>
      <c r="C124" s="136">
        <f>QF.A!$F$3</f>
        <v>0</v>
      </c>
      <c r="D124" s="113" t="str">
        <f>QF.A!$D$8</f>
        <v>Select</v>
      </c>
      <c r="E124" s="113" t="str">
        <f>QF.A!$F$8</f>
        <v>Select</v>
      </c>
      <c r="F124" s="111" t="s">
        <v>244</v>
      </c>
      <c r="G124" s="113" t="s">
        <v>266</v>
      </c>
      <c r="H124" s="115" t="s">
        <v>266</v>
      </c>
    </row>
    <row r="125" spans="2:8" x14ac:dyDescent="0.25">
      <c r="B125" s="114" t="s">
        <v>418</v>
      </c>
      <c r="C125" s="136">
        <f>QF.A!$F$3</f>
        <v>0</v>
      </c>
      <c r="D125" s="113" t="str">
        <f>QF.A!$D$8</f>
        <v>Select</v>
      </c>
      <c r="E125" s="113" t="str">
        <f>QF.A!$F$8</f>
        <v>Select</v>
      </c>
      <c r="F125" s="111" t="s">
        <v>245</v>
      </c>
      <c r="G125" s="113" t="s">
        <v>266</v>
      </c>
      <c r="H125" s="115" t="s">
        <v>266</v>
      </c>
    </row>
    <row r="126" spans="2:8" x14ac:dyDescent="0.25">
      <c r="B126" s="114" t="s">
        <v>418</v>
      </c>
      <c r="C126" s="136">
        <f>QF.A!$F$3</f>
        <v>0</v>
      </c>
      <c r="D126" s="113" t="str">
        <f>QF.A!$D$8</f>
        <v>Select</v>
      </c>
      <c r="E126" s="113" t="str">
        <f>QF.A!$F$8</f>
        <v>Select</v>
      </c>
      <c r="F126" s="111" t="s">
        <v>246</v>
      </c>
      <c r="G126" s="113" t="s">
        <v>266</v>
      </c>
      <c r="H126" s="115" t="s">
        <v>266</v>
      </c>
    </row>
    <row r="127" spans="2:8" x14ac:dyDescent="0.25">
      <c r="B127" s="114" t="s">
        <v>418</v>
      </c>
      <c r="C127" s="136">
        <f>QF.A!$F$3</f>
        <v>0</v>
      </c>
      <c r="D127" s="113" t="str">
        <f>QF.A!$D$8</f>
        <v>Select</v>
      </c>
      <c r="E127" s="113" t="str">
        <f>QF.A!$F$8</f>
        <v>Select</v>
      </c>
      <c r="F127" s="111" t="s">
        <v>247</v>
      </c>
      <c r="G127" s="113" t="s">
        <v>266</v>
      </c>
      <c r="H127" s="115" t="s">
        <v>266</v>
      </c>
    </row>
    <row r="128" spans="2:8" x14ac:dyDescent="0.25">
      <c r="B128" s="114" t="s">
        <v>418</v>
      </c>
      <c r="C128" s="136">
        <f>QF.A!$F$3</f>
        <v>0</v>
      </c>
      <c r="D128" s="113" t="str">
        <f>QF.A!$D$8</f>
        <v>Select</v>
      </c>
      <c r="E128" s="113" t="str">
        <f>QF.A!$F$8</f>
        <v>Select</v>
      </c>
      <c r="F128" s="111" t="s">
        <v>248</v>
      </c>
      <c r="G128" s="113" t="s">
        <v>266</v>
      </c>
      <c r="H128" s="115" t="s">
        <v>266</v>
      </c>
    </row>
    <row r="129" spans="2:8" x14ac:dyDescent="0.25">
      <c r="B129" s="114" t="s">
        <v>418</v>
      </c>
      <c r="C129" s="136">
        <f>QF.A!$F$3</f>
        <v>0</v>
      </c>
      <c r="D129" s="113" t="str">
        <f>QF.A!$D$8</f>
        <v>Select</v>
      </c>
      <c r="E129" s="113" t="str">
        <f>QF.A!$F$8</f>
        <v>Select</v>
      </c>
      <c r="F129" s="111" t="s">
        <v>249</v>
      </c>
      <c r="G129" s="113" t="s">
        <v>266</v>
      </c>
      <c r="H129" s="115" t="s">
        <v>266</v>
      </c>
    </row>
    <row r="130" spans="2:8" x14ac:dyDescent="0.25">
      <c r="B130" s="114" t="s">
        <v>418</v>
      </c>
      <c r="C130" s="136">
        <f>QF.A!$F$3</f>
        <v>0</v>
      </c>
      <c r="D130" s="113" t="str">
        <f>QF.A!$D$8</f>
        <v>Select</v>
      </c>
      <c r="E130" s="113" t="str">
        <f>QF.A!$F$8</f>
        <v>Select</v>
      </c>
      <c r="F130" s="111" t="s">
        <v>250</v>
      </c>
      <c r="G130" s="113" t="s">
        <v>266</v>
      </c>
      <c r="H130" s="115" t="s">
        <v>266</v>
      </c>
    </row>
    <row r="131" spans="2:8" x14ac:dyDescent="0.25">
      <c r="B131" s="114" t="s">
        <v>418</v>
      </c>
      <c r="C131" s="136">
        <f>QF.A!$F$3</f>
        <v>0</v>
      </c>
      <c r="D131" s="113" t="str">
        <f>QF.A!$D$8</f>
        <v>Select</v>
      </c>
      <c r="E131" s="113" t="str">
        <f>QF.A!$F$8</f>
        <v>Select</v>
      </c>
      <c r="F131" s="111" t="s">
        <v>251</v>
      </c>
      <c r="G131" s="113" t="s">
        <v>266</v>
      </c>
      <c r="H131" s="115" t="s">
        <v>266</v>
      </c>
    </row>
    <row r="132" spans="2:8" x14ac:dyDescent="0.25">
      <c r="B132" s="114" t="s">
        <v>418</v>
      </c>
      <c r="C132" s="136">
        <f>QF.A!$F$3</f>
        <v>0</v>
      </c>
      <c r="D132" s="113" t="str">
        <f>QF.A!$D$8</f>
        <v>Select</v>
      </c>
      <c r="E132" s="113" t="str">
        <f>QF.A!$F$8</f>
        <v>Select</v>
      </c>
      <c r="F132" s="111" t="s">
        <v>252</v>
      </c>
      <c r="G132" s="113" t="str">
        <f>IF(QF.A!$E$37="Acceptable","A",IF(QF.A!$E$37="Needs Improvement","NI",QF.A!$E$37))</f>
        <v>Select</v>
      </c>
      <c r="H132" s="115">
        <f>QF.A!$F$37</f>
        <v>0</v>
      </c>
    </row>
    <row r="133" spans="2:8" x14ac:dyDescent="0.25">
      <c r="B133" s="114" t="s">
        <v>418</v>
      </c>
      <c r="C133" s="136">
        <f>QF.A!$F$3</f>
        <v>0</v>
      </c>
      <c r="D133" s="113" t="str">
        <f>QF.A!$D$8</f>
        <v>Select</v>
      </c>
      <c r="E133" s="113" t="str">
        <f>QF.A!$F$8</f>
        <v>Select</v>
      </c>
      <c r="F133" s="111" t="s">
        <v>253</v>
      </c>
      <c r="G133" s="113" t="str">
        <f>IF(QF.A!$E$38="Acceptable","A",IF(QF.A!$E$38="Needs Improvement","NI",QF.A!$E$38))</f>
        <v>Select</v>
      </c>
      <c r="H133" s="115">
        <f>QF.A!$F$38</f>
        <v>0</v>
      </c>
    </row>
    <row r="134" spans="2:8" x14ac:dyDescent="0.25">
      <c r="B134" s="114" t="s">
        <v>418</v>
      </c>
      <c r="C134" s="136">
        <f>QF.A!$F$3</f>
        <v>0</v>
      </c>
      <c r="D134" s="113" t="str">
        <f>QF.A!$D$8</f>
        <v>Select</v>
      </c>
      <c r="E134" s="113" t="str">
        <f>QF.A!$F$8</f>
        <v>Select</v>
      </c>
      <c r="F134" s="111" t="s">
        <v>254</v>
      </c>
      <c r="G134" s="113" t="str">
        <f>IF(QF.A!$E$39="Acceptable","A",IF(QF.A!$E$39="Needs Improvement","NI",QF.A!$E$39))</f>
        <v>Select</v>
      </c>
      <c r="H134" s="115">
        <f>QF.A!$F$39</f>
        <v>0</v>
      </c>
    </row>
    <row r="135" spans="2:8" x14ac:dyDescent="0.25">
      <c r="B135" s="114" t="s">
        <v>418</v>
      </c>
      <c r="C135" s="136">
        <f>QF.A!$F$3</f>
        <v>0</v>
      </c>
      <c r="D135" s="113" t="str">
        <f>QF.A!$D$8</f>
        <v>Select</v>
      </c>
      <c r="E135" s="113" t="str">
        <f>QF.A!$F$8</f>
        <v>Select</v>
      </c>
      <c r="F135" s="111" t="s">
        <v>255</v>
      </c>
      <c r="G135" s="113" t="str">
        <f>IF(QF.A!$E$40="Acceptable","A",IF(QF.A!$E$40="Needs Improvement","NI",QF.A!$E$40))</f>
        <v>Select</v>
      </c>
      <c r="H135" s="115">
        <f>QF.A!$F$40</f>
        <v>0</v>
      </c>
    </row>
    <row r="136" spans="2:8" x14ac:dyDescent="0.25">
      <c r="B136" s="114" t="s">
        <v>418</v>
      </c>
      <c r="C136" s="136">
        <f>QF.A!$F$3</f>
        <v>0</v>
      </c>
      <c r="D136" s="113" t="str">
        <f>QF.A!$D$8</f>
        <v>Select</v>
      </c>
      <c r="E136" s="113" t="str">
        <f>QF.A!$F$8</f>
        <v>Select</v>
      </c>
      <c r="F136" s="111" t="s">
        <v>256</v>
      </c>
      <c r="G136" s="113" t="str">
        <f>IF(QF.A!$E$41="Acceptable","A",IF(QF.A!$E$41="Needs Improvement","NI",QF.A!$E$41))</f>
        <v>Select</v>
      </c>
      <c r="H136" s="115">
        <f>QF.A!$F$41</f>
        <v>0</v>
      </c>
    </row>
    <row r="137" spans="2:8" x14ac:dyDescent="0.25">
      <c r="B137" s="114" t="s">
        <v>418</v>
      </c>
      <c r="C137" s="136">
        <f>QF.A!$F$3</f>
        <v>0</v>
      </c>
      <c r="D137" s="113" t="str">
        <f>QF.A!$D$8</f>
        <v>Select</v>
      </c>
      <c r="E137" s="113" t="str">
        <f>QF.A!$F$8</f>
        <v>Select</v>
      </c>
      <c r="F137" s="111" t="s">
        <v>257</v>
      </c>
      <c r="G137" s="113" t="str">
        <f>IF(QF.A!$E$42="Acceptable","A",IF(QF.A!$E$42="Needs Improvement","NI",QF.A!$E$42))</f>
        <v>Select</v>
      </c>
      <c r="H137" s="115">
        <f>QF.A!$F$42</f>
        <v>0</v>
      </c>
    </row>
    <row r="138" spans="2:8" x14ac:dyDescent="0.25">
      <c r="B138" s="114" t="s">
        <v>418</v>
      </c>
      <c r="C138" s="136">
        <f>QF.A!$F$3</f>
        <v>0</v>
      </c>
      <c r="D138" s="113" t="str">
        <f>QF.A!$D$8</f>
        <v>Select</v>
      </c>
      <c r="E138" s="113" t="str">
        <f>QF.A!$F$8</f>
        <v>Select</v>
      </c>
      <c r="F138" s="111" t="s">
        <v>258</v>
      </c>
      <c r="G138" s="113" t="str">
        <f>IF(QF.A!$E$43="Acceptable","A",IF(QF.A!$E$43="Needs Improvement","NI",QF.A!$E$43))</f>
        <v>Select</v>
      </c>
      <c r="H138" s="115">
        <f>QF.A!$F$43</f>
        <v>0</v>
      </c>
    </row>
    <row r="139" spans="2:8" x14ac:dyDescent="0.25">
      <c r="B139" s="114" t="s">
        <v>418</v>
      </c>
      <c r="C139" s="136">
        <f>QF.A!$F$3</f>
        <v>0</v>
      </c>
      <c r="D139" s="113" t="str">
        <f>QF.A!$D$8</f>
        <v>Select</v>
      </c>
      <c r="E139" s="113" t="str">
        <f>QF.A!$F$8</f>
        <v>Select</v>
      </c>
      <c r="F139" s="111" t="s">
        <v>259</v>
      </c>
      <c r="G139" s="113" t="str">
        <f>IF(QF.A!$E$44="Acceptable","A",IF(QF.A!$E$44="Needs Improvement","NI",QF.A!$E$44))</f>
        <v>Select</v>
      </c>
      <c r="H139" s="115">
        <f>QF.A!$F$44</f>
        <v>0</v>
      </c>
    </row>
    <row r="140" spans="2:8" x14ac:dyDescent="0.25">
      <c r="B140" s="114" t="s">
        <v>418</v>
      </c>
      <c r="C140" s="136">
        <f>QF.A!$F$3</f>
        <v>0</v>
      </c>
      <c r="D140" s="113" t="str">
        <f>QF.A!$D$8</f>
        <v>Select</v>
      </c>
      <c r="E140" s="113" t="str">
        <f>QF.A!$F$8</f>
        <v>Select</v>
      </c>
      <c r="F140" s="111" t="s">
        <v>260</v>
      </c>
      <c r="G140" s="113" t="s">
        <v>266</v>
      </c>
      <c r="H140" s="115" t="s">
        <v>266</v>
      </c>
    </row>
    <row r="141" spans="2:8" x14ac:dyDescent="0.25">
      <c r="B141" s="114" t="s">
        <v>418</v>
      </c>
      <c r="C141" s="136">
        <f>QF.A!$F$3</f>
        <v>0</v>
      </c>
      <c r="D141" s="113" t="str">
        <f>QF.A!$D$8</f>
        <v>Select</v>
      </c>
      <c r="E141" s="113" t="str">
        <f>QF.A!$F$8</f>
        <v>Select</v>
      </c>
      <c r="F141" s="111" t="s">
        <v>261</v>
      </c>
      <c r="G141" s="113" t="s">
        <v>266</v>
      </c>
      <c r="H141" s="115" t="s">
        <v>266</v>
      </c>
    </row>
    <row r="142" spans="2:8" x14ac:dyDescent="0.25">
      <c r="B142" s="114" t="s">
        <v>418</v>
      </c>
      <c r="C142" s="136">
        <f>QF.A!$F$3</f>
        <v>0</v>
      </c>
      <c r="D142" s="113" t="str">
        <f>QF.A!$D$8</f>
        <v>Select</v>
      </c>
      <c r="E142" s="113" t="str">
        <f>QF.A!$F$8</f>
        <v>Select</v>
      </c>
      <c r="F142" s="111" t="s">
        <v>271</v>
      </c>
      <c r="G142" s="113" t="s">
        <v>266</v>
      </c>
      <c r="H142" s="115" t="s">
        <v>266</v>
      </c>
    </row>
    <row r="143" spans="2:8" x14ac:dyDescent="0.25">
      <c r="B143" s="114" t="s">
        <v>418</v>
      </c>
      <c r="C143" s="136">
        <f>QF.A!$F$3</f>
        <v>0</v>
      </c>
      <c r="D143" s="113" t="str">
        <f>QF.A!$D$8</f>
        <v>Select</v>
      </c>
      <c r="E143" s="113" t="str">
        <f>QF.A!$F$8</f>
        <v>Select</v>
      </c>
      <c r="F143" s="111" t="s">
        <v>262</v>
      </c>
      <c r="G143" s="113" t="s">
        <v>266</v>
      </c>
      <c r="H143" s="115" t="s">
        <v>266</v>
      </c>
    </row>
    <row r="144" spans="2:8" x14ac:dyDescent="0.25">
      <c r="B144" s="114" t="s">
        <v>418</v>
      </c>
      <c r="C144" s="136">
        <f>QF.A!$F$3</f>
        <v>0</v>
      </c>
      <c r="D144" s="113" t="str">
        <f>QF.A!$D$8</f>
        <v>Select</v>
      </c>
      <c r="E144" s="113" t="str">
        <f>QF.A!$F$8</f>
        <v>Select</v>
      </c>
      <c r="F144" s="111" t="s">
        <v>263</v>
      </c>
      <c r="G144" s="113" t="s">
        <v>266</v>
      </c>
      <c r="H144" s="115" t="s">
        <v>266</v>
      </c>
    </row>
    <row r="145" spans="2:8" x14ac:dyDescent="0.25">
      <c r="B145" s="114" t="s">
        <v>418</v>
      </c>
      <c r="C145" s="136">
        <f>QF.A!$F$3</f>
        <v>0</v>
      </c>
      <c r="D145" s="113" t="str">
        <f>QF.A!$D$8</f>
        <v>Select</v>
      </c>
      <c r="E145" s="113" t="str">
        <f>QF.A!$F$8</f>
        <v>Select</v>
      </c>
      <c r="F145" s="111" t="s">
        <v>264</v>
      </c>
      <c r="G145" s="113" t="s">
        <v>266</v>
      </c>
      <c r="H145" s="115" t="s">
        <v>266</v>
      </c>
    </row>
    <row r="146" spans="2:8" x14ac:dyDescent="0.25">
      <c r="B146" s="114" t="s">
        <v>418</v>
      </c>
      <c r="C146" s="136">
        <f>QF.A!$F$3</f>
        <v>0</v>
      </c>
      <c r="D146" s="113" t="str">
        <f>QF.A!$D$8</f>
        <v>Select</v>
      </c>
      <c r="E146" s="113" t="str">
        <f>QF.A!$F$8</f>
        <v>Select</v>
      </c>
      <c r="F146" s="111" t="s">
        <v>265</v>
      </c>
      <c r="G146" s="113" t="s">
        <v>266</v>
      </c>
      <c r="H146" s="115" t="s">
        <v>266</v>
      </c>
    </row>
    <row r="147" spans="2:8" x14ac:dyDescent="0.25">
      <c r="B147" s="114" t="s">
        <v>418</v>
      </c>
      <c r="C147" s="136">
        <f>QF.A!$F$3</f>
        <v>0</v>
      </c>
      <c r="D147" s="113" t="str">
        <f>QF.A!$D$8</f>
        <v>Select</v>
      </c>
      <c r="E147" s="113" t="str">
        <f>QF.A!$F$8</f>
        <v>Select</v>
      </c>
      <c r="F147" s="111" t="s">
        <v>425</v>
      </c>
      <c r="G147" s="113" t="str">
        <f>IF(QF.A!$E$46="Acceptable","A",IF(QF.A!$E$46="Needs Improvement","NI",QF.A!$E$46))</f>
        <v>Select</v>
      </c>
      <c r="H147" s="115">
        <f>QF.A!$F$46</f>
        <v>0</v>
      </c>
    </row>
    <row r="148" spans="2:8" x14ac:dyDescent="0.25">
      <c r="B148" s="114" t="s">
        <v>418</v>
      </c>
      <c r="C148" s="136">
        <f>QF.A!$F$3</f>
        <v>0</v>
      </c>
      <c r="D148" s="113" t="str">
        <f>QF.A!$D$8</f>
        <v>Select</v>
      </c>
      <c r="E148" s="113" t="str">
        <f>QF.A!$F$8</f>
        <v>Select</v>
      </c>
      <c r="F148" s="111" t="s">
        <v>407</v>
      </c>
      <c r="G148" s="113" t="s">
        <v>266</v>
      </c>
      <c r="H148" s="115">
        <f>QF.A!$B$48</f>
        <v>0</v>
      </c>
    </row>
    <row r="149" spans="2:8" x14ac:dyDescent="0.25">
      <c r="B149" s="114" t="s">
        <v>419</v>
      </c>
      <c r="C149" s="136">
        <f>LSPC!$F$3</f>
        <v>0</v>
      </c>
      <c r="D149" s="113" t="str">
        <f>LSPC!$D$8</f>
        <v>Limited Scope PCHF</v>
      </c>
      <c r="E149" s="113" t="str">
        <f>LSPC!$F$8</f>
        <v>Select</v>
      </c>
      <c r="F149" s="112" t="s">
        <v>222</v>
      </c>
      <c r="G149" s="113" t="str">
        <f>IF(LSPC!$E$14="Acceptable","A",IF(LSPC!$E$14="Needs Improvement","NI",LSPC!$E$14))</f>
        <v>Select</v>
      </c>
      <c r="H149" s="115">
        <f>LSPC!$F$14</f>
        <v>0</v>
      </c>
    </row>
    <row r="150" spans="2:8" x14ac:dyDescent="0.25">
      <c r="B150" s="114" t="s">
        <v>419</v>
      </c>
      <c r="C150" s="136">
        <f>LSPC!$F$3</f>
        <v>0</v>
      </c>
      <c r="D150" s="113" t="str">
        <f>LSPC!$D$8</f>
        <v>Limited Scope PCHF</v>
      </c>
      <c r="E150" s="113" t="str">
        <f>LSPC!$F$8</f>
        <v>Select</v>
      </c>
      <c r="F150" s="112" t="s">
        <v>223</v>
      </c>
      <c r="G150" s="113" t="str">
        <f>IF(LSPC!$E$15="Acceptable","A",IF(LSPC!$E$15="Needs Improvement","NI",LSPC!$E$15))</f>
        <v>Select</v>
      </c>
      <c r="H150" s="115">
        <f>LSPC!$F$15</f>
        <v>0</v>
      </c>
    </row>
    <row r="151" spans="2:8" x14ac:dyDescent="0.25">
      <c r="B151" s="114" t="s">
        <v>419</v>
      </c>
      <c r="C151" s="136">
        <f>LSPC!$F$3</f>
        <v>0</v>
      </c>
      <c r="D151" s="113" t="str">
        <f>LSPC!$D$8</f>
        <v>Limited Scope PCHF</v>
      </c>
      <c r="E151" s="113" t="str">
        <f>LSPC!$F$8</f>
        <v>Select</v>
      </c>
      <c r="F151" s="112" t="s">
        <v>224</v>
      </c>
      <c r="G151" s="113" t="str">
        <f>IF(LSPC!$E$16="Acceptable","A",IF(LSPC!$E$16="Needs Improvement","NI",LSPC!$E$16))</f>
        <v>Select</v>
      </c>
      <c r="H151" s="115">
        <f>LSPC!$F$16</f>
        <v>0</v>
      </c>
    </row>
    <row r="152" spans="2:8" x14ac:dyDescent="0.25">
      <c r="B152" s="114" t="s">
        <v>419</v>
      </c>
      <c r="C152" s="136">
        <f>LSPC!$F$3</f>
        <v>0</v>
      </c>
      <c r="D152" s="113" t="str">
        <f>LSPC!$D$8</f>
        <v>Limited Scope PCHF</v>
      </c>
      <c r="E152" s="113" t="str">
        <f>LSPC!$F$8</f>
        <v>Select</v>
      </c>
      <c r="F152" s="112" t="s">
        <v>225</v>
      </c>
      <c r="G152" s="113" t="str">
        <f>IF(LSPC!$E$17="Acceptable","A",IF(LSPC!$E$17="Needs Improvement","NI",LSPC!$E$17))</f>
        <v>Select</v>
      </c>
      <c r="H152" s="115">
        <f>LSPC!$F$17</f>
        <v>0</v>
      </c>
    </row>
    <row r="153" spans="2:8" x14ac:dyDescent="0.25">
      <c r="B153" s="114" t="s">
        <v>419</v>
      </c>
      <c r="C153" s="136">
        <f>LSPC!$F$3</f>
        <v>0</v>
      </c>
      <c r="D153" s="113" t="str">
        <f>LSPC!$D$8</f>
        <v>Limited Scope PCHF</v>
      </c>
      <c r="E153" s="113" t="str">
        <f>LSPC!$F$8</f>
        <v>Select</v>
      </c>
      <c r="F153" s="112" t="s">
        <v>226</v>
      </c>
      <c r="G153" s="113" t="str">
        <f>IF(LSPC!$E$18="Acceptable","A",IF(LSPC!$E$18="Needs Improvement","NI",LSPC!$E$18))</f>
        <v>Select</v>
      </c>
      <c r="H153" s="115">
        <f>LSPC!$F$18</f>
        <v>0</v>
      </c>
    </row>
    <row r="154" spans="2:8" x14ac:dyDescent="0.25">
      <c r="B154" s="114" t="s">
        <v>419</v>
      </c>
      <c r="C154" s="136">
        <f>LSPC!$F$3</f>
        <v>0</v>
      </c>
      <c r="D154" s="113" t="str">
        <f>LSPC!$D$8</f>
        <v>Limited Scope PCHF</v>
      </c>
      <c r="E154" s="113" t="str">
        <f>LSPC!$F$8</f>
        <v>Select</v>
      </c>
      <c r="F154" s="111" t="s">
        <v>227</v>
      </c>
      <c r="G154" s="113" t="str">
        <f>IF(LSPC!$E$19="Acceptable","A",IF(LSPC!$E$19="Needs Improvement","NI",LSPC!$E$19))</f>
        <v>Select</v>
      </c>
      <c r="H154" s="115">
        <f>LSPC!$F$19</f>
        <v>0</v>
      </c>
    </row>
    <row r="155" spans="2:8" x14ac:dyDescent="0.25">
      <c r="B155" s="114" t="s">
        <v>419</v>
      </c>
      <c r="C155" s="136">
        <f>LSPC!$F$3</f>
        <v>0</v>
      </c>
      <c r="D155" s="113" t="str">
        <f>LSPC!$D$8</f>
        <v>Limited Scope PCHF</v>
      </c>
      <c r="E155" s="113" t="str">
        <f>LSPC!$F$8</f>
        <v>Select</v>
      </c>
      <c r="F155" s="111" t="s">
        <v>228</v>
      </c>
      <c r="G155" s="113" t="str">
        <f>IF(LSPC!$E$20="Acceptable","A",IF(LSPC!$E$20="Needs Improvement","NI",LSPC!$E$20))</f>
        <v>Select</v>
      </c>
      <c r="H155" s="115">
        <f>LSPC!$F$20</f>
        <v>0</v>
      </c>
    </row>
    <row r="156" spans="2:8" x14ac:dyDescent="0.25">
      <c r="B156" s="114" t="s">
        <v>419</v>
      </c>
      <c r="C156" s="136">
        <f>LSPC!$F$3</f>
        <v>0</v>
      </c>
      <c r="D156" s="113" t="str">
        <f>LSPC!$D$8</f>
        <v>Limited Scope PCHF</v>
      </c>
      <c r="E156" s="113" t="str">
        <f>LSPC!$F$8</f>
        <v>Select</v>
      </c>
      <c r="F156" s="111" t="s">
        <v>229</v>
      </c>
      <c r="G156" s="113" t="str">
        <f>IF(LSPC!$E$21="Acceptable","A",IF(LSPC!$E$21="Needs Improvement","NI",LSPC!$E$21))</f>
        <v>Select</v>
      </c>
      <c r="H156" s="115">
        <f>LSPC!$F$21</f>
        <v>0</v>
      </c>
    </row>
    <row r="157" spans="2:8" x14ac:dyDescent="0.25">
      <c r="B157" s="114" t="s">
        <v>419</v>
      </c>
      <c r="C157" s="136">
        <f>LSPC!$F$3</f>
        <v>0</v>
      </c>
      <c r="D157" s="113" t="str">
        <f>LSPC!$D$8</f>
        <v>Limited Scope PCHF</v>
      </c>
      <c r="E157" s="113" t="str">
        <f>LSPC!$F$8</f>
        <v>Select</v>
      </c>
      <c r="F157" s="112" t="s">
        <v>230</v>
      </c>
      <c r="G157" s="113" t="str">
        <f>IF(LSPC!$E$22="Acceptable","A",IF(LSPC!$E$22="Needs Improvement","NI",LSPC!$E$22))</f>
        <v>Select</v>
      </c>
      <c r="H157" s="115">
        <f>LSPC!$F$22</f>
        <v>0</v>
      </c>
    </row>
    <row r="158" spans="2:8" x14ac:dyDescent="0.25">
      <c r="B158" s="114" t="s">
        <v>419</v>
      </c>
      <c r="C158" s="136">
        <f>LSPC!$F$3</f>
        <v>0</v>
      </c>
      <c r="D158" s="113" t="str">
        <f>LSPC!$D$8</f>
        <v>Limited Scope PCHF</v>
      </c>
      <c r="E158" s="113" t="str">
        <f>LSPC!$F$8</f>
        <v>Select</v>
      </c>
      <c r="F158" s="111" t="s">
        <v>233</v>
      </c>
      <c r="G158" s="113" t="str">
        <f>IF(LSPC!$E$24="Acceptable","A",IF(LSPC!$E$24="Needs Improvement","NI",LSPC!$E$24))</f>
        <v>Select</v>
      </c>
      <c r="H158" s="115">
        <f>LSPC!$F$24</f>
        <v>0</v>
      </c>
    </row>
    <row r="159" spans="2:8" x14ac:dyDescent="0.25">
      <c r="B159" s="114" t="s">
        <v>419</v>
      </c>
      <c r="C159" s="136">
        <f>LSPC!$F$3</f>
        <v>0</v>
      </c>
      <c r="D159" s="113" t="str">
        <f>LSPC!$D$8</f>
        <v>Limited Scope PCHF</v>
      </c>
      <c r="E159" s="113" t="str">
        <f>LSPC!$F$8</f>
        <v>Select</v>
      </c>
      <c r="F159" s="112" t="s">
        <v>232</v>
      </c>
      <c r="G159" s="113" t="str">
        <f>IF(LSPC!$E$25="Acceptable","A",IF(LSPC!$E$25="Needs Improvement","NI",LSPC!$E$25))</f>
        <v>Select</v>
      </c>
      <c r="H159" s="115">
        <f>LSPC!$F$25</f>
        <v>0</v>
      </c>
    </row>
    <row r="160" spans="2:8" x14ac:dyDescent="0.25">
      <c r="B160" s="114" t="s">
        <v>419</v>
      </c>
      <c r="C160" s="136">
        <f>LSPC!$F$3</f>
        <v>0</v>
      </c>
      <c r="D160" s="113" t="str">
        <f>LSPC!$D$8</f>
        <v>Limited Scope PCHF</v>
      </c>
      <c r="E160" s="113" t="str">
        <f>LSPC!$F$8</f>
        <v>Select</v>
      </c>
      <c r="F160" s="111" t="s">
        <v>234</v>
      </c>
      <c r="G160" s="113" t="str">
        <f>IF(LSPC!$E$26="Acceptable","A",IF(LSPC!$E$26="Needs Improvement","NI",LSPC!$E$26))</f>
        <v>Select</v>
      </c>
      <c r="H160" s="115">
        <f>LSPC!$F$26</f>
        <v>0</v>
      </c>
    </row>
    <row r="161" spans="2:8" x14ac:dyDescent="0.25">
      <c r="B161" s="114" t="s">
        <v>419</v>
      </c>
      <c r="C161" s="136">
        <f>LSPC!$F$3</f>
        <v>0</v>
      </c>
      <c r="D161" s="113" t="str">
        <f>LSPC!$D$8</f>
        <v>Limited Scope PCHF</v>
      </c>
      <c r="E161" s="113" t="str">
        <f>LSPC!$F$8</f>
        <v>Select</v>
      </c>
      <c r="F161" s="112" t="s">
        <v>235</v>
      </c>
      <c r="G161" s="113" t="str">
        <f>IF(LSPC!$E$27="Acceptable","A",IF(LSPC!$E$27="Needs Improvement","NI",LSPC!$E$27))</f>
        <v>Select</v>
      </c>
      <c r="H161" s="115">
        <f>LSPC!$F$27</f>
        <v>0</v>
      </c>
    </row>
    <row r="162" spans="2:8" x14ac:dyDescent="0.25">
      <c r="B162" s="114" t="s">
        <v>419</v>
      </c>
      <c r="C162" s="136">
        <f>LSPC!$F$3</f>
        <v>0</v>
      </c>
      <c r="D162" s="113" t="str">
        <f>LSPC!$D$8</f>
        <v>Limited Scope PCHF</v>
      </c>
      <c r="E162" s="113" t="str">
        <f>LSPC!$F$8</f>
        <v>Select</v>
      </c>
      <c r="F162" s="111" t="s">
        <v>236</v>
      </c>
      <c r="G162" s="113" t="str">
        <f>IF(LSPC!$E$28="Acceptable","A",IF(LSPC!$E$28="Needs Improvement","NI",LSPC!$E$28))</f>
        <v>Select</v>
      </c>
      <c r="H162" s="115">
        <f>LSPC!$F$28</f>
        <v>0</v>
      </c>
    </row>
    <row r="163" spans="2:8" x14ac:dyDescent="0.25">
      <c r="B163" s="114" t="s">
        <v>419</v>
      </c>
      <c r="C163" s="136">
        <f>LSPC!$F$3</f>
        <v>0</v>
      </c>
      <c r="D163" s="113" t="str">
        <f>LSPC!$D$8</f>
        <v>Limited Scope PCHF</v>
      </c>
      <c r="E163" s="113" t="str">
        <f>LSPC!$F$8</f>
        <v>Select</v>
      </c>
      <c r="F163" s="112" t="s">
        <v>237</v>
      </c>
      <c r="G163" s="113" t="str">
        <f>IF(LSPC!$E$29="Acceptable","A",IF(LSPC!$E$29="Needs Improvement","NI",LSPC!$E$29))</f>
        <v>Select</v>
      </c>
      <c r="H163" s="115">
        <f>LSPC!$F$29</f>
        <v>0</v>
      </c>
    </row>
    <row r="164" spans="2:8" x14ac:dyDescent="0.25">
      <c r="B164" s="114" t="s">
        <v>419</v>
      </c>
      <c r="C164" s="136">
        <f>LSPC!$F$3</f>
        <v>0</v>
      </c>
      <c r="D164" s="113" t="str">
        <f>LSPC!$D$8</f>
        <v>Limited Scope PCHF</v>
      </c>
      <c r="E164" s="113" t="str">
        <f>LSPC!$F$8</f>
        <v>Select</v>
      </c>
      <c r="F164" s="111" t="s">
        <v>238</v>
      </c>
      <c r="G164" s="113" t="str">
        <f>IF(LSPC!$E$30="Acceptable","A",IF(LSPC!$E$30="Needs Improvement","NI",LSPC!$E$30))</f>
        <v>Select</v>
      </c>
      <c r="H164" s="115">
        <f>LSPC!$F$30</f>
        <v>0</v>
      </c>
    </row>
    <row r="165" spans="2:8" x14ac:dyDescent="0.25">
      <c r="B165" s="114" t="s">
        <v>419</v>
      </c>
      <c r="C165" s="136">
        <f>LSPC!$F$3</f>
        <v>0</v>
      </c>
      <c r="D165" s="113" t="str">
        <f>LSPC!$D$8</f>
        <v>Limited Scope PCHF</v>
      </c>
      <c r="E165" s="113" t="str">
        <f>LSPC!$F$8</f>
        <v>Select</v>
      </c>
      <c r="F165" s="111" t="s">
        <v>239</v>
      </c>
      <c r="G165" s="113" t="str">
        <f>IF(LSPC!$E$31="Acceptable","A",IF(LSPC!$E$31="Needs Improvement","NI",LSPC!$E$31))</f>
        <v>Select</v>
      </c>
      <c r="H165" s="115">
        <f>LSPC!$F$31</f>
        <v>0</v>
      </c>
    </row>
    <row r="166" spans="2:8" x14ac:dyDescent="0.25">
      <c r="B166" s="114" t="s">
        <v>419</v>
      </c>
      <c r="C166" s="136">
        <f>LSPC!$F$3</f>
        <v>0</v>
      </c>
      <c r="D166" s="113" t="str">
        <f>LSPC!$D$8</f>
        <v>Limited Scope PCHF</v>
      </c>
      <c r="E166" s="113" t="str">
        <f>LSPC!$F$8</f>
        <v>Select</v>
      </c>
      <c r="F166" s="112" t="s">
        <v>240</v>
      </c>
      <c r="G166" s="113" t="str">
        <f>IF(LSPC!$E$32="Acceptable","A",IF(LSPC!$E$32="Needs Improvement","NI",LSPC!$E$32))</f>
        <v>Select</v>
      </c>
      <c r="H166" s="115">
        <f>LSPC!$F$32</f>
        <v>0</v>
      </c>
    </row>
    <row r="167" spans="2:8" x14ac:dyDescent="0.25">
      <c r="B167" s="114" t="s">
        <v>419</v>
      </c>
      <c r="C167" s="136">
        <f>LSPC!$F$3</f>
        <v>0</v>
      </c>
      <c r="D167" s="113" t="str">
        <f>LSPC!$D$8</f>
        <v>Limited Scope PCHF</v>
      </c>
      <c r="E167" s="113" t="str">
        <f>LSPC!$F$8</f>
        <v>Select</v>
      </c>
      <c r="F167" s="111" t="s">
        <v>241</v>
      </c>
      <c r="G167" s="113" t="s">
        <v>266</v>
      </c>
      <c r="H167" s="115" t="s">
        <v>266</v>
      </c>
    </row>
    <row r="168" spans="2:8" x14ac:dyDescent="0.25">
      <c r="B168" s="114" t="s">
        <v>419</v>
      </c>
      <c r="C168" s="136">
        <f>LSPC!$F$3</f>
        <v>0</v>
      </c>
      <c r="D168" s="113" t="str">
        <f>LSPC!$D$8</f>
        <v>Limited Scope PCHF</v>
      </c>
      <c r="E168" s="113" t="str">
        <f>LSPC!$F$8</f>
        <v>Select</v>
      </c>
      <c r="F168" s="111" t="s">
        <v>242</v>
      </c>
      <c r="G168" s="113" t="s">
        <v>266</v>
      </c>
      <c r="H168" s="115" t="s">
        <v>266</v>
      </c>
    </row>
    <row r="169" spans="2:8" x14ac:dyDescent="0.25">
      <c r="B169" s="114" t="s">
        <v>419</v>
      </c>
      <c r="C169" s="136">
        <f>LSPC!$F$3</f>
        <v>0</v>
      </c>
      <c r="D169" s="113" t="str">
        <f>LSPC!$D$8</f>
        <v>Limited Scope PCHF</v>
      </c>
      <c r="E169" s="113" t="str">
        <f>LSPC!$F$8</f>
        <v>Select</v>
      </c>
      <c r="F169" s="111" t="s">
        <v>243</v>
      </c>
      <c r="G169" s="113" t="s">
        <v>266</v>
      </c>
      <c r="H169" s="115" t="s">
        <v>266</v>
      </c>
    </row>
    <row r="170" spans="2:8" x14ac:dyDescent="0.25">
      <c r="B170" s="114" t="s">
        <v>419</v>
      </c>
      <c r="C170" s="136">
        <f>LSPC!$F$3</f>
        <v>0</v>
      </c>
      <c r="D170" s="113" t="str">
        <f>LSPC!$D$8</f>
        <v>Limited Scope PCHF</v>
      </c>
      <c r="E170" s="113" t="str">
        <f>LSPC!$F$8</f>
        <v>Select</v>
      </c>
      <c r="F170" s="111" t="s">
        <v>244</v>
      </c>
      <c r="G170" s="113" t="str">
        <f>IF(LSPC!$E$34="Acceptable","A",IF(LSPC!$E$34="Needs Improvement","NI",LSPC!$E$34))</f>
        <v>Select</v>
      </c>
      <c r="H170" s="115">
        <f>LSPC!$F$34</f>
        <v>0</v>
      </c>
    </row>
    <row r="171" spans="2:8" x14ac:dyDescent="0.25">
      <c r="B171" s="114" t="s">
        <v>419</v>
      </c>
      <c r="C171" s="136">
        <f>LSPC!$F$3</f>
        <v>0</v>
      </c>
      <c r="D171" s="113" t="str">
        <f>LSPC!$D$8</f>
        <v>Limited Scope PCHF</v>
      </c>
      <c r="E171" s="113" t="str">
        <f>LSPC!$F$8</f>
        <v>Select</v>
      </c>
      <c r="F171" s="111" t="s">
        <v>245</v>
      </c>
      <c r="G171" s="113" t="str">
        <f>IF(LSPC!$E$35="Acceptable","A",IF(LSPC!$E$35="Needs Improvement","NI",LSPC!$E$35))</f>
        <v>Select</v>
      </c>
      <c r="H171" s="115">
        <f>LSPC!$F$35</f>
        <v>0</v>
      </c>
    </row>
    <row r="172" spans="2:8" x14ac:dyDescent="0.25">
      <c r="B172" s="114" t="s">
        <v>419</v>
      </c>
      <c r="C172" s="136">
        <f>LSPC!$F$3</f>
        <v>0</v>
      </c>
      <c r="D172" s="113" t="str">
        <f>LSPC!$D$8</f>
        <v>Limited Scope PCHF</v>
      </c>
      <c r="E172" s="113" t="str">
        <f>LSPC!$F$8</f>
        <v>Select</v>
      </c>
      <c r="F172" s="111" t="s">
        <v>246</v>
      </c>
      <c r="G172" s="113" t="str">
        <f>IF(LSPC!$E$36="Acceptable","A",IF(LSPC!$E$36="Needs Improvement","NI",LSPC!$E$36))</f>
        <v>Select</v>
      </c>
      <c r="H172" s="115">
        <f>LSPC!$F$36</f>
        <v>0</v>
      </c>
    </row>
    <row r="173" spans="2:8" x14ac:dyDescent="0.25">
      <c r="B173" s="114" t="s">
        <v>419</v>
      </c>
      <c r="C173" s="136">
        <f>LSPC!$F$3</f>
        <v>0</v>
      </c>
      <c r="D173" s="113" t="str">
        <f>LSPC!$D$8</f>
        <v>Limited Scope PCHF</v>
      </c>
      <c r="E173" s="113" t="str">
        <f>LSPC!$F$8</f>
        <v>Select</v>
      </c>
      <c r="F173" s="111" t="s">
        <v>247</v>
      </c>
      <c r="G173" s="113" t="s">
        <v>266</v>
      </c>
      <c r="H173" s="115" t="s">
        <v>266</v>
      </c>
    </row>
    <row r="174" spans="2:8" x14ac:dyDescent="0.25">
      <c r="B174" s="114" t="s">
        <v>419</v>
      </c>
      <c r="C174" s="136">
        <f>LSPC!$F$3</f>
        <v>0</v>
      </c>
      <c r="D174" s="113" t="str">
        <f>LSPC!$D$8</f>
        <v>Limited Scope PCHF</v>
      </c>
      <c r="E174" s="113" t="str">
        <f>LSPC!$F$8</f>
        <v>Select</v>
      </c>
      <c r="F174" s="111" t="s">
        <v>248</v>
      </c>
      <c r="G174" s="113" t="s">
        <v>266</v>
      </c>
      <c r="H174" s="115" t="s">
        <v>266</v>
      </c>
    </row>
    <row r="175" spans="2:8" x14ac:dyDescent="0.25">
      <c r="B175" s="114" t="s">
        <v>419</v>
      </c>
      <c r="C175" s="136">
        <f>LSPC!$F$3</f>
        <v>0</v>
      </c>
      <c r="D175" s="113" t="str">
        <f>LSPC!$D$8</f>
        <v>Limited Scope PCHF</v>
      </c>
      <c r="E175" s="113" t="str">
        <f>LSPC!$F$8</f>
        <v>Select</v>
      </c>
      <c r="F175" s="111" t="s">
        <v>249</v>
      </c>
      <c r="G175" s="113" t="s">
        <v>266</v>
      </c>
      <c r="H175" s="115" t="s">
        <v>266</v>
      </c>
    </row>
    <row r="176" spans="2:8" x14ac:dyDescent="0.25">
      <c r="B176" s="114" t="s">
        <v>419</v>
      </c>
      <c r="C176" s="136">
        <f>LSPC!$F$3</f>
        <v>0</v>
      </c>
      <c r="D176" s="113" t="str">
        <f>LSPC!$D$8</f>
        <v>Limited Scope PCHF</v>
      </c>
      <c r="E176" s="113" t="str">
        <f>LSPC!$F$8</f>
        <v>Select</v>
      </c>
      <c r="F176" s="111" t="s">
        <v>250</v>
      </c>
      <c r="G176" s="113" t="s">
        <v>266</v>
      </c>
      <c r="H176" s="115" t="s">
        <v>266</v>
      </c>
    </row>
    <row r="177" spans="2:8" x14ac:dyDescent="0.25">
      <c r="B177" s="114" t="s">
        <v>419</v>
      </c>
      <c r="C177" s="136">
        <f>LSPC!$F$3</f>
        <v>0</v>
      </c>
      <c r="D177" s="113" t="str">
        <f>LSPC!$D$8</f>
        <v>Limited Scope PCHF</v>
      </c>
      <c r="E177" s="113" t="str">
        <f>LSPC!$F$8</f>
        <v>Select</v>
      </c>
      <c r="F177" s="111" t="s">
        <v>251</v>
      </c>
      <c r="G177" s="113" t="s">
        <v>266</v>
      </c>
      <c r="H177" s="115" t="s">
        <v>266</v>
      </c>
    </row>
    <row r="178" spans="2:8" x14ac:dyDescent="0.25">
      <c r="B178" s="114" t="s">
        <v>419</v>
      </c>
      <c r="C178" s="136">
        <f>LSPC!$F$3</f>
        <v>0</v>
      </c>
      <c r="D178" s="113" t="str">
        <f>LSPC!$D$8</f>
        <v>Limited Scope PCHF</v>
      </c>
      <c r="E178" s="113" t="str">
        <f>LSPC!$F$8</f>
        <v>Select</v>
      </c>
      <c r="F178" s="111" t="s">
        <v>252</v>
      </c>
      <c r="G178" s="113" t="s">
        <v>266</v>
      </c>
      <c r="H178" s="115" t="s">
        <v>266</v>
      </c>
    </row>
    <row r="179" spans="2:8" x14ac:dyDescent="0.25">
      <c r="B179" s="114" t="s">
        <v>419</v>
      </c>
      <c r="C179" s="136">
        <f>LSPC!$F$3</f>
        <v>0</v>
      </c>
      <c r="D179" s="113" t="str">
        <f>LSPC!$D$8</f>
        <v>Limited Scope PCHF</v>
      </c>
      <c r="E179" s="113" t="str">
        <f>LSPC!$F$8</f>
        <v>Select</v>
      </c>
      <c r="F179" s="111" t="s">
        <v>253</v>
      </c>
      <c r="G179" s="113" t="s">
        <v>266</v>
      </c>
      <c r="H179" s="115" t="s">
        <v>266</v>
      </c>
    </row>
    <row r="180" spans="2:8" x14ac:dyDescent="0.25">
      <c r="B180" s="114" t="s">
        <v>419</v>
      </c>
      <c r="C180" s="136">
        <f>LSPC!$F$3</f>
        <v>0</v>
      </c>
      <c r="D180" s="113" t="str">
        <f>LSPC!$D$8</f>
        <v>Limited Scope PCHF</v>
      </c>
      <c r="E180" s="113" t="str">
        <f>LSPC!$F$8</f>
        <v>Select</v>
      </c>
      <c r="F180" s="111" t="s">
        <v>254</v>
      </c>
      <c r="G180" s="113" t="s">
        <v>266</v>
      </c>
      <c r="H180" s="115" t="s">
        <v>266</v>
      </c>
    </row>
    <row r="181" spans="2:8" x14ac:dyDescent="0.25">
      <c r="B181" s="114" t="s">
        <v>419</v>
      </c>
      <c r="C181" s="136">
        <f>LSPC!$F$3</f>
        <v>0</v>
      </c>
      <c r="D181" s="113" t="str">
        <f>LSPC!$D$8</f>
        <v>Limited Scope PCHF</v>
      </c>
      <c r="E181" s="113" t="str">
        <f>LSPC!$F$8</f>
        <v>Select</v>
      </c>
      <c r="F181" s="111" t="s">
        <v>255</v>
      </c>
      <c r="G181" s="113" t="s">
        <v>266</v>
      </c>
      <c r="H181" s="115" t="s">
        <v>266</v>
      </c>
    </row>
    <row r="182" spans="2:8" x14ac:dyDescent="0.25">
      <c r="B182" s="114" t="s">
        <v>419</v>
      </c>
      <c r="C182" s="136">
        <f>LSPC!$F$3</f>
        <v>0</v>
      </c>
      <c r="D182" s="113" t="str">
        <f>LSPC!$D$8</f>
        <v>Limited Scope PCHF</v>
      </c>
      <c r="E182" s="113" t="str">
        <f>LSPC!$F$8</f>
        <v>Select</v>
      </c>
      <c r="F182" s="111" t="s">
        <v>256</v>
      </c>
      <c r="G182" s="113" t="s">
        <v>266</v>
      </c>
      <c r="H182" s="115" t="s">
        <v>266</v>
      </c>
    </row>
    <row r="183" spans="2:8" x14ac:dyDescent="0.25">
      <c r="B183" s="114" t="s">
        <v>419</v>
      </c>
      <c r="C183" s="136">
        <f>LSPC!$F$3</f>
        <v>0</v>
      </c>
      <c r="D183" s="113" t="str">
        <f>LSPC!$D$8</f>
        <v>Limited Scope PCHF</v>
      </c>
      <c r="E183" s="113" t="str">
        <f>LSPC!$F$8</f>
        <v>Select</v>
      </c>
      <c r="F183" s="111" t="s">
        <v>257</v>
      </c>
      <c r="G183" s="113" t="s">
        <v>266</v>
      </c>
      <c r="H183" s="115" t="s">
        <v>266</v>
      </c>
    </row>
    <row r="184" spans="2:8" x14ac:dyDescent="0.25">
      <c r="B184" s="114" t="s">
        <v>419</v>
      </c>
      <c r="C184" s="136">
        <f>LSPC!$F$3</f>
        <v>0</v>
      </c>
      <c r="D184" s="113" t="str">
        <f>LSPC!$D$8</f>
        <v>Limited Scope PCHF</v>
      </c>
      <c r="E184" s="113" t="str">
        <f>LSPC!$F$8</f>
        <v>Select</v>
      </c>
      <c r="F184" s="111" t="s">
        <v>258</v>
      </c>
      <c r="G184" s="113" t="s">
        <v>266</v>
      </c>
      <c r="H184" s="115" t="s">
        <v>266</v>
      </c>
    </row>
    <row r="185" spans="2:8" x14ac:dyDescent="0.25">
      <c r="B185" s="114" t="s">
        <v>419</v>
      </c>
      <c r="C185" s="136">
        <f>LSPC!$F$3</f>
        <v>0</v>
      </c>
      <c r="D185" s="113" t="str">
        <f>LSPC!$D$8</f>
        <v>Limited Scope PCHF</v>
      </c>
      <c r="E185" s="113" t="str">
        <f>LSPC!$F$8</f>
        <v>Select</v>
      </c>
      <c r="F185" s="111" t="s">
        <v>259</v>
      </c>
      <c r="G185" s="113" t="s">
        <v>266</v>
      </c>
      <c r="H185" s="115" t="s">
        <v>266</v>
      </c>
    </row>
    <row r="186" spans="2:8" x14ac:dyDescent="0.25">
      <c r="B186" s="114" t="s">
        <v>419</v>
      </c>
      <c r="C186" s="136">
        <f>LSPC!$F$3</f>
        <v>0</v>
      </c>
      <c r="D186" s="113" t="str">
        <f>LSPC!$D$8</f>
        <v>Limited Scope PCHF</v>
      </c>
      <c r="E186" s="113" t="str">
        <f>LSPC!$F$8</f>
        <v>Select</v>
      </c>
      <c r="F186" s="111" t="s">
        <v>260</v>
      </c>
      <c r="G186" s="113" t="s">
        <v>266</v>
      </c>
      <c r="H186" s="115" t="s">
        <v>266</v>
      </c>
    </row>
    <row r="187" spans="2:8" x14ac:dyDescent="0.25">
      <c r="B187" s="114" t="s">
        <v>419</v>
      </c>
      <c r="C187" s="136">
        <f>LSPC!$F$3</f>
        <v>0</v>
      </c>
      <c r="D187" s="113" t="str">
        <f>LSPC!$D$8</f>
        <v>Limited Scope PCHF</v>
      </c>
      <c r="E187" s="113" t="str">
        <f>LSPC!$F$8</f>
        <v>Select</v>
      </c>
      <c r="F187" s="111" t="s">
        <v>261</v>
      </c>
      <c r="G187" s="113" t="s">
        <v>266</v>
      </c>
      <c r="H187" s="115" t="s">
        <v>266</v>
      </c>
    </row>
    <row r="188" spans="2:8" x14ac:dyDescent="0.25">
      <c r="B188" s="114" t="s">
        <v>419</v>
      </c>
      <c r="C188" s="136">
        <f>LSPC!$F$3</f>
        <v>0</v>
      </c>
      <c r="D188" s="113" t="str">
        <f>LSPC!$D$8</f>
        <v>Limited Scope PCHF</v>
      </c>
      <c r="E188" s="113" t="str">
        <f>LSPC!$F$8</f>
        <v>Select</v>
      </c>
      <c r="F188" s="111" t="s">
        <v>271</v>
      </c>
      <c r="G188" s="113" t="s">
        <v>266</v>
      </c>
      <c r="H188" s="115" t="s">
        <v>266</v>
      </c>
    </row>
    <row r="189" spans="2:8" x14ac:dyDescent="0.25">
      <c r="B189" s="114" t="s">
        <v>419</v>
      </c>
      <c r="C189" s="136">
        <f>LSPC!$F$3</f>
        <v>0</v>
      </c>
      <c r="D189" s="113" t="str">
        <f>LSPC!$D$8</f>
        <v>Limited Scope PCHF</v>
      </c>
      <c r="E189" s="113" t="str">
        <f>LSPC!$F$8</f>
        <v>Select</v>
      </c>
      <c r="F189" s="111" t="s">
        <v>262</v>
      </c>
      <c r="G189" s="113" t="s">
        <v>266</v>
      </c>
      <c r="H189" s="115" t="s">
        <v>266</v>
      </c>
    </row>
    <row r="190" spans="2:8" x14ac:dyDescent="0.25">
      <c r="B190" s="114" t="s">
        <v>419</v>
      </c>
      <c r="C190" s="136">
        <f>LSPC!$F$3</f>
        <v>0</v>
      </c>
      <c r="D190" s="113" t="str">
        <f>LSPC!$D$8</f>
        <v>Limited Scope PCHF</v>
      </c>
      <c r="E190" s="113" t="str">
        <f>LSPC!$F$8</f>
        <v>Select</v>
      </c>
      <c r="F190" s="111" t="s">
        <v>263</v>
      </c>
      <c r="G190" s="113" t="s">
        <v>266</v>
      </c>
      <c r="H190" s="115" t="s">
        <v>266</v>
      </c>
    </row>
    <row r="191" spans="2:8" x14ac:dyDescent="0.25">
      <c r="B191" s="114" t="s">
        <v>419</v>
      </c>
      <c r="C191" s="136">
        <f>LSPC!$F$3</f>
        <v>0</v>
      </c>
      <c r="D191" s="113" t="str">
        <f>LSPC!$D$8</f>
        <v>Limited Scope PCHF</v>
      </c>
      <c r="E191" s="113" t="str">
        <f>LSPC!$F$8</f>
        <v>Select</v>
      </c>
      <c r="F191" s="111" t="s">
        <v>264</v>
      </c>
      <c r="G191" s="113" t="s">
        <v>266</v>
      </c>
      <c r="H191" s="115" t="s">
        <v>266</v>
      </c>
    </row>
    <row r="192" spans="2:8" x14ac:dyDescent="0.25">
      <c r="B192" s="114" t="s">
        <v>419</v>
      </c>
      <c r="C192" s="136">
        <f>LSPC!$F$3</f>
        <v>0</v>
      </c>
      <c r="D192" s="113" t="str">
        <f>LSPC!$D$8</f>
        <v>Limited Scope PCHF</v>
      </c>
      <c r="E192" s="113" t="str">
        <f>LSPC!$F$8</f>
        <v>Select</v>
      </c>
      <c r="F192" s="111" t="s">
        <v>265</v>
      </c>
      <c r="G192" s="113" t="s">
        <v>266</v>
      </c>
      <c r="H192" s="115" t="s">
        <v>266</v>
      </c>
    </row>
    <row r="193" spans="2:8" x14ac:dyDescent="0.25">
      <c r="B193" s="114" t="s">
        <v>419</v>
      </c>
      <c r="C193" s="136">
        <f>LSPC!$F$3</f>
        <v>0</v>
      </c>
      <c r="D193" s="113" t="str">
        <f>LSPC!$D$8</f>
        <v>Limited Scope PCHF</v>
      </c>
      <c r="E193" s="113" t="str">
        <f>LSPC!$F$8</f>
        <v>Select</v>
      </c>
      <c r="F193" s="111" t="s">
        <v>425</v>
      </c>
      <c r="G193" s="113" t="str">
        <f>IF(LSPC!$E$38="Acceptable","A",IF(LSPC!$E$38="Needs Improvement","NI",LSPC!$E$38))</f>
        <v>Select</v>
      </c>
      <c r="H193" s="115">
        <f>LSPC!$F$38</f>
        <v>0</v>
      </c>
    </row>
    <row r="194" spans="2:8" x14ac:dyDescent="0.25">
      <c r="B194" s="114" t="s">
        <v>419</v>
      </c>
      <c r="C194" s="136">
        <f>LSPC!$F$3</f>
        <v>0</v>
      </c>
      <c r="D194" s="113" t="str">
        <f>LSPC!$D$8</f>
        <v>Limited Scope PCHF</v>
      </c>
      <c r="E194" s="113" t="str">
        <f>LSPC!$F$8</f>
        <v>Select</v>
      </c>
      <c r="F194" s="111" t="s">
        <v>407</v>
      </c>
      <c r="G194" s="113" t="s">
        <v>266</v>
      </c>
      <c r="H194" s="115">
        <f>LSPC!$B$40</f>
        <v>0</v>
      </c>
    </row>
    <row r="195" spans="2:8" x14ac:dyDescent="0.25">
      <c r="B195" s="114" t="s">
        <v>420</v>
      </c>
      <c r="C195" s="136">
        <f>LSPC.A!$F$3</f>
        <v>0</v>
      </c>
      <c r="D195" s="113" t="str">
        <f>LSPC.A!$D$8</f>
        <v>Select</v>
      </c>
      <c r="E195" s="113" t="str">
        <f>LSPC.A!$F$8</f>
        <v>Select</v>
      </c>
      <c r="F195" s="112" t="s">
        <v>222</v>
      </c>
      <c r="G195" s="113" t="str">
        <f>IF(LSPC.A!$E$14="Acceptable","A",IF(LSPC.A!$E$14="Needs Improvement","NI",LSPC.A!$E$14))</f>
        <v>Select</v>
      </c>
      <c r="H195" s="115">
        <f>LSPC.A!$F$14</f>
        <v>0</v>
      </c>
    </row>
    <row r="196" spans="2:8" x14ac:dyDescent="0.25">
      <c r="B196" s="114" t="s">
        <v>420</v>
      </c>
      <c r="C196" s="136">
        <f>LSPC.A!$F$3</f>
        <v>0</v>
      </c>
      <c r="D196" s="113" t="str">
        <f>LSPC.A!$D$8</f>
        <v>Select</v>
      </c>
      <c r="E196" s="113" t="str">
        <f>LSPC.A!$F$8</f>
        <v>Select</v>
      </c>
      <c r="F196" s="112" t="s">
        <v>223</v>
      </c>
      <c r="G196" s="113" t="str">
        <f>IF(LSPC.A!$E$15="Acceptable","A",IF(LSPC.A!$E$15="Needs Improvement","NI",LSPC.A!$E$15))</f>
        <v>Select</v>
      </c>
      <c r="H196" s="115">
        <f>LSPC.A!$F$15</f>
        <v>0</v>
      </c>
    </row>
    <row r="197" spans="2:8" x14ac:dyDescent="0.25">
      <c r="B197" s="114" t="s">
        <v>420</v>
      </c>
      <c r="C197" s="136">
        <f>LSPC.A!$F$3</f>
        <v>0</v>
      </c>
      <c r="D197" s="113" t="str">
        <f>LSPC.A!$D$8</f>
        <v>Select</v>
      </c>
      <c r="E197" s="113" t="str">
        <f>LSPC.A!$F$8</f>
        <v>Select</v>
      </c>
      <c r="F197" s="112" t="s">
        <v>224</v>
      </c>
      <c r="G197" s="113" t="str">
        <f>IF(LSPC.A!$E$16="Acceptable","A",IF(LSPC.A!$E$16="Needs Improvement","NI",LSPC.A!$E$16))</f>
        <v>Select</v>
      </c>
      <c r="H197" s="115">
        <f>LSPC.A!$F$16</f>
        <v>0</v>
      </c>
    </row>
    <row r="198" spans="2:8" x14ac:dyDescent="0.25">
      <c r="B198" s="114" t="s">
        <v>420</v>
      </c>
      <c r="C198" s="136">
        <f>LSPC.A!$F$3</f>
        <v>0</v>
      </c>
      <c r="D198" s="113" t="str">
        <f>LSPC.A!$D$8</f>
        <v>Select</v>
      </c>
      <c r="E198" s="113" t="str">
        <f>LSPC.A!$F$8</f>
        <v>Select</v>
      </c>
      <c r="F198" s="112" t="s">
        <v>225</v>
      </c>
      <c r="G198" s="113" t="str">
        <f>IF(LSPC.A!$E$17="Acceptable","A",IF(LSPC.A!$E$17="Needs Improvement","NI",LSPC.A!$E$17))</f>
        <v>Select</v>
      </c>
      <c r="H198" s="115">
        <f>LSPC.A!$F$17</f>
        <v>0</v>
      </c>
    </row>
    <row r="199" spans="2:8" x14ac:dyDescent="0.25">
      <c r="B199" s="114" t="s">
        <v>420</v>
      </c>
      <c r="C199" s="136">
        <f>LSPC.A!$F$3</f>
        <v>0</v>
      </c>
      <c r="D199" s="113" t="str">
        <f>LSPC.A!$D$8</f>
        <v>Select</v>
      </c>
      <c r="E199" s="113" t="str">
        <f>LSPC.A!$F$8</f>
        <v>Select</v>
      </c>
      <c r="F199" s="112" t="s">
        <v>226</v>
      </c>
      <c r="G199" s="113" t="str">
        <f>IF(LSPC.A!$E$18="Acceptable","A",IF(LSPC.A!$E$18="Needs Improvement","NI",LSPC.A!$E$18))</f>
        <v>Select</v>
      </c>
      <c r="H199" s="115">
        <f>LSPC.A!$F$18</f>
        <v>0</v>
      </c>
    </row>
    <row r="200" spans="2:8" x14ac:dyDescent="0.25">
      <c r="B200" s="114" t="s">
        <v>420</v>
      </c>
      <c r="C200" s="136">
        <f>LSPC.A!$F$3</f>
        <v>0</v>
      </c>
      <c r="D200" s="113" t="str">
        <f>LSPC.A!$D$8</f>
        <v>Select</v>
      </c>
      <c r="E200" s="113" t="str">
        <f>LSPC.A!$F$8</f>
        <v>Select</v>
      </c>
      <c r="F200" s="111" t="s">
        <v>227</v>
      </c>
      <c r="G200" s="113" t="str">
        <f>IF(LSPC.A!$E$19="Acceptable","A",IF(LSPC.A!$E$19="Needs Improvement","NI",LSPC.A!$E$19))</f>
        <v>Select</v>
      </c>
      <c r="H200" s="115">
        <f>LSPC.A!$F$19</f>
        <v>0</v>
      </c>
    </row>
    <row r="201" spans="2:8" x14ac:dyDescent="0.25">
      <c r="B201" s="114" t="s">
        <v>420</v>
      </c>
      <c r="C201" s="136">
        <f>LSPC.A!$F$3</f>
        <v>0</v>
      </c>
      <c r="D201" s="113" t="str">
        <f>LSPC.A!$D$8</f>
        <v>Select</v>
      </c>
      <c r="E201" s="113" t="str">
        <f>LSPC.A!$F$8</f>
        <v>Select</v>
      </c>
      <c r="F201" s="111" t="s">
        <v>228</v>
      </c>
      <c r="G201" s="113" t="str">
        <f>IF(LSPC.A!$E$20="Acceptable","A",IF(LSPC.A!$E$20="Needs Improvement","NI",LSPC.A!$E$20))</f>
        <v>Select</v>
      </c>
      <c r="H201" s="115">
        <f>LSPC.A!$F$20</f>
        <v>0</v>
      </c>
    </row>
    <row r="202" spans="2:8" x14ac:dyDescent="0.25">
      <c r="B202" s="114" t="s">
        <v>420</v>
      </c>
      <c r="C202" s="136">
        <f>LSPC.A!$F$3</f>
        <v>0</v>
      </c>
      <c r="D202" s="113" t="str">
        <f>LSPC.A!$D$8</f>
        <v>Select</v>
      </c>
      <c r="E202" s="113" t="str">
        <f>LSPC.A!$F$8</f>
        <v>Select</v>
      </c>
      <c r="F202" s="111" t="s">
        <v>229</v>
      </c>
      <c r="G202" s="113" t="str">
        <f>IF(LSPC.A!$E$21="Acceptable","A",IF(LSPC.A!$E$21="Needs Improvement","NI",LSPC.A!$E$21))</f>
        <v>Select</v>
      </c>
      <c r="H202" s="115">
        <f>LSPC.A!$F$21</f>
        <v>0</v>
      </c>
    </row>
    <row r="203" spans="2:8" x14ac:dyDescent="0.25">
      <c r="B203" s="114" t="s">
        <v>420</v>
      </c>
      <c r="C203" s="136">
        <f>LSPC.A!$F$3</f>
        <v>0</v>
      </c>
      <c r="D203" s="113" t="str">
        <f>LSPC.A!$D$8</f>
        <v>Select</v>
      </c>
      <c r="E203" s="113" t="str">
        <f>LSPC.A!$F$8</f>
        <v>Select</v>
      </c>
      <c r="F203" s="112" t="s">
        <v>230</v>
      </c>
      <c r="G203" s="113" t="str">
        <f>IF(LSPC.A!$E$22="Acceptable","A",IF(LSPC.A!$E$22="Needs Improvement","NI",LSPC.A!$E$22))</f>
        <v>Select</v>
      </c>
      <c r="H203" s="115">
        <f>LSPC.A!$F$22</f>
        <v>0</v>
      </c>
    </row>
    <row r="204" spans="2:8" x14ac:dyDescent="0.25">
      <c r="B204" s="114" t="s">
        <v>420</v>
      </c>
      <c r="C204" s="136">
        <f>LSPC.A!$F$3</f>
        <v>0</v>
      </c>
      <c r="D204" s="113" t="str">
        <f>LSPC.A!$D$8</f>
        <v>Select</v>
      </c>
      <c r="E204" s="113" t="str">
        <f>LSPC.A!$F$8</f>
        <v>Select</v>
      </c>
      <c r="F204" s="111" t="s">
        <v>233</v>
      </c>
      <c r="G204" s="113" t="str">
        <f>IF(LSPC.A!$E$24="Acceptable","A",IF(LSPC.A!$E$24="Needs Improvement","NI",LSPC.A!$E$24))</f>
        <v>Select</v>
      </c>
      <c r="H204" s="115">
        <f>LSPC.A!$F$24</f>
        <v>0</v>
      </c>
    </row>
    <row r="205" spans="2:8" x14ac:dyDescent="0.25">
      <c r="B205" s="114" t="s">
        <v>420</v>
      </c>
      <c r="C205" s="136">
        <f>LSPC.A!$F$3</f>
        <v>0</v>
      </c>
      <c r="D205" s="113" t="str">
        <f>LSPC.A!$D$8</f>
        <v>Select</v>
      </c>
      <c r="E205" s="113" t="str">
        <f>LSPC.A!$F$8</f>
        <v>Select</v>
      </c>
      <c r="F205" s="112" t="s">
        <v>232</v>
      </c>
      <c r="G205" s="113" t="str">
        <f>IF(LSPC.A!$E$25="Acceptable","A",IF(LSPC.A!$E$25="Needs Improvement","NI",LSPC.A!$E$25))</f>
        <v>Select</v>
      </c>
      <c r="H205" s="115">
        <f>LSPC.A!$F$25</f>
        <v>0</v>
      </c>
    </row>
    <row r="206" spans="2:8" x14ac:dyDescent="0.25">
      <c r="B206" s="114" t="s">
        <v>420</v>
      </c>
      <c r="C206" s="136">
        <f>LSPC.A!$F$3</f>
        <v>0</v>
      </c>
      <c r="D206" s="113" t="str">
        <f>LSPC.A!$D$8</f>
        <v>Select</v>
      </c>
      <c r="E206" s="113" t="str">
        <f>LSPC.A!$F$8</f>
        <v>Select</v>
      </c>
      <c r="F206" s="111" t="s">
        <v>234</v>
      </c>
      <c r="G206" s="113" t="str">
        <f>IF(LSPC.A!$E$26="Acceptable","A",IF(LSPC.A!$E$26="Needs Improvement","NI",LSPC.A!$E$26))</f>
        <v>Select</v>
      </c>
      <c r="H206" s="115">
        <f>LSPC.A!$F$26</f>
        <v>0</v>
      </c>
    </row>
    <row r="207" spans="2:8" x14ac:dyDescent="0.25">
      <c r="B207" s="114" t="s">
        <v>420</v>
      </c>
      <c r="C207" s="136">
        <f>LSPC.A!$F$3</f>
        <v>0</v>
      </c>
      <c r="D207" s="113" t="str">
        <f>LSPC.A!$D$8</f>
        <v>Select</v>
      </c>
      <c r="E207" s="113" t="str">
        <f>LSPC.A!$F$8</f>
        <v>Select</v>
      </c>
      <c r="F207" s="112" t="s">
        <v>235</v>
      </c>
      <c r="G207" s="113" t="str">
        <f>IF(LSPC.A!$E$27="Acceptable","A",IF(LSPC.A!$E$27="Needs Improvement","NI",LSPC.A!$E$27))</f>
        <v>Select</v>
      </c>
      <c r="H207" s="115">
        <f>LSPC.A!$F$27</f>
        <v>0</v>
      </c>
    </row>
    <row r="208" spans="2:8" x14ac:dyDescent="0.25">
      <c r="B208" s="114" t="s">
        <v>420</v>
      </c>
      <c r="C208" s="136">
        <f>LSPC.A!$F$3</f>
        <v>0</v>
      </c>
      <c r="D208" s="113" t="str">
        <f>LSPC.A!$D$8</f>
        <v>Select</v>
      </c>
      <c r="E208" s="113" t="str">
        <f>LSPC.A!$F$8</f>
        <v>Select</v>
      </c>
      <c r="F208" s="111" t="s">
        <v>236</v>
      </c>
      <c r="G208" s="113" t="str">
        <f>IF(LSPC.A!$E$28="Acceptable","A",IF(LSPC.A!$E$28="Needs Improvement","NI",LSPC.A!$E$28))</f>
        <v>Select</v>
      </c>
      <c r="H208" s="115">
        <f>LSPC.A!$F$28</f>
        <v>0</v>
      </c>
    </row>
    <row r="209" spans="2:8" x14ac:dyDescent="0.25">
      <c r="B209" s="114" t="s">
        <v>420</v>
      </c>
      <c r="C209" s="136">
        <f>LSPC.A!$F$3</f>
        <v>0</v>
      </c>
      <c r="D209" s="113" t="str">
        <f>LSPC.A!$D$8</f>
        <v>Select</v>
      </c>
      <c r="E209" s="113" t="str">
        <f>LSPC.A!$F$8</f>
        <v>Select</v>
      </c>
      <c r="F209" s="112" t="s">
        <v>237</v>
      </c>
      <c r="G209" s="113" t="str">
        <f>IF(LSPC.A!$E$29="Acceptable","A",IF(LSPC.A!$E$29="Needs Improvement","NI",LSPC.A!$E$29))</f>
        <v>Select</v>
      </c>
      <c r="H209" s="115">
        <f>LSPC.A!$F$29</f>
        <v>0</v>
      </c>
    </row>
    <row r="210" spans="2:8" x14ac:dyDescent="0.25">
      <c r="B210" s="114" t="s">
        <v>420</v>
      </c>
      <c r="C210" s="136">
        <f>LSPC.A!$F$3</f>
        <v>0</v>
      </c>
      <c r="D210" s="113" t="str">
        <f>LSPC.A!$D$8</f>
        <v>Select</v>
      </c>
      <c r="E210" s="113" t="str">
        <f>LSPC.A!$F$8</f>
        <v>Select</v>
      </c>
      <c r="F210" s="111" t="s">
        <v>238</v>
      </c>
      <c r="G210" s="113" t="str">
        <f>IF(LSPC.A!$E$30="Acceptable","A",IF(LSPC.A!$E$30="Needs Improvement","NI",LSPC.A!$E$30))</f>
        <v>Select</v>
      </c>
      <c r="H210" s="115">
        <f>LSPC.A!$F$30</f>
        <v>0</v>
      </c>
    </row>
    <row r="211" spans="2:8" x14ac:dyDescent="0.25">
      <c r="B211" s="114" t="s">
        <v>420</v>
      </c>
      <c r="C211" s="136">
        <f>LSPC.A!$F$3</f>
        <v>0</v>
      </c>
      <c r="D211" s="113" t="str">
        <f>LSPC.A!$D$8</f>
        <v>Select</v>
      </c>
      <c r="E211" s="113" t="str">
        <f>LSPC.A!$F$8</f>
        <v>Select</v>
      </c>
      <c r="F211" s="111" t="s">
        <v>239</v>
      </c>
      <c r="G211" s="113" t="str">
        <f>IF(LSPC.A!$E$31="Acceptable","A",IF(LSPC.A!$E$31="Needs Improvement","NI",LSPC.A!$E$31))</f>
        <v>Select</v>
      </c>
      <c r="H211" s="115">
        <f>LSPC.A!$F$31</f>
        <v>0</v>
      </c>
    </row>
    <row r="212" spans="2:8" x14ac:dyDescent="0.25">
      <c r="B212" s="114" t="s">
        <v>420</v>
      </c>
      <c r="C212" s="136">
        <f>LSPC.A!$F$3</f>
        <v>0</v>
      </c>
      <c r="D212" s="113" t="str">
        <f>LSPC.A!$D$8</f>
        <v>Select</v>
      </c>
      <c r="E212" s="113" t="str">
        <f>LSPC.A!$F$8</f>
        <v>Select</v>
      </c>
      <c r="F212" s="112" t="s">
        <v>240</v>
      </c>
      <c r="G212" s="113" t="str">
        <f>IF(LSPC.A!$E$32="Acceptable","A",IF(LSPC.A!$E$32="Needs Improvement","NI",LSPC.A!$E$32))</f>
        <v>Select</v>
      </c>
      <c r="H212" s="115">
        <f>LSPC.A!$F$32</f>
        <v>0</v>
      </c>
    </row>
    <row r="213" spans="2:8" x14ac:dyDescent="0.25">
      <c r="B213" s="114" t="s">
        <v>420</v>
      </c>
      <c r="C213" s="136">
        <f>LSPC.A!$F$3</f>
        <v>0</v>
      </c>
      <c r="D213" s="113" t="str">
        <f>LSPC.A!$D$8</f>
        <v>Select</v>
      </c>
      <c r="E213" s="113" t="str">
        <f>LSPC.A!$F$8</f>
        <v>Select</v>
      </c>
      <c r="F213" s="111" t="s">
        <v>241</v>
      </c>
      <c r="G213" s="113" t="s">
        <v>266</v>
      </c>
      <c r="H213" s="115" t="s">
        <v>266</v>
      </c>
    </row>
    <row r="214" spans="2:8" x14ac:dyDescent="0.25">
      <c r="B214" s="114" t="s">
        <v>420</v>
      </c>
      <c r="C214" s="136">
        <f>LSPC.A!$F$3</f>
        <v>0</v>
      </c>
      <c r="D214" s="113" t="str">
        <f>LSPC.A!$D$8</f>
        <v>Select</v>
      </c>
      <c r="E214" s="113" t="str">
        <f>LSPC.A!$F$8</f>
        <v>Select</v>
      </c>
      <c r="F214" s="111" t="s">
        <v>242</v>
      </c>
      <c r="G214" s="113" t="s">
        <v>266</v>
      </c>
      <c r="H214" s="115" t="s">
        <v>266</v>
      </c>
    </row>
    <row r="215" spans="2:8" x14ac:dyDescent="0.25">
      <c r="B215" s="114" t="s">
        <v>420</v>
      </c>
      <c r="C215" s="136">
        <f>LSPC.A!$F$3</f>
        <v>0</v>
      </c>
      <c r="D215" s="113" t="str">
        <f>LSPC.A!$D$8</f>
        <v>Select</v>
      </c>
      <c r="E215" s="113" t="str">
        <f>LSPC.A!$F$8</f>
        <v>Select</v>
      </c>
      <c r="F215" s="111" t="s">
        <v>243</v>
      </c>
      <c r="G215" s="113" t="s">
        <v>266</v>
      </c>
      <c r="H215" s="115" t="s">
        <v>266</v>
      </c>
    </row>
    <row r="216" spans="2:8" x14ac:dyDescent="0.25">
      <c r="B216" s="114" t="s">
        <v>420</v>
      </c>
      <c r="C216" s="136">
        <f>LSPC.A!$F$3</f>
        <v>0</v>
      </c>
      <c r="D216" s="113" t="str">
        <f>LSPC.A!$D$8</f>
        <v>Select</v>
      </c>
      <c r="E216" s="113" t="str">
        <f>LSPC.A!$F$8</f>
        <v>Select</v>
      </c>
      <c r="F216" s="111" t="s">
        <v>244</v>
      </c>
      <c r="G216" s="113" t="str">
        <f>IF(LSPC.A!$E$34="Acceptable","A",IF(LSPC.A!$E$34="Needs Improvement","NI",LSPC.A!$E$34))</f>
        <v>Select</v>
      </c>
      <c r="H216" s="115">
        <f>LSPC.A!$F$34</f>
        <v>0</v>
      </c>
    </row>
    <row r="217" spans="2:8" x14ac:dyDescent="0.25">
      <c r="B217" s="114" t="s">
        <v>420</v>
      </c>
      <c r="C217" s="136">
        <f>LSPC.A!$F$3</f>
        <v>0</v>
      </c>
      <c r="D217" s="113" t="str">
        <f>LSPC.A!$D$8</f>
        <v>Select</v>
      </c>
      <c r="E217" s="113" t="str">
        <f>LSPC.A!$F$8</f>
        <v>Select</v>
      </c>
      <c r="F217" s="111" t="s">
        <v>245</v>
      </c>
      <c r="G217" s="113" t="str">
        <f>IF(LSPC.A!$E$35="Acceptable","A",IF(LSPC.A!$E$35="Needs Improvement","NI",LSPC.A!$E$35))</f>
        <v>Select</v>
      </c>
      <c r="H217" s="115">
        <f>LSPC.A!$F$35</f>
        <v>0</v>
      </c>
    </row>
    <row r="218" spans="2:8" x14ac:dyDescent="0.25">
      <c r="B218" s="114" t="s">
        <v>420</v>
      </c>
      <c r="C218" s="136">
        <f>LSPC.A!$F$3</f>
        <v>0</v>
      </c>
      <c r="D218" s="113" t="str">
        <f>LSPC.A!$D$8</f>
        <v>Select</v>
      </c>
      <c r="E218" s="113" t="str">
        <f>LSPC.A!$F$8</f>
        <v>Select</v>
      </c>
      <c r="F218" s="111" t="s">
        <v>246</v>
      </c>
      <c r="G218" s="113" t="str">
        <f>IF(LSPC.A!$E$36="Acceptable","A",IF(LSPC.A!$E$36="Needs Improvement","NI",LSPC.A!$E$36))</f>
        <v>Select</v>
      </c>
      <c r="H218" s="115">
        <f>LSPC.A!$F$36</f>
        <v>0</v>
      </c>
    </row>
    <row r="219" spans="2:8" x14ac:dyDescent="0.25">
      <c r="B219" s="114" t="s">
        <v>420</v>
      </c>
      <c r="C219" s="136">
        <f>LSPC.A!$F$3</f>
        <v>0</v>
      </c>
      <c r="D219" s="113" t="str">
        <f>LSPC.A!$D$8</f>
        <v>Select</v>
      </c>
      <c r="E219" s="113" t="str">
        <f>LSPC.A!$F$8</f>
        <v>Select</v>
      </c>
      <c r="F219" s="111" t="s">
        <v>247</v>
      </c>
      <c r="G219" s="113" t="s">
        <v>266</v>
      </c>
      <c r="H219" s="115" t="s">
        <v>266</v>
      </c>
    </row>
    <row r="220" spans="2:8" x14ac:dyDescent="0.25">
      <c r="B220" s="114" t="s">
        <v>420</v>
      </c>
      <c r="C220" s="136">
        <f>LSPC.A!$F$3</f>
        <v>0</v>
      </c>
      <c r="D220" s="113" t="str">
        <f>LSPC.A!$D$8</f>
        <v>Select</v>
      </c>
      <c r="E220" s="113" t="str">
        <f>LSPC.A!$F$8</f>
        <v>Select</v>
      </c>
      <c r="F220" s="111" t="s">
        <v>248</v>
      </c>
      <c r="G220" s="113" t="s">
        <v>266</v>
      </c>
      <c r="H220" s="115" t="s">
        <v>266</v>
      </c>
    </row>
    <row r="221" spans="2:8" x14ac:dyDescent="0.25">
      <c r="B221" s="114" t="s">
        <v>420</v>
      </c>
      <c r="C221" s="136">
        <f>LSPC.A!$F$3</f>
        <v>0</v>
      </c>
      <c r="D221" s="113" t="str">
        <f>LSPC.A!$D$8</f>
        <v>Select</v>
      </c>
      <c r="E221" s="113" t="str">
        <f>LSPC.A!$F$8</f>
        <v>Select</v>
      </c>
      <c r="F221" s="111" t="s">
        <v>249</v>
      </c>
      <c r="G221" s="113" t="s">
        <v>266</v>
      </c>
      <c r="H221" s="115" t="s">
        <v>266</v>
      </c>
    </row>
    <row r="222" spans="2:8" x14ac:dyDescent="0.25">
      <c r="B222" s="114" t="s">
        <v>420</v>
      </c>
      <c r="C222" s="136">
        <f>LSPC.A!$F$3</f>
        <v>0</v>
      </c>
      <c r="D222" s="113" t="str">
        <f>LSPC.A!$D$8</f>
        <v>Select</v>
      </c>
      <c r="E222" s="113" t="str">
        <f>LSPC.A!$F$8</f>
        <v>Select</v>
      </c>
      <c r="F222" s="111" t="s">
        <v>250</v>
      </c>
      <c r="G222" s="113" t="s">
        <v>266</v>
      </c>
      <c r="H222" s="115" t="s">
        <v>266</v>
      </c>
    </row>
    <row r="223" spans="2:8" x14ac:dyDescent="0.25">
      <c r="B223" s="114" t="s">
        <v>420</v>
      </c>
      <c r="C223" s="136">
        <f>LSPC.A!$F$3</f>
        <v>0</v>
      </c>
      <c r="D223" s="113" t="str">
        <f>LSPC.A!$D$8</f>
        <v>Select</v>
      </c>
      <c r="E223" s="113" t="str">
        <f>LSPC.A!$F$8</f>
        <v>Select</v>
      </c>
      <c r="F223" s="111" t="s">
        <v>251</v>
      </c>
      <c r="G223" s="113" t="s">
        <v>266</v>
      </c>
      <c r="H223" s="115" t="s">
        <v>266</v>
      </c>
    </row>
    <row r="224" spans="2:8" x14ac:dyDescent="0.25">
      <c r="B224" s="114" t="s">
        <v>420</v>
      </c>
      <c r="C224" s="136">
        <f>LSPC.A!$F$3</f>
        <v>0</v>
      </c>
      <c r="D224" s="113" t="str">
        <f>LSPC.A!$D$8</f>
        <v>Select</v>
      </c>
      <c r="E224" s="113" t="str">
        <f>LSPC.A!$F$8</f>
        <v>Select</v>
      </c>
      <c r="F224" s="111" t="s">
        <v>252</v>
      </c>
      <c r="G224" s="113" t="str">
        <f>IF(LSPC.A!$E$38="Acceptable","A",IF(LSPC.A!$E$38="Needs Improvement","NI",LSPC.A!$E$38))</f>
        <v>Select</v>
      </c>
      <c r="H224" s="115">
        <f>LSPC.A!$F$38</f>
        <v>0</v>
      </c>
    </row>
    <row r="225" spans="2:8" x14ac:dyDescent="0.25">
      <c r="B225" s="114" t="s">
        <v>420</v>
      </c>
      <c r="C225" s="136">
        <f>LSPC.A!$F$3</f>
        <v>0</v>
      </c>
      <c r="D225" s="113" t="str">
        <f>LSPC.A!$D$8</f>
        <v>Select</v>
      </c>
      <c r="E225" s="113" t="str">
        <f>LSPC.A!$F$8</f>
        <v>Select</v>
      </c>
      <c r="F225" s="111" t="s">
        <v>253</v>
      </c>
      <c r="G225" s="113" t="str">
        <f>IF(LSPC.A!$E$39="Acceptable","A",IF(LSPC.A!$E$39="Needs Improvement","NI",LSPC.A!$E$39))</f>
        <v>Select</v>
      </c>
      <c r="H225" s="115">
        <f>LSPC.A!$F$39</f>
        <v>0</v>
      </c>
    </row>
    <row r="226" spans="2:8" x14ac:dyDescent="0.25">
      <c r="B226" s="114" t="s">
        <v>420</v>
      </c>
      <c r="C226" s="136">
        <f>LSPC.A!$F$3</f>
        <v>0</v>
      </c>
      <c r="D226" s="113" t="str">
        <f>LSPC.A!$D$8</f>
        <v>Select</v>
      </c>
      <c r="E226" s="113" t="str">
        <f>LSPC.A!$F$8</f>
        <v>Select</v>
      </c>
      <c r="F226" s="111" t="s">
        <v>254</v>
      </c>
      <c r="G226" s="113" t="str">
        <f>IF(LSPC.A!$E$40="Acceptable","A",IF(LSPC.A!$E$40="Needs Improvement","NI",LSPC.A!$E$40))</f>
        <v>Select</v>
      </c>
      <c r="H226" s="115">
        <f>LSPC.A!$F$40</f>
        <v>0</v>
      </c>
    </row>
    <row r="227" spans="2:8" x14ac:dyDescent="0.25">
      <c r="B227" s="114" t="s">
        <v>420</v>
      </c>
      <c r="C227" s="136">
        <f>LSPC.A!$F$3</f>
        <v>0</v>
      </c>
      <c r="D227" s="113" t="str">
        <f>LSPC.A!$D$8</f>
        <v>Select</v>
      </c>
      <c r="E227" s="113" t="str">
        <f>LSPC.A!$F$8</f>
        <v>Select</v>
      </c>
      <c r="F227" s="111" t="s">
        <v>255</v>
      </c>
      <c r="G227" s="113" t="str">
        <f>IF(LSPC.A!$E$41="Acceptable","A",IF(LSPC.A!$E$41="Needs Improvement","NI",LSPC.A!$E$41))</f>
        <v>Select</v>
      </c>
      <c r="H227" s="115">
        <f>LSPC.A!$F$41</f>
        <v>0</v>
      </c>
    </row>
    <row r="228" spans="2:8" x14ac:dyDescent="0.25">
      <c r="B228" s="114" t="s">
        <v>420</v>
      </c>
      <c r="C228" s="136">
        <f>LSPC.A!$F$3</f>
        <v>0</v>
      </c>
      <c r="D228" s="113" t="str">
        <f>LSPC.A!$D$8</f>
        <v>Select</v>
      </c>
      <c r="E228" s="113" t="str">
        <f>LSPC.A!$F$8</f>
        <v>Select</v>
      </c>
      <c r="F228" s="111" t="s">
        <v>256</v>
      </c>
      <c r="G228" s="113" t="str">
        <f>IF(LSPC.A!$E$42="Acceptable","A",IF(LSPC.A!$E$42="Needs Improvement","NI",LSPC.A!$E$42))</f>
        <v>Select</v>
      </c>
      <c r="H228" s="115">
        <f>LSPC.A!$F$42</f>
        <v>0</v>
      </c>
    </row>
    <row r="229" spans="2:8" x14ac:dyDescent="0.25">
      <c r="B229" s="114" t="s">
        <v>420</v>
      </c>
      <c r="C229" s="136">
        <f>LSPC.A!$F$3</f>
        <v>0</v>
      </c>
      <c r="D229" s="113" t="str">
        <f>LSPC.A!$D$8</f>
        <v>Select</v>
      </c>
      <c r="E229" s="113" t="str">
        <f>LSPC.A!$F$8</f>
        <v>Select</v>
      </c>
      <c r="F229" s="111" t="s">
        <v>257</v>
      </c>
      <c r="G229" s="113" t="str">
        <f>IF(LSPC.A!$E$43="Acceptable","A",IF(LSPC.A!$E$43="Needs Improvement","NI",LSPC.A!$E$43))</f>
        <v>Select</v>
      </c>
      <c r="H229" s="115">
        <f>LSPC.A!$F$43</f>
        <v>0</v>
      </c>
    </row>
    <row r="230" spans="2:8" x14ac:dyDescent="0.25">
      <c r="B230" s="114" t="s">
        <v>420</v>
      </c>
      <c r="C230" s="136">
        <f>LSPC.A!$F$3</f>
        <v>0</v>
      </c>
      <c r="D230" s="113" t="str">
        <f>LSPC.A!$D$8</f>
        <v>Select</v>
      </c>
      <c r="E230" s="113" t="str">
        <f>LSPC.A!$F$8</f>
        <v>Select</v>
      </c>
      <c r="F230" s="111" t="s">
        <v>258</v>
      </c>
      <c r="G230" s="113" t="str">
        <f>IF(LSPC.A!$E$44="Acceptable","A",IF(LSPC.A!$E$44="Needs Improvement","NI",LSPC.A!$E$44))</f>
        <v>Select</v>
      </c>
      <c r="H230" s="115">
        <f>LSPC.A!$F$44</f>
        <v>0</v>
      </c>
    </row>
    <row r="231" spans="2:8" x14ac:dyDescent="0.25">
      <c r="B231" s="114" t="s">
        <v>420</v>
      </c>
      <c r="C231" s="136">
        <f>LSPC.A!$F$3</f>
        <v>0</v>
      </c>
      <c r="D231" s="113" t="str">
        <f>LSPC.A!$D$8</f>
        <v>Select</v>
      </c>
      <c r="E231" s="113" t="str">
        <f>LSPC.A!$F$8</f>
        <v>Select</v>
      </c>
      <c r="F231" s="111" t="s">
        <v>259</v>
      </c>
      <c r="G231" s="113" t="str">
        <f>IF(LSPC.A!$E$45="Acceptable","A",IF(LSPC.A!$E$45="Needs Improvement","NI",LSPC.A!$E$45))</f>
        <v>Select</v>
      </c>
      <c r="H231" s="115">
        <f>LSPC.A!$F$45</f>
        <v>0</v>
      </c>
    </row>
    <row r="232" spans="2:8" x14ac:dyDescent="0.25">
      <c r="B232" s="114" t="s">
        <v>420</v>
      </c>
      <c r="C232" s="136">
        <f>LSPC.A!$F$3</f>
        <v>0</v>
      </c>
      <c r="D232" s="113" t="str">
        <f>LSPC.A!$D$8</f>
        <v>Select</v>
      </c>
      <c r="E232" s="113" t="str">
        <f>LSPC.A!$F$8</f>
        <v>Select</v>
      </c>
      <c r="F232" s="111" t="s">
        <v>260</v>
      </c>
      <c r="G232" s="113" t="s">
        <v>266</v>
      </c>
      <c r="H232" s="115" t="s">
        <v>266</v>
      </c>
    </row>
    <row r="233" spans="2:8" x14ac:dyDescent="0.25">
      <c r="B233" s="114" t="s">
        <v>420</v>
      </c>
      <c r="C233" s="136">
        <f>LSPC.A!$F$3</f>
        <v>0</v>
      </c>
      <c r="D233" s="113" t="str">
        <f>LSPC.A!$D$8</f>
        <v>Select</v>
      </c>
      <c r="E233" s="113" t="str">
        <f>LSPC.A!$F$8</f>
        <v>Select</v>
      </c>
      <c r="F233" s="111" t="s">
        <v>261</v>
      </c>
      <c r="G233" s="113" t="s">
        <v>266</v>
      </c>
      <c r="H233" s="115" t="s">
        <v>266</v>
      </c>
    </row>
    <row r="234" spans="2:8" x14ac:dyDescent="0.25">
      <c r="B234" s="114" t="s">
        <v>420</v>
      </c>
      <c r="C234" s="136">
        <f>LSPC.A!$F$3</f>
        <v>0</v>
      </c>
      <c r="D234" s="113" t="str">
        <f>LSPC.A!$D$8</f>
        <v>Select</v>
      </c>
      <c r="E234" s="113" t="str">
        <f>LSPC.A!$F$8</f>
        <v>Select</v>
      </c>
      <c r="F234" s="111" t="s">
        <v>271</v>
      </c>
      <c r="G234" s="113" t="s">
        <v>266</v>
      </c>
      <c r="H234" s="115" t="s">
        <v>266</v>
      </c>
    </row>
    <row r="235" spans="2:8" x14ac:dyDescent="0.25">
      <c r="B235" s="114" t="s">
        <v>420</v>
      </c>
      <c r="C235" s="136">
        <f>LSPC.A!$F$3</f>
        <v>0</v>
      </c>
      <c r="D235" s="113" t="str">
        <f>LSPC.A!$D$8</f>
        <v>Select</v>
      </c>
      <c r="E235" s="113" t="str">
        <f>LSPC.A!$F$8</f>
        <v>Select</v>
      </c>
      <c r="F235" s="111" t="s">
        <v>262</v>
      </c>
      <c r="G235" s="113" t="s">
        <v>266</v>
      </c>
      <c r="H235" s="115" t="s">
        <v>266</v>
      </c>
    </row>
    <row r="236" spans="2:8" x14ac:dyDescent="0.25">
      <c r="B236" s="114" t="s">
        <v>420</v>
      </c>
      <c r="C236" s="136">
        <f>LSPC.A!$F$3</f>
        <v>0</v>
      </c>
      <c r="D236" s="113" t="str">
        <f>LSPC.A!$D$8</f>
        <v>Select</v>
      </c>
      <c r="E236" s="113" t="str">
        <f>LSPC.A!$F$8</f>
        <v>Select</v>
      </c>
      <c r="F236" s="111" t="s">
        <v>263</v>
      </c>
      <c r="G236" s="113" t="s">
        <v>266</v>
      </c>
      <c r="H236" s="115" t="s">
        <v>266</v>
      </c>
    </row>
    <row r="237" spans="2:8" x14ac:dyDescent="0.25">
      <c r="B237" s="114" t="s">
        <v>420</v>
      </c>
      <c r="C237" s="136">
        <f>LSPC.A!$F$3</f>
        <v>0</v>
      </c>
      <c r="D237" s="113" t="str">
        <f>LSPC.A!$D$8</f>
        <v>Select</v>
      </c>
      <c r="E237" s="113" t="str">
        <f>LSPC.A!$F$8</f>
        <v>Select</v>
      </c>
      <c r="F237" s="111" t="s">
        <v>264</v>
      </c>
      <c r="G237" s="113" t="s">
        <v>266</v>
      </c>
      <c r="H237" s="115" t="s">
        <v>266</v>
      </c>
    </row>
    <row r="238" spans="2:8" x14ac:dyDescent="0.25">
      <c r="B238" s="114" t="s">
        <v>420</v>
      </c>
      <c r="C238" s="136">
        <f>LSPC.A!$F$3</f>
        <v>0</v>
      </c>
      <c r="D238" s="113" t="str">
        <f>LSPC.A!$D$8</f>
        <v>Select</v>
      </c>
      <c r="E238" s="113" t="str">
        <f>LSPC.A!$F$8</f>
        <v>Select</v>
      </c>
      <c r="F238" s="111" t="s">
        <v>265</v>
      </c>
      <c r="G238" s="113" t="s">
        <v>266</v>
      </c>
      <c r="H238" s="115" t="s">
        <v>266</v>
      </c>
    </row>
    <row r="239" spans="2:8" x14ac:dyDescent="0.25">
      <c r="B239" s="114" t="s">
        <v>420</v>
      </c>
      <c r="C239" s="136">
        <f>LSPC.A!$F$3</f>
        <v>0</v>
      </c>
      <c r="D239" s="113" t="str">
        <f>LSPC.A!$D$8</f>
        <v>Select</v>
      </c>
      <c r="E239" s="113" t="str">
        <f>LSPC.A!$F$8</f>
        <v>Select</v>
      </c>
      <c r="F239" s="111" t="s">
        <v>425</v>
      </c>
      <c r="G239" s="113" t="str">
        <f>IF(LSPC.A!$E$47="Acceptable","A",IF(LSPC.A!$E$47="Needs Improvement","NI",LSPC.A!$E$47))</f>
        <v>Select</v>
      </c>
      <c r="H239" s="115">
        <f>LSPC.A!$F$47</f>
        <v>0</v>
      </c>
    </row>
    <row r="240" spans="2:8" x14ac:dyDescent="0.25">
      <c r="B240" s="114" t="s">
        <v>420</v>
      </c>
      <c r="C240" s="136">
        <f>LSPC.A!$F$3</f>
        <v>0</v>
      </c>
      <c r="D240" s="113" t="str">
        <f>LSPC.A!$D$8</f>
        <v>Select</v>
      </c>
      <c r="E240" s="113" t="str">
        <f>LSPC.A!$F$8</f>
        <v>Select</v>
      </c>
      <c r="F240" s="111" t="s">
        <v>407</v>
      </c>
      <c r="G240" s="113" t="s">
        <v>266</v>
      </c>
      <c r="H240" s="115">
        <f>LSPC.A!$B$49</f>
        <v>0</v>
      </c>
    </row>
    <row r="241" spans="2:8" x14ac:dyDescent="0.25">
      <c r="B241" s="114" t="s">
        <v>421</v>
      </c>
      <c r="C241" s="136">
        <f>FSPC!$F$3</f>
        <v>0</v>
      </c>
      <c r="D241" s="113" t="str">
        <f>FSPC!$D$8</f>
        <v>Full Scope PCHF</v>
      </c>
      <c r="E241" s="113" t="str">
        <f>FSPC!$F$8</f>
        <v>Select</v>
      </c>
      <c r="F241" s="112" t="s">
        <v>222</v>
      </c>
      <c r="G241" s="113" t="str">
        <f>IF(FSPC!$E$14="Acceptable","A",IF(FSPC!$E$14="Needs Improvement","NI",FSPC!$E$14))</f>
        <v>Select</v>
      </c>
      <c r="H241" s="115">
        <f>FSPC!$F$14</f>
        <v>0</v>
      </c>
    </row>
    <row r="242" spans="2:8" x14ac:dyDescent="0.25">
      <c r="B242" s="114" t="s">
        <v>421</v>
      </c>
      <c r="C242" s="136">
        <f>FSPC!$F$3</f>
        <v>0</v>
      </c>
      <c r="D242" s="113" t="str">
        <f>FSPC!$D$8</f>
        <v>Full Scope PCHF</v>
      </c>
      <c r="E242" s="113" t="str">
        <f>FSPC!$F$8</f>
        <v>Select</v>
      </c>
      <c r="F242" s="112" t="s">
        <v>223</v>
      </c>
      <c r="G242" s="113" t="str">
        <f>IF(FSPC!$E$15="Acceptable","A",IF(FSPC!$E$15="Needs Improvement","NI",FSPC!$E$15))</f>
        <v>Select</v>
      </c>
      <c r="H242" s="115">
        <f>FSPC!$F$15</f>
        <v>0</v>
      </c>
    </row>
    <row r="243" spans="2:8" x14ac:dyDescent="0.25">
      <c r="B243" s="114" t="s">
        <v>421</v>
      </c>
      <c r="C243" s="136">
        <f>FSPC!$F$3</f>
        <v>0</v>
      </c>
      <c r="D243" s="113" t="str">
        <f>FSPC!$D$8</f>
        <v>Full Scope PCHF</v>
      </c>
      <c r="E243" s="113" t="str">
        <f>FSPC!$F$8</f>
        <v>Select</v>
      </c>
      <c r="F243" s="112" t="s">
        <v>224</v>
      </c>
      <c r="G243" s="113" t="str">
        <f>IF(FSPC!$E$16="Acceptable","A",IF(FSPC!$E$16="Needs Improvement","NI",FSPC!$E$16))</f>
        <v>Select</v>
      </c>
      <c r="H243" s="115">
        <f>FSPC!$F$16</f>
        <v>0</v>
      </c>
    </row>
    <row r="244" spans="2:8" x14ac:dyDescent="0.25">
      <c r="B244" s="114" t="s">
        <v>421</v>
      </c>
      <c r="C244" s="136">
        <f>FSPC!$F$3</f>
        <v>0</v>
      </c>
      <c r="D244" s="113" t="str">
        <f>FSPC!$D$8</f>
        <v>Full Scope PCHF</v>
      </c>
      <c r="E244" s="113" t="str">
        <f>FSPC!$F$8</f>
        <v>Select</v>
      </c>
      <c r="F244" s="112" t="s">
        <v>225</v>
      </c>
      <c r="G244" s="113" t="str">
        <f>IF(FSPC!$E$17="Acceptable","A",IF(FSPC!$E$17="Needs Improvement","NI",FSPC!$E$17))</f>
        <v>Select</v>
      </c>
      <c r="H244" s="115">
        <f>FSPC!$F$17</f>
        <v>0</v>
      </c>
    </row>
    <row r="245" spans="2:8" x14ac:dyDescent="0.25">
      <c r="B245" s="114" t="s">
        <v>421</v>
      </c>
      <c r="C245" s="136">
        <f>FSPC!$F$3</f>
        <v>0</v>
      </c>
      <c r="D245" s="113" t="str">
        <f>FSPC!$D$8</f>
        <v>Full Scope PCHF</v>
      </c>
      <c r="E245" s="113" t="str">
        <f>FSPC!$F$8</f>
        <v>Select</v>
      </c>
      <c r="F245" s="112" t="s">
        <v>226</v>
      </c>
      <c r="G245" s="113" t="str">
        <f>IF(FSPC!$E$18="Acceptable","A",IF(FSPC!$E$18="Needs Improvement","NI",FSPC!$E$18))</f>
        <v>Select</v>
      </c>
      <c r="H245" s="115">
        <f>FSPC!$F$18</f>
        <v>0</v>
      </c>
    </row>
    <row r="246" spans="2:8" x14ac:dyDescent="0.25">
      <c r="B246" s="114" t="s">
        <v>421</v>
      </c>
      <c r="C246" s="136">
        <f>FSPC!$F$3</f>
        <v>0</v>
      </c>
      <c r="D246" s="113" t="str">
        <f>FSPC!$D$8</f>
        <v>Full Scope PCHF</v>
      </c>
      <c r="E246" s="113" t="str">
        <f>FSPC!$F$8</f>
        <v>Select</v>
      </c>
      <c r="F246" s="111" t="s">
        <v>227</v>
      </c>
      <c r="G246" s="113" t="str">
        <f>IF(FSPC!$E$19="Acceptable","A",IF(FSPC!$E$19="Needs Improvement","NI",FSPC!$E$19))</f>
        <v>Select</v>
      </c>
      <c r="H246" s="115">
        <f>FSPC!$F$19</f>
        <v>0</v>
      </c>
    </row>
    <row r="247" spans="2:8" x14ac:dyDescent="0.25">
      <c r="B247" s="114" t="s">
        <v>421</v>
      </c>
      <c r="C247" s="136">
        <f>FSPC!$F$3</f>
        <v>0</v>
      </c>
      <c r="D247" s="113" t="str">
        <f>FSPC!$D$8</f>
        <v>Full Scope PCHF</v>
      </c>
      <c r="E247" s="113" t="str">
        <f>FSPC!$F$8</f>
        <v>Select</v>
      </c>
      <c r="F247" s="111" t="s">
        <v>228</v>
      </c>
      <c r="G247" s="113" t="str">
        <f>IF(FSPC!$E$20="Acceptable","A",IF(FSPC!$E$20="Needs Improvement","NI",FSPC!$E$20))</f>
        <v>Select</v>
      </c>
      <c r="H247" s="115">
        <f>FSPC!$F$20</f>
        <v>0</v>
      </c>
    </row>
    <row r="248" spans="2:8" x14ac:dyDescent="0.25">
      <c r="B248" s="114" t="s">
        <v>421</v>
      </c>
      <c r="C248" s="136">
        <f>FSPC!$F$3</f>
        <v>0</v>
      </c>
      <c r="D248" s="113" t="str">
        <f>FSPC!$D$8</f>
        <v>Full Scope PCHF</v>
      </c>
      <c r="E248" s="113" t="str">
        <f>FSPC!$F$8</f>
        <v>Select</v>
      </c>
      <c r="F248" s="111" t="s">
        <v>229</v>
      </c>
      <c r="G248" s="113" t="str">
        <f>IF(FSPC!$E$21="Acceptable","A",IF(FSPC!$E$21="Needs Improvement","NI",FSPC!$E$21))</f>
        <v>Select</v>
      </c>
      <c r="H248" s="115">
        <f>FSPC!$F$21</f>
        <v>0</v>
      </c>
    </row>
    <row r="249" spans="2:8" x14ac:dyDescent="0.25">
      <c r="B249" s="114" t="s">
        <v>421</v>
      </c>
      <c r="C249" s="136">
        <f>FSPC!$F$3</f>
        <v>0</v>
      </c>
      <c r="D249" s="113" t="str">
        <f>FSPC!$D$8</f>
        <v>Full Scope PCHF</v>
      </c>
      <c r="E249" s="113" t="str">
        <f>FSPC!$F$8</f>
        <v>Select</v>
      </c>
      <c r="F249" s="112" t="s">
        <v>230</v>
      </c>
      <c r="G249" s="113" t="str">
        <f>IF(FSPC!$E$22="Acceptable","A",IF(FSPC!$E$22="Needs Improvement","NI",FSPC!$E$22))</f>
        <v>Select</v>
      </c>
      <c r="H249" s="115">
        <f>FSPC!$F$22</f>
        <v>0</v>
      </c>
    </row>
    <row r="250" spans="2:8" x14ac:dyDescent="0.25">
      <c r="B250" s="114" t="s">
        <v>421</v>
      </c>
      <c r="C250" s="136">
        <f>FSPC!$F$3</f>
        <v>0</v>
      </c>
      <c r="D250" s="113" t="str">
        <f>FSPC!$D$8</f>
        <v>Full Scope PCHF</v>
      </c>
      <c r="E250" s="113" t="str">
        <f>FSPC!$F$8</f>
        <v>Select</v>
      </c>
      <c r="F250" s="111" t="s">
        <v>233</v>
      </c>
      <c r="G250" s="113" t="str">
        <f>IF(FSPC!$E$24="Acceptable","A",IF(FSPC!$E$24="Needs Improvement","NI",FSPC!$E$24))</f>
        <v>Select</v>
      </c>
      <c r="H250" s="115">
        <f>FSPC!$F$24</f>
        <v>0</v>
      </c>
    </row>
    <row r="251" spans="2:8" x14ac:dyDescent="0.25">
      <c r="B251" s="114" t="s">
        <v>421</v>
      </c>
      <c r="C251" s="136">
        <f>FSPC!$F$3</f>
        <v>0</v>
      </c>
      <c r="D251" s="113" t="str">
        <f>FSPC!$D$8</f>
        <v>Full Scope PCHF</v>
      </c>
      <c r="E251" s="113" t="str">
        <f>FSPC!$F$8</f>
        <v>Select</v>
      </c>
      <c r="F251" s="112" t="s">
        <v>232</v>
      </c>
      <c r="G251" s="113" t="str">
        <f>IF(FSPC!$E$25="Acceptable","A",IF(FSPC!$E$25="Needs Improvement","NI",FSPC!$E$25))</f>
        <v>Select</v>
      </c>
      <c r="H251" s="115">
        <f>FSPC!$F$25</f>
        <v>0</v>
      </c>
    </row>
    <row r="252" spans="2:8" x14ac:dyDescent="0.25">
      <c r="B252" s="114" t="s">
        <v>421</v>
      </c>
      <c r="C252" s="136">
        <f>FSPC!$F$3</f>
        <v>0</v>
      </c>
      <c r="D252" s="113" t="str">
        <f>FSPC!$D$8</f>
        <v>Full Scope PCHF</v>
      </c>
      <c r="E252" s="113" t="str">
        <f>FSPC!$F$8</f>
        <v>Select</v>
      </c>
      <c r="F252" s="111" t="s">
        <v>234</v>
      </c>
      <c r="G252" s="113" t="str">
        <f>IF(FSPC!$E$26="Acceptable","A",IF(FSPC!$E$26="Needs Improvement","NI",FSPC!$E$26))</f>
        <v>Select</v>
      </c>
      <c r="H252" s="115">
        <f>FSPC!$F$26</f>
        <v>0</v>
      </c>
    </row>
    <row r="253" spans="2:8" x14ac:dyDescent="0.25">
      <c r="B253" s="114" t="s">
        <v>421</v>
      </c>
      <c r="C253" s="136">
        <f>FSPC!$F$3</f>
        <v>0</v>
      </c>
      <c r="D253" s="113" t="str">
        <f>FSPC!$D$8</f>
        <v>Full Scope PCHF</v>
      </c>
      <c r="E253" s="113" t="str">
        <f>FSPC!$F$8</f>
        <v>Select</v>
      </c>
      <c r="F253" s="112" t="s">
        <v>235</v>
      </c>
      <c r="G253" s="113" t="str">
        <f>IF(FSPC!$E$27="Acceptable","A",IF(FSPC!$E$27="Needs Improvement","NI",FSPC!$E$27))</f>
        <v>Select</v>
      </c>
      <c r="H253" s="115">
        <f>FSPC!$F$27</f>
        <v>0</v>
      </c>
    </row>
    <row r="254" spans="2:8" x14ac:dyDescent="0.25">
      <c r="B254" s="114" t="s">
        <v>421</v>
      </c>
      <c r="C254" s="136">
        <f>FSPC!$F$3</f>
        <v>0</v>
      </c>
      <c r="D254" s="113" t="str">
        <f>FSPC!$D$8</f>
        <v>Full Scope PCHF</v>
      </c>
      <c r="E254" s="113" t="str">
        <f>FSPC!$F$8</f>
        <v>Select</v>
      </c>
      <c r="F254" s="111" t="s">
        <v>236</v>
      </c>
      <c r="G254" s="113" t="str">
        <f>IF(FSPC!$E$28="Acceptable","A",IF(FSPC!$E$28="Needs Improvement","NI",FSPC!$E$28))</f>
        <v>Select</v>
      </c>
      <c r="H254" s="115">
        <f>FSPC!$F$28</f>
        <v>0</v>
      </c>
    </row>
    <row r="255" spans="2:8" x14ac:dyDescent="0.25">
      <c r="B255" s="114" t="s">
        <v>421</v>
      </c>
      <c r="C255" s="136">
        <f>FSPC!$F$3</f>
        <v>0</v>
      </c>
      <c r="D255" s="113" t="str">
        <f>FSPC!$D$8</f>
        <v>Full Scope PCHF</v>
      </c>
      <c r="E255" s="113" t="str">
        <f>FSPC!$F$8</f>
        <v>Select</v>
      </c>
      <c r="F255" s="112" t="s">
        <v>237</v>
      </c>
      <c r="G255" s="113" t="str">
        <f>IF(FSPC!$E$29="Acceptable","A",IF(FSPC!$E$29="Needs Improvement","NI",FSPC!$E$29))</f>
        <v>Select</v>
      </c>
      <c r="H255" s="115">
        <f>FSPC!$F$29</f>
        <v>0</v>
      </c>
    </row>
    <row r="256" spans="2:8" x14ac:dyDescent="0.25">
      <c r="B256" s="114" t="s">
        <v>421</v>
      </c>
      <c r="C256" s="136">
        <f>FSPC!$F$3</f>
        <v>0</v>
      </c>
      <c r="D256" s="113" t="str">
        <f>FSPC!$D$8</f>
        <v>Full Scope PCHF</v>
      </c>
      <c r="E256" s="113" t="str">
        <f>FSPC!$F$8</f>
        <v>Select</v>
      </c>
      <c r="F256" s="111" t="s">
        <v>238</v>
      </c>
      <c r="G256" s="113" t="str">
        <f>IF(FSPC!$E$30="Acceptable","A",IF(FSPC!$E$30="Needs Improvement","NI",FSPC!$E$30))</f>
        <v>Select</v>
      </c>
      <c r="H256" s="115">
        <f>FSPC!$F$30</f>
        <v>0</v>
      </c>
    </row>
    <row r="257" spans="2:8" x14ac:dyDescent="0.25">
      <c r="B257" s="114" t="s">
        <v>421</v>
      </c>
      <c r="C257" s="136">
        <f>FSPC!$F$3</f>
        <v>0</v>
      </c>
      <c r="D257" s="113" t="str">
        <f>FSPC!$D$8</f>
        <v>Full Scope PCHF</v>
      </c>
      <c r="E257" s="113" t="str">
        <f>FSPC!$F$8</f>
        <v>Select</v>
      </c>
      <c r="F257" s="111" t="s">
        <v>239</v>
      </c>
      <c r="G257" s="113" t="str">
        <f>IF(FSPC!$E$31="Acceptable","A",IF(FSPC!$E$31="Needs Improvement","NI",FSPC!$E$31))</f>
        <v>Select</v>
      </c>
      <c r="H257" s="115">
        <f>FSPC!$F$31</f>
        <v>0</v>
      </c>
    </row>
    <row r="258" spans="2:8" x14ac:dyDescent="0.25">
      <c r="B258" s="114" t="s">
        <v>421</v>
      </c>
      <c r="C258" s="136">
        <f>FSPC!$F$3</f>
        <v>0</v>
      </c>
      <c r="D258" s="113" t="str">
        <f>FSPC!$D$8</f>
        <v>Full Scope PCHF</v>
      </c>
      <c r="E258" s="113" t="str">
        <f>FSPC!$F$8</f>
        <v>Select</v>
      </c>
      <c r="F258" s="112" t="s">
        <v>240</v>
      </c>
      <c r="G258" s="113" t="str">
        <f>IF(FSPC!$E$32="Acceptable","A",IF(FSPC!$E$32="Needs Improvement","NI",FSPC!$E$32))</f>
        <v>Select</v>
      </c>
      <c r="H258" s="115">
        <f>FSPC!$F$32</f>
        <v>0</v>
      </c>
    </row>
    <row r="259" spans="2:8" x14ac:dyDescent="0.25">
      <c r="B259" s="114" t="s">
        <v>421</v>
      </c>
      <c r="C259" s="136">
        <f>FSPC!$F$3</f>
        <v>0</v>
      </c>
      <c r="D259" s="113" t="str">
        <f>FSPC!$D$8</f>
        <v>Full Scope PCHF</v>
      </c>
      <c r="E259" s="113" t="str">
        <f>FSPC!$F$8</f>
        <v>Select</v>
      </c>
      <c r="F259" s="111" t="s">
        <v>241</v>
      </c>
      <c r="G259" s="113" t="s">
        <v>266</v>
      </c>
      <c r="H259" s="115" t="s">
        <v>266</v>
      </c>
    </row>
    <row r="260" spans="2:8" x14ac:dyDescent="0.25">
      <c r="B260" s="114" t="s">
        <v>421</v>
      </c>
      <c r="C260" s="136">
        <f>FSPC!$F$3</f>
        <v>0</v>
      </c>
      <c r="D260" s="113" t="str">
        <f>FSPC!$D$8</f>
        <v>Full Scope PCHF</v>
      </c>
      <c r="E260" s="113" t="str">
        <f>FSPC!$F$8</f>
        <v>Select</v>
      </c>
      <c r="F260" s="111" t="s">
        <v>242</v>
      </c>
      <c r="G260" s="113" t="s">
        <v>266</v>
      </c>
      <c r="H260" s="115" t="s">
        <v>266</v>
      </c>
    </row>
    <row r="261" spans="2:8" x14ac:dyDescent="0.25">
      <c r="B261" s="114" t="s">
        <v>421</v>
      </c>
      <c r="C261" s="136">
        <f>FSPC!$F$3</f>
        <v>0</v>
      </c>
      <c r="D261" s="113" t="str">
        <f>FSPC!$D$8</f>
        <v>Full Scope PCHF</v>
      </c>
      <c r="E261" s="113" t="str">
        <f>FSPC!$F$8</f>
        <v>Select</v>
      </c>
      <c r="F261" s="111" t="s">
        <v>243</v>
      </c>
      <c r="G261" s="113" t="s">
        <v>266</v>
      </c>
      <c r="H261" s="115" t="s">
        <v>266</v>
      </c>
    </row>
    <row r="262" spans="2:8" x14ac:dyDescent="0.25">
      <c r="B262" s="114" t="s">
        <v>421</v>
      </c>
      <c r="C262" s="136">
        <f>FSPC!$F$3</f>
        <v>0</v>
      </c>
      <c r="D262" s="113" t="str">
        <f>FSPC!$D$8</f>
        <v>Full Scope PCHF</v>
      </c>
      <c r="E262" s="113" t="str">
        <f>FSPC!$F$8</f>
        <v>Select</v>
      </c>
      <c r="F262" s="111" t="s">
        <v>244</v>
      </c>
      <c r="G262" s="113" t="s">
        <v>266</v>
      </c>
      <c r="H262" s="115" t="s">
        <v>266</v>
      </c>
    </row>
    <row r="263" spans="2:8" x14ac:dyDescent="0.25">
      <c r="B263" s="114" t="s">
        <v>421</v>
      </c>
      <c r="C263" s="136">
        <f>FSPC!$F$3</f>
        <v>0</v>
      </c>
      <c r="D263" s="113" t="str">
        <f>FSPC!$D$8</f>
        <v>Full Scope PCHF</v>
      </c>
      <c r="E263" s="113" t="str">
        <f>FSPC!$F$8</f>
        <v>Select</v>
      </c>
      <c r="F263" s="111" t="s">
        <v>245</v>
      </c>
      <c r="G263" s="113" t="s">
        <v>266</v>
      </c>
      <c r="H263" s="115" t="s">
        <v>266</v>
      </c>
    </row>
    <row r="264" spans="2:8" x14ac:dyDescent="0.25">
      <c r="B264" s="114" t="s">
        <v>421</v>
      </c>
      <c r="C264" s="136">
        <f>FSPC!$F$3</f>
        <v>0</v>
      </c>
      <c r="D264" s="113" t="str">
        <f>FSPC!$D$8</f>
        <v>Full Scope PCHF</v>
      </c>
      <c r="E264" s="113" t="str">
        <f>FSPC!$F$8</f>
        <v>Select</v>
      </c>
      <c r="F264" s="111" t="s">
        <v>246</v>
      </c>
      <c r="G264" s="113" t="s">
        <v>266</v>
      </c>
      <c r="H264" s="115" t="s">
        <v>266</v>
      </c>
    </row>
    <row r="265" spans="2:8" x14ac:dyDescent="0.25">
      <c r="B265" s="114" t="s">
        <v>421</v>
      </c>
      <c r="C265" s="136">
        <f>FSPC!$F$3</f>
        <v>0</v>
      </c>
      <c r="D265" s="113" t="str">
        <f>FSPC!$D$8</f>
        <v>Full Scope PCHF</v>
      </c>
      <c r="E265" s="113" t="str">
        <f>FSPC!$F$8</f>
        <v>Select</v>
      </c>
      <c r="F265" s="111" t="s">
        <v>247</v>
      </c>
      <c r="G265" s="113" t="str">
        <f>IF(FSPC!$E$34="Acceptable","A",IF(FSPC!$E$34="Needs Improvement","NI",FSPC!$E$34))</f>
        <v>Select</v>
      </c>
      <c r="H265" s="115">
        <f>FSPC!$F$34</f>
        <v>0</v>
      </c>
    </row>
    <row r="266" spans="2:8" x14ac:dyDescent="0.25">
      <c r="B266" s="114" t="s">
        <v>421</v>
      </c>
      <c r="C266" s="136">
        <f>FSPC!$F$3</f>
        <v>0</v>
      </c>
      <c r="D266" s="113" t="str">
        <f>FSPC!$D$8</f>
        <v>Full Scope PCHF</v>
      </c>
      <c r="E266" s="113" t="str">
        <f>FSPC!$F$8</f>
        <v>Select</v>
      </c>
      <c r="F266" s="111" t="s">
        <v>248</v>
      </c>
      <c r="G266" s="113" t="str">
        <f>IF(FSPC!$E$35="Acceptable","A",IF(FSPC!$E$35="Needs Improvement","NI",FSPC!$E$35))</f>
        <v>Select</v>
      </c>
      <c r="H266" s="115">
        <f>FSPC!$F$35</f>
        <v>0</v>
      </c>
    </row>
    <row r="267" spans="2:8" x14ac:dyDescent="0.25">
      <c r="B267" s="114" t="s">
        <v>421</v>
      </c>
      <c r="C267" s="136">
        <f>FSPC!$F$3</f>
        <v>0</v>
      </c>
      <c r="D267" s="113" t="str">
        <f>FSPC!$D$8</f>
        <v>Full Scope PCHF</v>
      </c>
      <c r="E267" s="113" t="str">
        <f>FSPC!$F$8</f>
        <v>Select</v>
      </c>
      <c r="F267" s="111" t="s">
        <v>249</v>
      </c>
      <c r="G267" s="113" t="str">
        <f>IF(FSPC!$E$36="Acceptable","A",IF(FSPC!$E$36="Needs Improvement","NI",FSPC!$E$36))</f>
        <v>Select</v>
      </c>
      <c r="H267" s="115">
        <f>FSPC!$F$36</f>
        <v>0</v>
      </c>
    </row>
    <row r="268" spans="2:8" x14ac:dyDescent="0.25">
      <c r="B268" s="114" t="s">
        <v>421</v>
      </c>
      <c r="C268" s="136">
        <f>FSPC!$F$3</f>
        <v>0</v>
      </c>
      <c r="D268" s="113" t="str">
        <f>FSPC!$D$8</f>
        <v>Full Scope PCHF</v>
      </c>
      <c r="E268" s="113" t="str">
        <f>FSPC!$F$8</f>
        <v>Select</v>
      </c>
      <c r="F268" s="111" t="s">
        <v>250</v>
      </c>
      <c r="G268" s="113" t="str">
        <f>IF(FSPC!$E$37="Acceptable","A",IF(FSPC!$E$37="Needs Improvement","NI",FSPC!$E$37))</f>
        <v>Select</v>
      </c>
      <c r="H268" s="115">
        <f>FSPC!$F$37</f>
        <v>0</v>
      </c>
    </row>
    <row r="269" spans="2:8" x14ac:dyDescent="0.25">
      <c r="B269" s="114" t="s">
        <v>421</v>
      </c>
      <c r="C269" s="136">
        <f>FSPC!$F$3</f>
        <v>0</v>
      </c>
      <c r="D269" s="113" t="str">
        <f>FSPC!$D$8</f>
        <v>Full Scope PCHF</v>
      </c>
      <c r="E269" s="113" t="str">
        <f>FSPC!$F$8</f>
        <v>Select</v>
      </c>
      <c r="F269" s="111" t="s">
        <v>251</v>
      </c>
      <c r="G269" s="113" t="str">
        <f>IF(FSPC!$E$38="Acceptable","A",IF(FSPC!$E$38="Needs Improvement","NI",FSPC!$E$38))</f>
        <v>Select</v>
      </c>
      <c r="H269" s="115">
        <f>FSPC!$F$38</f>
        <v>0</v>
      </c>
    </row>
    <row r="270" spans="2:8" x14ac:dyDescent="0.25">
      <c r="B270" s="114" t="s">
        <v>421</v>
      </c>
      <c r="C270" s="136">
        <f>FSPC!$F$3</f>
        <v>0</v>
      </c>
      <c r="D270" s="113" t="str">
        <f>FSPC!$D$8</f>
        <v>Full Scope PCHF</v>
      </c>
      <c r="E270" s="113" t="str">
        <f>FSPC!$F$8</f>
        <v>Select</v>
      </c>
      <c r="F270" s="111" t="s">
        <v>252</v>
      </c>
      <c r="G270" s="113" t="s">
        <v>266</v>
      </c>
      <c r="H270" s="115" t="s">
        <v>266</v>
      </c>
    </row>
    <row r="271" spans="2:8" x14ac:dyDescent="0.25">
      <c r="B271" s="114" t="s">
        <v>421</v>
      </c>
      <c r="C271" s="136">
        <f>FSPC!$F$3</f>
        <v>0</v>
      </c>
      <c r="D271" s="113" t="str">
        <f>FSPC!$D$8</f>
        <v>Full Scope PCHF</v>
      </c>
      <c r="E271" s="113" t="str">
        <f>FSPC!$F$8</f>
        <v>Select</v>
      </c>
      <c r="F271" s="111" t="s">
        <v>253</v>
      </c>
      <c r="G271" s="113" t="s">
        <v>266</v>
      </c>
      <c r="H271" s="115" t="s">
        <v>266</v>
      </c>
    </row>
    <row r="272" spans="2:8" x14ac:dyDescent="0.25">
      <c r="B272" s="114" t="s">
        <v>421</v>
      </c>
      <c r="C272" s="136">
        <f>FSPC!$F$3</f>
        <v>0</v>
      </c>
      <c r="D272" s="113" t="str">
        <f>FSPC!$D$8</f>
        <v>Full Scope PCHF</v>
      </c>
      <c r="E272" s="113" t="str">
        <f>FSPC!$F$8</f>
        <v>Select</v>
      </c>
      <c r="F272" s="111" t="s">
        <v>254</v>
      </c>
      <c r="G272" s="113" t="s">
        <v>266</v>
      </c>
      <c r="H272" s="115" t="s">
        <v>266</v>
      </c>
    </row>
    <row r="273" spans="2:8" x14ac:dyDescent="0.25">
      <c r="B273" s="114" t="s">
        <v>421</v>
      </c>
      <c r="C273" s="136">
        <f>FSPC!$F$3</f>
        <v>0</v>
      </c>
      <c r="D273" s="113" t="str">
        <f>FSPC!$D$8</f>
        <v>Full Scope PCHF</v>
      </c>
      <c r="E273" s="113" t="str">
        <f>FSPC!$F$8</f>
        <v>Select</v>
      </c>
      <c r="F273" s="111" t="s">
        <v>255</v>
      </c>
      <c r="G273" s="113" t="s">
        <v>266</v>
      </c>
      <c r="H273" s="115" t="s">
        <v>266</v>
      </c>
    </row>
    <row r="274" spans="2:8" x14ac:dyDescent="0.25">
      <c r="B274" s="114" t="s">
        <v>421</v>
      </c>
      <c r="C274" s="136">
        <f>FSPC!$F$3</f>
        <v>0</v>
      </c>
      <c r="D274" s="113" t="str">
        <f>FSPC!$D$8</f>
        <v>Full Scope PCHF</v>
      </c>
      <c r="E274" s="113" t="str">
        <f>FSPC!$F$8</f>
        <v>Select</v>
      </c>
      <c r="F274" s="111" t="s">
        <v>256</v>
      </c>
      <c r="G274" s="113" t="s">
        <v>266</v>
      </c>
      <c r="H274" s="115" t="s">
        <v>266</v>
      </c>
    </row>
    <row r="275" spans="2:8" x14ac:dyDescent="0.25">
      <c r="B275" s="114" t="s">
        <v>421</v>
      </c>
      <c r="C275" s="136">
        <f>FSPC!$F$3</f>
        <v>0</v>
      </c>
      <c r="D275" s="113" t="str">
        <f>FSPC!$D$8</f>
        <v>Full Scope PCHF</v>
      </c>
      <c r="E275" s="113" t="str">
        <f>FSPC!$F$8</f>
        <v>Select</v>
      </c>
      <c r="F275" s="111" t="s">
        <v>257</v>
      </c>
      <c r="G275" s="113" t="s">
        <v>266</v>
      </c>
      <c r="H275" s="115" t="s">
        <v>266</v>
      </c>
    </row>
    <row r="276" spans="2:8" x14ac:dyDescent="0.25">
      <c r="B276" s="114" t="s">
        <v>421</v>
      </c>
      <c r="C276" s="136">
        <f>FSPC!$F$3</f>
        <v>0</v>
      </c>
      <c r="D276" s="113" t="str">
        <f>FSPC!$D$8</f>
        <v>Full Scope PCHF</v>
      </c>
      <c r="E276" s="113" t="str">
        <f>FSPC!$F$8</f>
        <v>Select</v>
      </c>
      <c r="F276" s="111" t="s">
        <v>258</v>
      </c>
      <c r="G276" s="113" t="s">
        <v>266</v>
      </c>
      <c r="H276" s="115" t="s">
        <v>266</v>
      </c>
    </row>
    <row r="277" spans="2:8" x14ac:dyDescent="0.25">
      <c r="B277" s="114" t="s">
        <v>421</v>
      </c>
      <c r="C277" s="136">
        <f>FSPC!$F$3</f>
        <v>0</v>
      </c>
      <c r="D277" s="113" t="str">
        <f>FSPC!$D$8</f>
        <v>Full Scope PCHF</v>
      </c>
      <c r="E277" s="113" t="str">
        <f>FSPC!$F$8</f>
        <v>Select</v>
      </c>
      <c r="F277" s="111" t="s">
        <v>259</v>
      </c>
      <c r="G277" s="113" t="s">
        <v>266</v>
      </c>
      <c r="H277" s="115" t="s">
        <v>266</v>
      </c>
    </row>
    <row r="278" spans="2:8" x14ac:dyDescent="0.25">
      <c r="B278" s="114" t="s">
        <v>421</v>
      </c>
      <c r="C278" s="136">
        <f>FSPC!$F$3</f>
        <v>0</v>
      </c>
      <c r="D278" s="113" t="str">
        <f>FSPC!$D$8</f>
        <v>Full Scope PCHF</v>
      </c>
      <c r="E278" s="113" t="str">
        <f>FSPC!$F$8</f>
        <v>Select</v>
      </c>
      <c r="F278" s="111" t="s">
        <v>260</v>
      </c>
      <c r="G278" s="113" t="s">
        <v>266</v>
      </c>
      <c r="H278" s="115" t="s">
        <v>266</v>
      </c>
    </row>
    <row r="279" spans="2:8" x14ac:dyDescent="0.25">
      <c r="B279" s="114" t="s">
        <v>421</v>
      </c>
      <c r="C279" s="136">
        <f>FSPC!$F$3</f>
        <v>0</v>
      </c>
      <c r="D279" s="113" t="str">
        <f>FSPC!$D$8</f>
        <v>Full Scope PCHF</v>
      </c>
      <c r="E279" s="113" t="str">
        <f>FSPC!$F$8</f>
        <v>Select</v>
      </c>
      <c r="F279" s="111" t="s">
        <v>261</v>
      </c>
      <c r="G279" s="113" t="s">
        <v>266</v>
      </c>
      <c r="H279" s="115" t="s">
        <v>266</v>
      </c>
    </row>
    <row r="280" spans="2:8" x14ac:dyDescent="0.25">
      <c r="B280" s="114" t="s">
        <v>421</v>
      </c>
      <c r="C280" s="136">
        <f>FSPC!$F$3</f>
        <v>0</v>
      </c>
      <c r="D280" s="113" t="str">
        <f>FSPC!$D$8</f>
        <v>Full Scope PCHF</v>
      </c>
      <c r="E280" s="113" t="str">
        <f>FSPC!$F$8</f>
        <v>Select</v>
      </c>
      <c r="F280" s="111" t="s">
        <v>271</v>
      </c>
      <c r="G280" s="113" t="s">
        <v>266</v>
      </c>
      <c r="H280" s="115" t="s">
        <v>266</v>
      </c>
    </row>
    <row r="281" spans="2:8" x14ac:dyDescent="0.25">
      <c r="B281" s="114" t="s">
        <v>421</v>
      </c>
      <c r="C281" s="136">
        <f>FSPC!$F$3</f>
        <v>0</v>
      </c>
      <c r="D281" s="113" t="str">
        <f>FSPC!$D$8</f>
        <v>Full Scope PCHF</v>
      </c>
      <c r="E281" s="113" t="str">
        <f>FSPC!$F$8</f>
        <v>Select</v>
      </c>
      <c r="F281" s="111" t="s">
        <v>262</v>
      </c>
      <c r="G281" s="113" t="s">
        <v>266</v>
      </c>
      <c r="H281" s="115" t="s">
        <v>266</v>
      </c>
    </row>
    <row r="282" spans="2:8" x14ac:dyDescent="0.25">
      <c r="B282" s="114" t="s">
        <v>421</v>
      </c>
      <c r="C282" s="136">
        <f>FSPC!$F$3</f>
        <v>0</v>
      </c>
      <c r="D282" s="113" t="str">
        <f>FSPC!$D$8</f>
        <v>Full Scope PCHF</v>
      </c>
      <c r="E282" s="113" t="str">
        <f>FSPC!$F$8</f>
        <v>Select</v>
      </c>
      <c r="F282" s="111" t="s">
        <v>263</v>
      </c>
      <c r="G282" s="113" t="s">
        <v>266</v>
      </c>
      <c r="H282" s="115" t="s">
        <v>266</v>
      </c>
    </row>
    <row r="283" spans="2:8" x14ac:dyDescent="0.25">
      <c r="B283" s="114" t="s">
        <v>421</v>
      </c>
      <c r="C283" s="136">
        <f>FSPC!$F$3</f>
        <v>0</v>
      </c>
      <c r="D283" s="113" t="str">
        <f>FSPC!$D$8</f>
        <v>Full Scope PCHF</v>
      </c>
      <c r="E283" s="113" t="str">
        <f>FSPC!$F$8</f>
        <v>Select</v>
      </c>
      <c r="F283" s="111" t="s">
        <v>264</v>
      </c>
      <c r="G283" s="113" t="s">
        <v>266</v>
      </c>
      <c r="H283" s="115" t="s">
        <v>266</v>
      </c>
    </row>
    <row r="284" spans="2:8" x14ac:dyDescent="0.25">
      <c r="B284" s="114" t="s">
        <v>421</v>
      </c>
      <c r="C284" s="136">
        <f>FSPC!$F$3</f>
        <v>0</v>
      </c>
      <c r="D284" s="113" t="str">
        <f>FSPC!$D$8</f>
        <v>Full Scope PCHF</v>
      </c>
      <c r="E284" s="113" t="str">
        <f>FSPC!$F$8</f>
        <v>Select</v>
      </c>
      <c r="F284" s="111" t="s">
        <v>265</v>
      </c>
      <c r="G284" s="113" t="s">
        <v>266</v>
      </c>
      <c r="H284" s="115" t="s">
        <v>266</v>
      </c>
    </row>
    <row r="285" spans="2:8" x14ac:dyDescent="0.25">
      <c r="B285" s="114" t="s">
        <v>421</v>
      </c>
      <c r="C285" s="136">
        <f>FSPC!$F$3</f>
        <v>0</v>
      </c>
      <c r="D285" s="113" t="str">
        <f>FSPC!$D$8</f>
        <v>Full Scope PCHF</v>
      </c>
      <c r="E285" s="113" t="str">
        <f>FSPC!$F$8</f>
        <v>Select</v>
      </c>
      <c r="F285" s="111" t="s">
        <v>425</v>
      </c>
      <c r="G285" s="113" t="str">
        <f>IF(FSPC!$E$40="Acceptable","A",IF(FSPC!$E$40="Needs Improvement","NI",FSPC!$E$40))</f>
        <v>Select</v>
      </c>
      <c r="H285" s="115">
        <f>FSPC!$F$40</f>
        <v>0</v>
      </c>
    </row>
    <row r="286" spans="2:8" x14ac:dyDescent="0.25">
      <c r="B286" s="114" t="s">
        <v>421</v>
      </c>
      <c r="C286" s="136">
        <f>FSPC!$F$3</f>
        <v>0</v>
      </c>
      <c r="D286" s="113" t="str">
        <f>FSPC!$D$8</f>
        <v>Full Scope PCHF</v>
      </c>
      <c r="E286" s="113" t="str">
        <f>FSPC!$F$8</f>
        <v>Select</v>
      </c>
      <c r="F286" s="111" t="s">
        <v>407</v>
      </c>
      <c r="G286" s="113" t="s">
        <v>266</v>
      </c>
      <c r="H286" s="115">
        <f>FSPC!$B$42</f>
        <v>0</v>
      </c>
    </row>
    <row r="287" spans="2:8" x14ac:dyDescent="0.25">
      <c r="B287" s="114" t="s">
        <v>422</v>
      </c>
      <c r="C287" s="136">
        <f>FSPC.A!$F$3</f>
        <v>0</v>
      </c>
      <c r="D287" s="113" t="str">
        <f>FSPC.A!$D$8</f>
        <v>Select</v>
      </c>
      <c r="E287" s="113" t="str">
        <f>FSPC.A!$F$8</f>
        <v>Select</v>
      </c>
      <c r="F287" s="112" t="s">
        <v>222</v>
      </c>
      <c r="G287" s="113" t="str">
        <f>IF(FSPC.A!$E$14="Acceptable","A",IF(FSPC.A!$E$14="Needs Improvement","NI",FSPC.A!$E$14))</f>
        <v>Select</v>
      </c>
      <c r="H287" s="115">
        <f>FSPC.A!$F$14</f>
        <v>0</v>
      </c>
    </row>
    <row r="288" spans="2:8" x14ac:dyDescent="0.25">
      <c r="B288" s="114" t="s">
        <v>422</v>
      </c>
      <c r="C288" s="136">
        <f>FSPC.A!$F$3</f>
        <v>0</v>
      </c>
      <c r="D288" s="113" t="str">
        <f>FSPC.A!$D$8</f>
        <v>Select</v>
      </c>
      <c r="E288" s="113" t="str">
        <f>FSPC.A!$F$8</f>
        <v>Select</v>
      </c>
      <c r="F288" s="112" t="s">
        <v>223</v>
      </c>
      <c r="G288" s="113" t="str">
        <f>IF(FSPC.A!$E$15="Acceptable","A",IF(FSPC.A!$E$15="Needs Improvement","NI",FSPC.A!$E$15))</f>
        <v>Select</v>
      </c>
      <c r="H288" s="115">
        <f>FSPC.A!$F$15</f>
        <v>0</v>
      </c>
    </row>
    <row r="289" spans="2:8" x14ac:dyDescent="0.25">
      <c r="B289" s="114" t="s">
        <v>422</v>
      </c>
      <c r="C289" s="136">
        <f>FSPC.A!$F$3</f>
        <v>0</v>
      </c>
      <c r="D289" s="113" t="str">
        <f>FSPC.A!$D$8</f>
        <v>Select</v>
      </c>
      <c r="E289" s="113" t="str">
        <f>FSPC.A!$F$8</f>
        <v>Select</v>
      </c>
      <c r="F289" s="112" t="s">
        <v>224</v>
      </c>
      <c r="G289" s="113" t="str">
        <f>IF(FSPC.A!$E$16="Acceptable","A",IF(FSPC.A!$E$16="Needs Improvement","NI",FSPC.A!$E$16))</f>
        <v>Select</v>
      </c>
      <c r="H289" s="115">
        <f>FSPC.A!$F$16</f>
        <v>0</v>
      </c>
    </row>
    <row r="290" spans="2:8" x14ac:dyDescent="0.25">
      <c r="B290" s="114" t="s">
        <v>422</v>
      </c>
      <c r="C290" s="136">
        <f>FSPC.A!$F$3</f>
        <v>0</v>
      </c>
      <c r="D290" s="113" t="str">
        <f>FSPC.A!$D$8</f>
        <v>Select</v>
      </c>
      <c r="E290" s="113" t="str">
        <f>FSPC.A!$F$8</f>
        <v>Select</v>
      </c>
      <c r="F290" s="112" t="s">
        <v>225</v>
      </c>
      <c r="G290" s="113" t="str">
        <f>IF(FSPC.A!$E$17="Acceptable","A",IF(FSPC.A!$E$17="Needs Improvement","NI",FSPC.A!$E$17))</f>
        <v>Select</v>
      </c>
      <c r="H290" s="115">
        <f>FSPC.A!$F$17</f>
        <v>0</v>
      </c>
    </row>
    <row r="291" spans="2:8" x14ac:dyDescent="0.25">
      <c r="B291" s="114" t="s">
        <v>422</v>
      </c>
      <c r="C291" s="136">
        <f>FSPC.A!$F$3</f>
        <v>0</v>
      </c>
      <c r="D291" s="113" t="str">
        <f>FSPC.A!$D$8</f>
        <v>Select</v>
      </c>
      <c r="E291" s="113" t="str">
        <f>FSPC.A!$F$8</f>
        <v>Select</v>
      </c>
      <c r="F291" s="112" t="s">
        <v>226</v>
      </c>
      <c r="G291" s="113" t="str">
        <f>IF(FSPC.A!$E$18="Acceptable","A",IF(FSPC.A!$E$18="Needs Improvement","NI",FSPC.A!$E$18))</f>
        <v>Select</v>
      </c>
      <c r="H291" s="115">
        <f>FSPC.A!$F$18</f>
        <v>0</v>
      </c>
    </row>
    <row r="292" spans="2:8" x14ac:dyDescent="0.25">
      <c r="B292" s="114" t="s">
        <v>422</v>
      </c>
      <c r="C292" s="136">
        <f>FSPC.A!$F$3</f>
        <v>0</v>
      </c>
      <c r="D292" s="113" t="str">
        <f>FSPC.A!$D$8</f>
        <v>Select</v>
      </c>
      <c r="E292" s="113" t="str">
        <f>FSPC.A!$F$8</f>
        <v>Select</v>
      </c>
      <c r="F292" s="111" t="s">
        <v>227</v>
      </c>
      <c r="G292" s="113" t="str">
        <f>IF(FSPC.A!$E$19="Acceptable","A",IF(FSPC.A!$E$19="Needs Improvement","NI",FSPC.A!$E$19))</f>
        <v>Select</v>
      </c>
      <c r="H292" s="115">
        <f>FSPC.A!$F$19</f>
        <v>0</v>
      </c>
    </row>
    <row r="293" spans="2:8" x14ac:dyDescent="0.25">
      <c r="B293" s="114" t="s">
        <v>422</v>
      </c>
      <c r="C293" s="136">
        <f>FSPC.A!$F$3</f>
        <v>0</v>
      </c>
      <c r="D293" s="113" t="str">
        <f>FSPC.A!$D$8</f>
        <v>Select</v>
      </c>
      <c r="E293" s="113" t="str">
        <f>FSPC.A!$F$8</f>
        <v>Select</v>
      </c>
      <c r="F293" s="111" t="s">
        <v>228</v>
      </c>
      <c r="G293" s="113" t="str">
        <f>IF(FSPC.A!$E$20="Acceptable","A",IF(FSPC.A!$E$20="Needs Improvement","NI",FSPC.A!$E$20))</f>
        <v>Select</v>
      </c>
      <c r="H293" s="115">
        <f>FSPC.A!$F$20</f>
        <v>0</v>
      </c>
    </row>
    <row r="294" spans="2:8" x14ac:dyDescent="0.25">
      <c r="B294" s="114" t="s">
        <v>422</v>
      </c>
      <c r="C294" s="136">
        <f>FSPC.A!$F$3</f>
        <v>0</v>
      </c>
      <c r="D294" s="113" t="str">
        <f>FSPC.A!$D$8</f>
        <v>Select</v>
      </c>
      <c r="E294" s="113" t="str">
        <f>FSPC.A!$F$8</f>
        <v>Select</v>
      </c>
      <c r="F294" s="111" t="s">
        <v>229</v>
      </c>
      <c r="G294" s="113" t="str">
        <f>IF(FSPC.A!$E$21="Acceptable","A",IF(FSPC.A!$E$21="Needs Improvement","NI",FSPC.A!$E$21))</f>
        <v>Select</v>
      </c>
      <c r="H294" s="115">
        <f>FSPC.A!$F$21</f>
        <v>0</v>
      </c>
    </row>
    <row r="295" spans="2:8" x14ac:dyDescent="0.25">
      <c r="B295" s="114" t="s">
        <v>422</v>
      </c>
      <c r="C295" s="136">
        <f>FSPC.A!$F$3</f>
        <v>0</v>
      </c>
      <c r="D295" s="113" t="str">
        <f>FSPC.A!$D$8</f>
        <v>Select</v>
      </c>
      <c r="E295" s="113" t="str">
        <f>FSPC.A!$F$8</f>
        <v>Select</v>
      </c>
      <c r="F295" s="112" t="s">
        <v>230</v>
      </c>
      <c r="G295" s="113" t="str">
        <f>IF(FSPC.A!$E$22="Acceptable","A",IF(FSPC.A!$E$22="Needs Improvement","NI",FSPC.A!$E$22))</f>
        <v>Select</v>
      </c>
      <c r="H295" s="115">
        <f>FSPC.A!$F$22</f>
        <v>0</v>
      </c>
    </row>
    <row r="296" spans="2:8" x14ac:dyDescent="0.25">
      <c r="B296" s="114" t="s">
        <v>422</v>
      </c>
      <c r="C296" s="136">
        <f>FSPC.A!$F$3</f>
        <v>0</v>
      </c>
      <c r="D296" s="113" t="str">
        <f>FSPC.A!$D$8</f>
        <v>Select</v>
      </c>
      <c r="E296" s="113" t="str">
        <f>FSPC.A!$F$8</f>
        <v>Select</v>
      </c>
      <c r="F296" s="111" t="s">
        <v>233</v>
      </c>
      <c r="G296" s="113" t="str">
        <f>IF(FSPC.A!$E$24="Acceptable","A",IF(FSPC.A!$E$24="Needs Improvement","NI",FSPC.A!$E$24))</f>
        <v>Select</v>
      </c>
      <c r="H296" s="115">
        <f>FSPC.A!$F$24</f>
        <v>0</v>
      </c>
    </row>
    <row r="297" spans="2:8" x14ac:dyDescent="0.25">
      <c r="B297" s="114" t="s">
        <v>422</v>
      </c>
      <c r="C297" s="136">
        <f>FSPC.A!$F$3</f>
        <v>0</v>
      </c>
      <c r="D297" s="113" t="str">
        <f>FSPC.A!$D$8</f>
        <v>Select</v>
      </c>
      <c r="E297" s="113" t="str">
        <f>FSPC.A!$F$8</f>
        <v>Select</v>
      </c>
      <c r="F297" s="112" t="s">
        <v>232</v>
      </c>
      <c r="G297" s="113" t="str">
        <f>IF(FSPC.A!$E$25="Acceptable","A",IF(FSPC.A!$E$25="Needs Improvement","NI",FSPC.A!$E$25))</f>
        <v>Select</v>
      </c>
      <c r="H297" s="115">
        <f>FSPC.A!$F$25</f>
        <v>0</v>
      </c>
    </row>
    <row r="298" spans="2:8" x14ac:dyDescent="0.25">
      <c r="B298" s="114" t="s">
        <v>422</v>
      </c>
      <c r="C298" s="136">
        <f>FSPC.A!$F$3</f>
        <v>0</v>
      </c>
      <c r="D298" s="113" t="str">
        <f>FSPC.A!$D$8</f>
        <v>Select</v>
      </c>
      <c r="E298" s="113" t="str">
        <f>FSPC.A!$F$8</f>
        <v>Select</v>
      </c>
      <c r="F298" s="111" t="s">
        <v>234</v>
      </c>
      <c r="G298" s="113" t="str">
        <f>IF(FSPC.A!$E$26="Acceptable","A",IF(FSPC.A!$E$26="Needs Improvement","NI",FSPC.A!$E$26))</f>
        <v>Select</v>
      </c>
      <c r="H298" s="115">
        <f>FSPC.A!$F$26</f>
        <v>0</v>
      </c>
    </row>
    <row r="299" spans="2:8" x14ac:dyDescent="0.25">
      <c r="B299" s="114" t="s">
        <v>422</v>
      </c>
      <c r="C299" s="136">
        <f>FSPC.A!$F$3</f>
        <v>0</v>
      </c>
      <c r="D299" s="113" t="str">
        <f>FSPC.A!$D$8</f>
        <v>Select</v>
      </c>
      <c r="E299" s="113" t="str">
        <f>FSPC.A!$F$8</f>
        <v>Select</v>
      </c>
      <c r="F299" s="112" t="s">
        <v>235</v>
      </c>
      <c r="G299" s="113" t="str">
        <f>IF(FSPC.A!$E$27="Acceptable","A",IF(FSPC.A!$E$27="Needs Improvement","NI",FSPC.A!$E$27))</f>
        <v>Select</v>
      </c>
      <c r="H299" s="115">
        <f>FSPC.A!$F$27</f>
        <v>0</v>
      </c>
    </row>
    <row r="300" spans="2:8" x14ac:dyDescent="0.25">
      <c r="B300" s="114" t="s">
        <v>422</v>
      </c>
      <c r="C300" s="136">
        <f>FSPC.A!$F$3</f>
        <v>0</v>
      </c>
      <c r="D300" s="113" t="str">
        <f>FSPC.A!$D$8</f>
        <v>Select</v>
      </c>
      <c r="E300" s="113" t="str">
        <f>FSPC.A!$F$8</f>
        <v>Select</v>
      </c>
      <c r="F300" s="111" t="s">
        <v>236</v>
      </c>
      <c r="G300" s="113" t="str">
        <f>IF(FSPC.A!$E$28="Acceptable","A",IF(FSPC.A!$E$28="Needs Improvement","NI",FSPC.A!$E$28))</f>
        <v>Select</v>
      </c>
      <c r="H300" s="115">
        <f>FSPC.A!$F$28</f>
        <v>0</v>
      </c>
    </row>
    <row r="301" spans="2:8" x14ac:dyDescent="0.25">
      <c r="B301" s="114" t="s">
        <v>422</v>
      </c>
      <c r="C301" s="136">
        <f>FSPC.A!$F$3</f>
        <v>0</v>
      </c>
      <c r="D301" s="113" t="str">
        <f>FSPC.A!$D$8</f>
        <v>Select</v>
      </c>
      <c r="E301" s="113" t="str">
        <f>FSPC.A!$F$8</f>
        <v>Select</v>
      </c>
      <c r="F301" s="112" t="s">
        <v>237</v>
      </c>
      <c r="G301" s="113" t="str">
        <f>IF(FSPC.A!$E$29="Acceptable","A",IF(FSPC.A!$E$29="Needs Improvement","NI",FSPC.A!$E$29))</f>
        <v>Select</v>
      </c>
      <c r="H301" s="115">
        <f>FSPC.A!$F$29</f>
        <v>0</v>
      </c>
    </row>
    <row r="302" spans="2:8" x14ac:dyDescent="0.25">
      <c r="B302" s="114" t="s">
        <v>422</v>
      </c>
      <c r="C302" s="136">
        <f>FSPC.A!$F$3</f>
        <v>0</v>
      </c>
      <c r="D302" s="113" t="str">
        <f>FSPC.A!$D$8</f>
        <v>Select</v>
      </c>
      <c r="E302" s="113" t="str">
        <f>FSPC.A!$F$8</f>
        <v>Select</v>
      </c>
      <c r="F302" s="111" t="s">
        <v>238</v>
      </c>
      <c r="G302" s="113" t="str">
        <f>IF(FSPC.A!$E$30="Acceptable","A",IF(FSPC.A!$E$30="Needs Improvement","NI",FSPC.A!$E$30))</f>
        <v>Select</v>
      </c>
      <c r="H302" s="115">
        <f>FSPC.A!$F$30</f>
        <v>0</v>
      </c>
    </row>
    <row r="303" spans="2:8" x14ac:dyDescent="0.25">
      <c r="B303" s="114" t="s">
        <v>422</v>
      </c>
      <c r="C303" s="136">
        <f>FSPC.A!$F$3</f>
        <v>0</v>
      </c>
      <c r="D303" s="113" t="str">
        <f>FSPC.A!$D$8</f>
        <v>Select</v>
      </c>
      <c r="E303" s="113" t="str">
        <f>FSPC.A!$F$8</f>
        <v>Select</v>
      </c>
      <c r="F303" s="111" t="s">
        <v>239</v>
      </c>
      <c r="G303" s="113" t="str">
        <f>IF(FSPC.A!$E$31="Acceptable","A",IF(FSPC.A!$E$31="Needs Improvement","NI",FSPC.A!$E$31))</f>
        <v>Select</v>
      </c>
      <c r="H303" s="115">
        <f>FSPC.A!$F$31</f>
        <v>0</v>
      </c>
    </row>
    <row r="304" spans="2:8" x14ac:dyDescent="0.25">
      <c r="B304" s="114" t="s">
        <v>422</v>
      </c>
      <c r="C304" s="136">
        <f>FSPC.A!$F$3</f>
        <v>0</v>
      </c>
      <c r="D304" s="113" t="str">
        <f>FSPC.A!$D$8</f>
        <v>Select</v>
      </c>
      <c r="E304" s="113" t="str">
        <f>FSPC.A!$F$8</f>
        <v>Select</v>
      </c>
      <c r="F304" s="112" t="s">
        <v>240</v>
      </c>
      <c r="G304" s="113" t="str">
        <f>IF(FSPC.A!$E$32="Acceptable","A",IF(FSPC.A!$E$32="Needs Improvement","NI",FSPC.A!$E$32))</f>
        <v>Select</v>
      </c>
      <c r="H304" s="115">
        <f>FSPC.A!$F$32</f>
        <v>0</v>
      </c>
    </row>
    <row r="305" spans="2:8" x14ac:dyDescent="0.25">
      <c r="B305" s="114" t="s">
        <v>422</v>
      </c>
      <c r="C305" s="136">
        <f>FSPC.A!$F$3</f>
        <v>0</v>
      </c>
      <c r="D305" s="113" t="str">
        <f>FSPC.A!$D$8</f>
        <v>Select</v>
      </c>
      <c r="E305" s="113" t="str">
        <f>FSPC.A!$F$8</f>
        <v>Select</v>
      </c>
      <c r="F305" s="111" t="s">
        <v>241</v>
      </c>
      <c r="G305" s="113" t="s">
        <v>266</v>
      </c>
      <c r="H305" s="115" t="s">
        <v>266</v>
      </c>
    </row>
    <row r="306" spans="2:8" x14ac:dyDescent="0.25">
      <c r="B306" s="114" t="s">
        <v>422</v>
      </c>
      <c r="C306" s="136">
        <f>FSPC.A!$F$3</f>
        <v>0</v>
      </c>
      <c r="D306" s="113" t="str">
        <f>FSPC.A!$D$8</f>
        <v>Select</v>
      </c>
      <c r="E306" s="113" t="str">
        <f>FSPC.A!$F$8</f>
        <v>Select</v>
      </c>
      <c r="F306" s="111" t="s">
        <v>242</v>
      </c>
      <c r="G306" s="113" t="s">
        <v>266</v>
      </c>
      <c r="H306" s="115" t="s">
        <v>266</v>
      </c>
    </row>
    <row r="307" spans="2:8" x14ac:dyDescent="0.25">
      <c r="B307" s="114" t="s">
        <v>422</v>
      </c>
      <c r="C307" s="136">
        <f>FSPC.A!$F$3</f>
        <v>0</v>
      </c>
      <c r="D307" s="113" t="str">
        <f>FSPC.A!$D$8</f>
        <v>Select</v>
      </c>
      <c r="E307" s="113" t="str">
        <f>FSPC.A!$F$8</f>
        <v>Select</v>
      </c>
      <c r="F307" s="111" t="s">
        <v>243</v>
      </c>
      <c r="G307" s="113" t="s">
        <v>266</v>
      </c>
      <c r="H307" s="115" t="s">
        <v>266</v>
      </c>
    </row>
    <row r="308" spans="2:8" x14ac:dyDescent="0.25">
      <c r="B308" s="114" t="s">
        <v>422</v>
      </c>
      <c r="C308" s="136">
        <f>FSPC.A!$F$3</f>
        <v>0</v>
      </c>
      <c r="D308" s="113" t="str">
        <f>FSPC.A!$D$8</f>
        <v>Select</v>
      </c>
      <c r="E308" s="113" t="str">
        <f>FSPC.A!$F$8</f>
        <v>Select</v>
      </c>
      <c r="F308" s="111" t="s">
        <v>244</v>
      </c>
      <c r="G308" s="113" t="s">
        <v>266</v>
      </c>
      <c r="H308" s="115" t="s">
        <v>266</v>
      </c>
    </row>
    <row r="309" spans="2:8" x14ac:dyDescent="0.25">
      <c r="B309" s="114" t="s">
        <v>422</v>
      </c>
      <c r="C309" s="136">
        <f>FSPC.A!$F$3</f>
        <v>0</v>
      </c>
      <c r="D309" s="113" t="str">
        <f>FSPC.A!$D$8</f>
        <v>Select</v>
      </c>
      <c r="E309" s="113" t="str">
        <f>FSPC.A!$F$8</f>
        <v>Select</v>
      </c>
      <c r="F309" s="111" t="s">
        <v>245</v>
      </c>
      <c r="G309" s="113" t="s">
        <v>266</v>
      </c>
      <c r="H309" s="115" t="s">
        <v>266</v>
      </c>
    </row>
    <row r="310" spans="2:8" x14ac:dyDescent="0.25">
      <c r="B310" s="114" t="s">
        <v>422</v>
      </c>
      <c r="C310" s="136">
        <f>FSPC.A!$F$3</f>
        <v>0</v>
      </c>
      <c r="D310" s="113" t="str">
        <f>FSPC.A!$D$8</f>
        <v>Select</v>
      </c>
      <c r="E310" s="113" t="str">
        <f>FSPC.A!$F$8</f>
        <v>Select</v>
      </c>
      <c r="F310" s="111" t="s">
        <v>246</v>
      </c>
      <c r="G310" s="113" t="s">
        <v>266</v>
      </c>
      <c r="H310" s="115" t="s">
        <v>266</v>
      </c>
    </row>
    <row r="311" spans="2:8" x14ac:dyDescent="0.25">
      <c r="B311" s="114" t="s">
        <v>422</v>
      </c>
      <c r="C311" s="136">
        <f>FSPC.A!$F$3</f>
        <v>0</v>
      </c>
      <c r="D311" s="113" t="str">
        <f>FSPC.A!$D$8</f>
        <v>Select</v>
      </c>
      <c r="E311" s="113" t="str">
        <f>FSPC.A!$F$8</f>
        <v>Select</v>
      </c>
      <c r="F311" s="111" t="s">
        <v>247</v>
      </c>
      <c r="G311" s="113" t="str">
        <f>IF(FSPC.A!$E$34="Acceptable","A",IF(FSPC.A!$E$34="Needs Improvement","NI",FSPC.A!$E$34))</f>
        <v>Select</v>
      </c>
      <c r="H311" s="115">
        <f>FSPC.A!$F$34</f>
        <v>0</v>
      </c>
    </row>
    <row r="312" spans="2:8" x14ac:dyDescent="0.25">
      <c r="B312" s="114" t="s">
        <v>422</v>
      </c>
      <c r="C312" s="136">
        <f>FSPC.A!$F$3</f>
        <v>0</v>
      </c>
      <c r="D312" s="113" t="str">
        <f>FSPC.A!$D$8</f>
        <v>Select</v>
      </c>
      <c r="E312" s="113" t="str">
        <f>FSPC.A!$F$8</f>
        <v>Select</v>
      </c>
      <c r="F312" s="111" t="s">
        <v>248</v>
      </c>
      <c r="G312" s="113" t="str">
        <f>IF(FSPC.A!$E$35="Acceptable","A",IF(FSPC.A!$E$35="Needs Improvement","NI",FSPC.A!$E$35))</f>
        <v>Select</v>
      </c>
      <c r="H312" s="115">
        <f>FSPC.A!$F$35</f>
        <v>0</v>
      </c>
    </row>
    <row r="313" spans="2:8" x14ac:dyDescent="0.25">
      <c r="B313" s="114" t="s">
        <v>422</v>
      </c>
      <c r="C313" s="136">
        <f>FSPC.A!$F$3</f>
        <v>0</v>
      </c>
      <c r="D313" s="113" t="str">
        <f>FSPC.A!$D$8</f>
        <v>Select</v>
      </c>
      <c r="E313" s="113" t="str">
        <f>FSPC.A!$F$8</f>
        <v>Select</v>
      </c>
      <c r="F313" s="111" t="s">
        <v>249</v>
      </c>
      <c r="G313" s="113" t="str">
        <f>IF(FSPC.A!$E$36="Acceptable","A",IF(FSPC.A!$E$36="Needs Improvement","NI",FSPC.A!$E$36))</f>
        <v>Select</v>
      </c>
      <c r="H313" s="115">
        <f>FSPC.A!$F$36</f>
        <v>0</v>
      </c>
    </row>
    <row r="314" spans="2:8" x14ac:dyDescent="0.25">
      <c r="B314" s="114" t="s">
        <v>422</v>
      </c>
      <c r="C314" s="136">
        <f>FSPC.A!$F$3</f>
        <v>0</v>
      </c>
      <c r="D314" s="113" t="str">
        <f>FSPC.A!$D$8</f>
        <v>Select</v>
      </c>
      <c r="E314" s="113" t="str">
        <f>FSPC.A!$F$8</f>
        <v>Select</v>
      </c>
      <c r="F314" s="111" t="s">
        <v>250</v>
      </c>
      <c r="G314" s="113" t="str">
        <f>IF(FSPC.A!$E$37="Acceptable","A",IF(FSPC.A!$E$37="Needs Improvement","NI",FSPC.A!$E$37))</f>
        <v>Select</v>
      </c>
      <c r="H314" s="115">
        <f>FSPC.A!$F$37</f>
        <v>0</v>
      </c>
    </row>
    <row r="315" spans="2:8" x14ac:dyDescent="0.25">
      <c r="B315" s="114" t="s">
        <v>422</v>
      </c>
      <c r="C315" s="136">
        <f>FSPC.A!$F$3</f>
        <v>0</v>
      </c>
      <c r="D315" s="113" t="str">
        <f>FSPC.A!$D$8</f>
        <v>Select</v>
      </c>
      <c r="E315" s="113" t="str">
        <f>FSPC.A!$F$8</f>
        <v>Select</v>
      </c>
      <c r="F315" s="111" t="s">
        <v>251</v>
      </c>
      <c r="G315" s="113" t="str">
        <f>IF(FSPC.A!$E$38="Acceptable","A",IF(FSPC.A!$E$38="Needs Improvement","NI",FSPC.A!$E$38))</f>
        <v>Select</v>
      </c>
      <c r="H315" s="115">
        <f>FSPC.A!$F$38</f>
        <v>0</v>
      </c>
    </row>
    <row r="316" spans="2:8" x14ac:dyDescent="0.25">
      <c r="B316" s="114" t="s">
        <v>422</v>
      </c>
      <c r="C316" s="136">
        <f>FSPC.A!$F$3</f>
        <v>0</v>
      </c>
      <c r="D316" s="113" t="str">
        <f>FSPC.A!$D$8</f>
        <v>Select</v>
      </c>
      <c r="E316" s="113" t="str">
        <f>FSPC.A!$F$8</f>
        <v>Select</v>
      </c>
      <c r="F316" s="111" t="s">
        <v>252</v>
      </c>
      <c r="G316" s="113" t="str">
        <f>IF(FSPC.A!$E$40="Acceptable","A",IF(FSPC.A!$E$40="Needs Improvement","NI",FSPC.A!$E$40))</f>
        <v>Select</v>
      </c>
      <c r="H316" s="115">
        <f>FSPC.A!$F$40</f>
        <v>0</v>
      </c>
    </row>
    <row r="317" spans="2:8" x14ac:dyDescent="0.25">
      <c r="B317" s="114" t="s">
        <v>422</v>
      </c>
      <c r="C317" s="136">
        <f>FSPC.A!$F$3</f>
        <v>0</v>
      </c>
      <c r="D317" s="113" t="str">
        <f>FSPC.A!$D$8</f>
        <v>Select</v>
      </c>
      <c r="E317" s="113" t="str">
        <f>FSPC.A!$F$8</f>
        <v>Select</v>
      </c>
      <c r="F317" s="111" t="s">
        <v>253</v>
      </c>
      <c r="G317" s="113" t="str">
        <f>IF(FSPC.A!$E$41="Acceptable","A",IF(FSPC.A!$E$41="Needs Improvement","NI",FSPC.A!$E$41))</f>
        <v>Select</v>
      </c>
      <c r="H317" s="115">
        <f>FSPC.A!$F$41</f>
        <v>0</v>
      </c>
    </row>
    <row r="318" spans="2:8" x14ac:dyDescent="0.25">
      <c r="B318" s="114" t="s">
        <v>422</v>
      </c>
      <c r="C318" s="136">
        <f>FSPC.A!$F$3</f>
        <v>0</v>
      </c>
      <c r="D318" s="113" t="str">
        <f>FSPC.A!$D$8</f>
        <v>Select</v>
      </c>
      <c r="E318" s="113" t="str">
        <f>FSPC.A!$F$8</f>
        <v>Select</v>
      </c>
      <c r="F318" s="111" t="s">
        <v>254</v>
      </c>
      <c r="G318" s="113" t="str">
        <f>IF(FSPC.A!$E$42="Acceptable","A",IF(FSPC.A!$E$42="Needs Improvement","NI",FSPC.A!$E$42))</f>
        <v>Select</v>
      </c>
      <c r="H318" s="115">
        <f>FSPC.A!$F$42</f>
        <v>0</v>
      </c>
    </row>
    <row r="319" spans="2:8" x14ac:dyDescent="0.25">
      <c r="B319" s="114" t="s">
        <v>422</v>
      </c>
      <c r="C319" s="136">
        <f>FSPC.A!$F$3</f>
        <v>0</v>
      </c>
      <c r="D319" s="113" t="str">
        <f>FSPC.A!$D$8</f>
        <v>Select</v>
      </c>
      <c r="E319" s="113" t="str">
        <f>FSPC.A!$F$8</f>
        <v>Select</v>
      </c>
      <c r="F319" s="111" t="s">
        <v>255</v>
      </c>
      <c r="G319" s="113" t="str">
        <f>IF(FSPC.A!$E$43="Acceptable","A",IF(FSPC.A!$E$43="Needs Improvement","NI",FSPC.A!$E$43))</f>
        <v>Select</v>
      </c>
      <c r="H319" s="115">
        <f>FSPC.A!$F$43</f>
        <v>0</v>
      </c>
    </row>
    <row r="320" spans="2:8" x14ac:dyDescent="0.25">
      <c r="B320" s="114" t="s">
        <v>422</v>
      </c>
      <c r="C320" s="136">
        <f>FSPC.A!$F$3</f>
        <v>0</v>
      </c>
      <c r="D320" s="113" t="str">
        <f>FSPC.A!$D$8</f>
        <v>Select</v>
      </c>
      <c r="E320" s="113" t="str">
        <f>FSPC.A!$F$8</f>
        <v>Select</v>
      </c>
      <c r="F320" s="111" t="s">
        <v>256</v>
      </c>
      <c r="G320" s="113" t="str">
        <f>IF(FSPC.A!$E$44="Acceptable","A",IF(FSPC.A!$E$44="Needs Improvement","NI",FSPC.A!$E$44))</f>
        <v>Select</v>
      </c>
      <c r="H320" s="115">
        <f>FSPC.A!$F$44</f>
        <v>0</v>
      </c>
    </row>
    <row r="321" spans="2:8" x14ac:dyDescent="0.25">
      <c r="B321" s="114" t="s">
        <v>422</v>
      </c>
      <c r="C321" s="136">
        <f>FSPC.A!$F$3</f>
        <v>0</v>
      </c>
      <c r="D321" s="113" t="str">
        <f>FSPC.A!$D$8</f>
        <v>Select</v>
      </c>
      <c r="E321" s="113" t="str">
        <f>FSPC.A!$F$8</f>
        <v>Select</v>
      </c>
      <c r="F321" s="111" t="s">
        <v>257</v>
      </c>
      <c r="G321" s="113" t="str">
        <f>IF(FSPC.A!$E$45="Acceptable","A",IF(FSPC.A!$E$45="Needs Improvement","NI",FSPC.A!$E$45))</f>
        <v>Select</v>
      </c>
      <c r="H321" s="115">
        <f>FSPC.A!$F$45</f>
        <v>0</v>
      </c>
    </row>
    <row r="322" spans="2:8" x14ac:dyDescent="0.25">
      <c r="B322" s="114" t="s">
        <v>422</v>
      </c>
      <c r="C322" s="136">
        <f>FSPC.A!$F$3</f>
        <v>0</v>
      </c>
      <c r="D322" s="113" t="str">
        <f>FSPC.A!$D$8</f>
        <v>Select</v>
      </c>
      <c r="E322" s="113" t="str">
        <f>FSPC.A!$F$8</f>
        <v>Select</v>
      </c>
      <c r="F322" s="111" t="s">
        <v>258</v>
      </c>
      <c r="G322" s="113" t="str">
        <f>IF(FSPC.A!$E$46="Acceptable","A",IF(FSPC.A!$E$46="Needs Improvement","NI",FSPC.A!$E$46))</f>
        <v>Select</v>
      </c>
      <c r="H322" s="115">
        <f>FSPC.A!$F$46</f>
        <v>0</v>
      </c>
    </row>
    <row r="323" spans="2:8" x14ac:dyDescent="0.25">
      <c r="B323" s="114" t="s">
        <v>422</v>
      </c>
      <c r="C323" s="136">
        <f>FSPC.A!$F$3</f>
        <v>0</v>
      </c>
      <c r="D323" s="113" t="str">
        <f>FSPC.A!$D$8</f>
        <v>Select</v>
      </c>
      <c r="E323" s="113" t="str">
        <f>FSPC.A!$F$8</f>
        <v>Select</v>
      </c>
      <c r="F323" s="111" t="s">
        <v>259</v>
      </c>
      <c r="G323" s="113" t="str">
        <f>IF(FSPC.A!$E$47="Acceptable","A",IF(FSPC.A!$E$47="Needs Improvement","NI",FSPC.A!$E$47))</f>
        <v>Select</v>
      </c>
      <c r="H323" s="115">
        <f>FSPC.A!$F$47</f>
        <v>0</v>
      </c>
    </row>
    <row r="324" spans="2:8" x14ac:dyDescent="0.25">
      <c r="B324" s="114" t="s">
        <v>422</v>
      </c>
      <c r="C324" s="136">
        <f>FSPC.A!$F$3</f>
        <v>0</v>
      </c>
      <c r="D324" s="113" t="str">
        <f>FSPC.A!$D$8</f>
        <v>Select</v>
      </c>
      <c r="E324" s="113" t="str">
        <f>FSPC.A!$F$8</f>
        <v>Select</v>
      </c>
      <c r="F324" s="111" t="s">
        <v>260</v>
      </c>
      <c r="G324" s="113" t="s">
        <v>266</v>
      </c>
      <c r="H324" s="115" t="s">
        <v>266</v>
      </c>
    </row>
    <row r="325" spans="2:8" x14ac:dyDescent="0.25">
      <c r="B325" s="114" t="s">
        <v>422</v>
      </c>
      <c r="C325" s="136">
        <f>FSPC.A!$F$3</f>
        <v>0</v>
      </c>
      <c r="D325" s="113" t="str">
        <f>FSPC.A!$D$8</f>
        <v>Select</v>
      </c>
      <c r="E325" s="113" t="str">
        <f>FSPC.A!$F$8</f>
        <v>Select</v>
      </c>
      <c r="F325" s="111" t="s">
        <v>261</v>
      </c>
      <c r="G325" s="113" t="s">
        <v>266</v>
      </c>
      <c r="H325" s="115" t="s">
        <v>266</v>
      </c>
    </row>
    <row r="326" spans="2:8" x14ac:dyDescent="0.25">
      <c r="B326" s="114" t="s">
        <v>422</v>
      </c>
      <c r="C326" s="136">
        <f>FSPC.A!$F$3</f>
        <v>0</v>
      </c>
      <c r="D326" s="113" t="str">
        <f>FSPC.A!$D$8</f>
        <v>Select</v>
      </c>
      <c r="E326" s="113" t="str">
        <f>FSPC.A!$F$8</f>
        <v>Select</v>
      </c>
      <c r="F326" s="111" t="s">
        <v>271</v>
      </c>
      <c r="G326" s="113" t="s">
        <v>266</v>
      </c>
      <c r="H326" s="115" t="s">
        <v>266</v>
      </c>
    </row>
    <row r="327" spans="2:8" x14ac:dyDescent="0.25">
      <c r="B327" s="114" t="s">
        <v>422</v>
      </c>
      <c r="C327" s="136">
        <f>FSPC.A!$F$3</f>
        <v>0</v>
      </c>
      <c r="D327" s="113" t="str">
        <f>FSPC.A!$D$8</f>
        <v>Select</v>
      </c>
      <c r="E327" s="113" t="str">
        <f>FSPC.A!$F$8</f>
        <v>Select</v>
      </c>
      <c r="F327" s="111" t="s">
        <v>262</v>
      </c>
      <c r="G327" s="113" t="s">
        <v>266</v>
      </c>
      <c r="H327" s="115" t="s">
        <v>266</v>
      </c>
    </row>
    <row r="328" spans="2:8" x14ac:dyDescent="0.25">
      <c r="B328" s="114" t="s">
        <v>422</v>
      </c>
      <c r="C328" s="136">
        <f>FSPC.A!$F$3</f>
        <v>0</v>
      </c>
      <c r="D328" s="113" t="str">
        <f>FSPC.A!$D$8</f>
        <v>Select</v>
      </c>
      <c r="E328" s="113" t="str">
        <f>FSPC.A!$F$8</f>
        <v>Select</v>
      </c>
      <c r="F328" s="111" t="s">
        <v>263</v>
      </c>
      <c r="G328" s="113" t="s">
        <v>266</v>
      </c>
      <c r="H328" s="115" t="s">
        <v>266</v>
      </c>
    </row>
    <row r="329" spans="2:8" x14ac:dyDescent="0.25">
      <c r="B329" s="114" t="s">
        <v>422</v>
      </c>
      <c r="C329" s="136">
        <f>FSPC.A!$F$3</f>
        <v>0</v>
      </c>
      <c r="D329" s="113" t="str">
        <f>FSPC.A!$D$8</f>
        <v>Select</v>
      </c>
      <c r="E329" s="113" t="str">
        <f>FSPC.A!$F$8</f>
        <v>Select</v>
      </c>
      <c r="F329" s="111" t="s">
        <v>264</v>
      </c>
      <c r="G329" s="113" t="s">
        <v>266</v>
      </c>
      <c r="H329" s="115" t="s">
        <v>266</v>
      </c>
    </row>
    <row r="330" spans="2:8" x14ac:dyDescent="0.25">
      <c r="B330" s="114" t="s">
        <v>422</v>
      </c>
      <c r="C330" s="136">
        <f>FSPC.A!$F$3</f>
        <v>0</v>
      </c>
      <c r="D330" s="113" t="str">
        <f>FSPC.A!$D$8</f>
        <v>Select</v>
      </c>
      <c r="E330" s="113" t="str">
        <f>FSPC.A!$F$8</f>
        <v>Select</v>
      </c>
      <c r="F330" s="111" t="s">
        <v>265</v>
      </c>
      <c r="G330" s="113" t="s">
        <v>266</v>
      </c>
      <c r="H330" s="115" t="s">
        <v>266</v>
      </c>
    </row>
    <row r="331" spans="2:8" x14ac:dyDescent="0.25">
      <c r="B331" s="114" t="s">
        <v>422</v>
      </c>
      <c r="C331" s="136">
        <f>FSPC.A!$F$3</f>
        <v>0</v>
      </c>
      <c r="D331" s="113" t="str">
        <f>FSPC.A!$D$8</f>
        <v>Select</v>
      </c>
      <c r="E331" s="113" t="str">
        <f>FSPC.A!$F$8</f>
        <v>Select</v>
      </c>
      <c r="F331" s="111" t="s">
        <v>425</v>
      </c>
      <c r="G331" s="113" t="str">
        <f>IF(FSPC.A!$E$49="Acceptable","A",IF(FSPC.A!$E$49="Needs Improvement","NI",FSPC.A!$E$49))</f>
        <v>Select</v>
      </c>
      <c r="H331" s="115">
        <f>FSPC.A!$F$49</f>
        <v>0</v>
      </c>
    </row>
    <row r="332" spans="2:8" x14ac:dyDescent="0.25">
      <c r="B332" s="114" t="s">
        <v>422</v>
      </c>
      <c r="C332" s="136">
        <f>FSPC.A!$F$3</f>
        <v>0</v>
      </c>
      <c r="D332" s="113" t="str">
        <f>FSPC.A!$D$8</f>
        <v>Select</v>
      </c>
      <c r="E332" s="113" t="str">
        <f>FSPC.A!$F$8</f>
        <v>Select</v>
      </c>
      <c r="F332" s="111" t="s">
        <v>407</v>
      </c>
      <c r="G332" s="113" t="s">
        <v>266</v>
      </c>
      <c r="H332" s="115">
        <f>FSPC.A!$B$51</f>
        <v>0</v>
      </c>
    </row>
    <row r="333" spans="2:8" x14ac:dyDescent="0.25">
      <c r="B333" s="114" t="s">
        <v>423</v>
      </c>
      <c r="C333" s="136">
        <f>HACCP!$F$3</f>
        <v>0</v>
      </c>
      <c r="D333" s="113" t="str">
        <f>HACCP!$D$8</f>
        <v>Select</v>
      </c>
      <c r="E333" s="113" t="str">
        <f>HACCP!$F$8</f>
        <v>Select</v>
      </c>
      <c r="F333" s="112" t="s">
        <v>222</v>
      </c>
      <c r="G333" s="113" t="str">
        <f>IF(HACCP!$E$14="Acceptable","A",IF(HACCP!$E$14="Needs Improvement","NI",HACCP!$E$14))</f>
        <v>Select</v>
      </c>
      <c r="H333" s="115">
        <f>HACCP!$F$14</f>
        <v>0</v>
      </c>
    </row>
    <row r="334" spans="2:8" x14ac:dyDescent="0.25">
      <c r="B334" s="114" t="s">
        <v>423</v>
      </c>
      <c r="C334" s="136">
        <f>HACCP!$F$3</f>
        <v>0</v>
      </c>
      <c r="D334" s="113" t="str">
        <f>HACCP!$D$8</f>
        <v>Select</v>
      </c>
      <c r="E334" s="113" t="str">
        <f>HACCP!$F$8</f>
        <v>Select</v>
      </c>
      <c r="F334" s="112" t="s">
        <v>223</v>
      </c>
      <c r="G334" s="113" t="str">
        <f>IF(HACCP!$E$15="Acceptable","A",IF(HACCP!$E$15="Needs Improvement","NI",HACCP!$E$15))</f>
        <v>Select</v>
      </c>
      <c r="H334" s="115">
        <f>HACCP!$F$15</f>
        <v>0</v>
      </c>
    </row>
    <row r="335" spans="2:8" x14ac:dyDescent="0.25">
      <c r="B335" s="114" t="s">
        <v>423</v>
      </c>
      <c r="C335" s="136">
        <f>HACCP!$F$3</f>
        <v>0</v>
      </c>
      <c r="D335" s="113" t="str">
        <f>HACCP!$D$8</f>
        <v>Select</v>
      </c>
      <c r="E335" s="113" t="str">
        <f>HACCP!$F$8</f>
        <v>Select</v>
      </c>
      <c r="F335" s="112" t="s">
        <v>224</v>
      </c>
      <c r="G335" s="113" t="str">
        <f>IF(HACCP!$E$16="Acceptable","A",IF(HACCP!$E$16="Needs Improvement","NI",HACCP!$E$16))</f>
        <v>Select</v>
      </c>
      <c r="H335" s="115">
        <f>HACCP!$F$16</f>
        <v>0</v>
      </c>
    </row>
    <row r="336" spans="2:8" x14ac:dyDescent="0.25">
      <c r="B336" s="114" t="s">
        <v>423</v>
      </c>
      <c r="C336" s="136">
        <f>HACCP!$F$3</f>
        <v>0</v>
      </c>
      <c r="D336" s="113" t="str">
        <f>HACCP!$D$8</f>
        <v>Select</v>
      </c>
      <c r="E336" s="113" t="str">
        <f>HACCP!$F$8</f>
        <v>Select</v>
      </c>
      <c r="F336" s="112" t="s">
        <v>225</v>
      </c>
      <c r="G336" s="113" t="str">
        <f>IF(HACCP!$E$17="Acceptable","A",IF(HACCP!$E$17="Needs Improvement","NI",HACCP!$E$17))</f>
        <v>Select</v>
      </c>
      <c r="H336" s="115">
        <f>HACCP!$F$17</f>
        <v>0</v>
      </c>
    </row>
    <row r="337" spans="2:8" x14ac:dyDescent="0.25">
      <c r="B337" s="114" t="s">
        <v>423</v>
      </c>
      <c r="C337" s="136">
        <f>HACCP!$F$3</f>
        <v>0</v>
      </c>
      <c r="D337" s="113" t="str">
        <f>HACCP!$D$8</f>
        <v>Select</v>
      </c>
      <c r="E337" s="113" t="str">
        <f>HACCP!$F$8</f>
        <v>Select</v>
      </c>
      <c r="F337" s="112" t="s">
        <v>226</v>
      </c>
      <c r="G337" s="113" t="str">
        <f>IF(HACCP!$E$18="Acceptable","A",IF(HACCP!$E$18="Needs Improvement","NI",HACCP!$E$18))</f>
        <v>Select</v>
      </c>
      <c r="H337" s="115">
        <f>HACCP!$F$18</f>
        <v>0</v>
      </c>
    </row>
    <row r="338" spans="2:8" x14ac:dyDescent="0.25">
      <c r="B338" s="114" t="s">
        <v>423</v>
      </c>
      <c r="C338" s="136">
        <f>HACCP!$F$3</f>
        <v>0</v>
      </c>
      <c r="D338" s="113" t="str">
        <f>HACCP!$D$8</f>
        <v>Select</v>
      </c>
      <c r="E338" s="113" t="str">
        <f>HACCP!$F$8</f>
        <v>Select</v>
      </c>
      <c r="F338" s="111" t="s">
        <v>227</v>
      </c>
      <c r="G338" s="113" t="str">
        <f>IF(HACCP!$E$19="Acceptable","A",IF(HACCP!$E$19="Needs Improvement","NI",HACCP!$E$19))</f>
        <v>Select</v>
      </c>
      <c r="H338" s="115">
        <f>HACCP!$F$19</f>
        <v>0</v>
      </c>
    </row>
    <row r="339" spans="2:8" x14ac:dyDescent="0.25">
      <c r="B339" s="114" t="s">
        <v>423</v>
      </c>
      <c r="C339" s="136">
        <f>HACCP!$F$3</f>
        <v>0</v>
      </c>
      <c r="D339" s="113" t="str">
        <f>HACCP!$D$8</f>
        <v>Select</v>
      </c>
      <c r="E339" s="113" t="str">
        <f>HACCP!$F$8</f>
        <v>Select</v>
      </c>
      <c r="F339" s="111" t="s">
        <v>228</v>
      </c>
      <c r="G339" s="113" t="str">
        <f>IF(HACCP!$E$20="Acceptable","A",IF(HACCP!$E$20="Needs Improvement","NI",HACCP!$E$20))</f>
        <v>Select</v>
      </c>
      <c r="H339" s="115">
        <f>HACCP!$F$20</f>
        <v>0</v>
      </c>
    </row>
    <row r="340" spans="2:8" x14ac:dyDescent="0.25">
      <c r="B340" s="114" t="s">
        <v>423</v>
      </c>
      <c r="C340" s="136">
        <f>HACCP!$F$3</f>
        <v>0</v>
      </c>
      <c r="D340" s="113" t="str">
        <f>HACCP!$D$8</f>
        <v>Select</v>
      </c>
      <c r="E340" s="113" t="str">
        <f>HACCP!$F$8</f>
        <v>Select</v>
      </c>
      <c r="F340" s="111" t="s">
        <v>229</v>
      </c>
      <c r="G340" s="113" t="str">
        <f>IF(HACCP!$E$21="Acceptable","A",IF(HACCP!$E$21="Needs Improvement","NI",HACCP!$E$21))</f>
        <v>Select</v>
      </c>
      <c r="H340" s="115">
        <f>HACCP!$F$21</f>
        <v>0</v>
      </c>
    </row>
    <row r="341" spans="2:8" x14ac:dyDescent="0.25">
      <c r="B341" s="114" t="s">
        <v>423</v>
      </c>
      <c r="C341" s="136">
        <f>HACCP!$F$3</f>
        <v>0</v>
      </c>
      <c r="D341" s="113" t="str">
        <f>HACCP!$D$8</f>
        <v>Select</v>
      </c>
      <c r="E341" s="113" t="str">
        <f>HACCP!$F$8</f>
        <v>Select</v>
      </c>
      <c r="F341" s="112" t="s">
        <v>230</v>
      </c>
      <c r="G341" s="113" t="str">
        <f>IF(HACCP!$E$22="Acceptable","A",IF(HACCP!$E$22="Needs Improvement","NI",HACCP!$E$22))</f>
        <v>Select</v>
      </c>
      <c r="H341" s="115">
        <f>HACCP!$F$22</f>
        <v>0</v>
      </c>
    </row>
    <row r="342" spans="2:8" x14ac:dyDescent="0.25">
      <c r="B342" s="114" t="s">
        <v>423</v>
      </c>
      <c r="C342" s="136">
        <f>HACCP!$F$3</f>
        <v>0</v>
      </c>
      <c r="D342" s="113" t="str">
        <f>HACCP!$D$8</f>
        <v>Select</v>
      </c>
      <c r="E342" s="113" t="str">
        <f>HACCP!$F$8</f>
        <v>Select</v>
      </c>
      <c r="F342" s="111" t="s">
        <v>233</v>
      </c>
      <c r="G342" s="113" t="str">
        <f>IF(HACCP!$E$24="Acceptable","A",IF(HACCP!$E$24="Needs Improvement","NI",HACCP!$E$24))</f>
        <v>Select</v>
      </c>
      <c r="H342" s="115">
        <f>HACCP!$F$24</f>
        <v>0</v>
      </c>
    </row>
    <row r="343" spans="2:8" x14ac:dyDescent="0.25">
      <c r="B343" s="114" t="s">
        <v>423</v>
      </c>
      <c r="C343" s="136">
        <f>HACCP!$F$3</f>
        <v>0</v>
      </c>
      <c r="D343" s="113" t="str">
        <f>HACCP!$D$8</f>
        <v>Select</v>
      </c>
      <c r="E343" s="113" t="str">
        <f>HACCP!$F$8</f>
        <v>Select</v>
      </c>
      <c r="F343" s="112" t="s">
        <v>232</v>
      </c>
      <c r="G343" s="113" t="str">
        <f>IF(HACCP!$E$25="Acceptable","A",IF(HACCP!$E$25="Needs Improvement","NI",HACCP!$E$25))</f>
        <v>Select</v>
      </c>
      <c r="H343" s="115">
        <f>HACCP!$F$25</f>
        <v>0</v>
      </c>
    </row>
    <row r="344" spans="2:8" x14ac:dyDescent="0.25">
      <c r="B344" s="114" t="s">
        <v>423</v>
      </c>
      <c r="C344" s="136">
        <f>HACCP!$F$3</f>
        <v>0</v>
      </c>
      <c r="D344" s="113" t="str">
        <f>HACCP!$D$8</f>
        <v>Select</v>
      </c>
      <c r="E344" s="113" t="str">
        <f>HACCP!$F$8</f>
        <v>Select</v>
      </c>
      <c r="F344" s="111" t="s">
        <v>234</v>
      </c>
      <c r="G344" s="113" t="str">
        <f>IF(HACCP!$E$26="Acceptable","A",IF(HACCP!$E$26="Needs Improvement","NI",HACCP!$E$26))</f>
        <v>Select</v>
      </c>
      <c r="H344" s="115">
        <f>HACCP!$F$26</f>
        <v>0</v>
      </c>
    </row>
    <row r="345" spans="2:8" x14ac:dyDescent="0.25">
      <c r="B345" s="114" t="s">
        <v>423</v>
      </c>
      <c r="C345" s="136">
        <f>HACCP!$F$3</f>
        <v>0</v>
      </c>
      <c r="D345" s="113" t="str">
        <f>HACCP!$D$8</f>
        <v>Select</v>
      </c>
      <c r="E345" s="113" t="str">
        <f>HACCP!$F$8</f>
        <v>Select</v>
      </c>
      <c r="F345" s="112" t="s">
        <v>235</v>
      </c>
      <c r="G345" s="113" t="str">
        <f>IF(HACCP!$E$27="Acceptable","A",IF(HACCP!$E$27="Needs Improvement","NI",HACCP!$E$27))</f>
        <v>Select</v>
      </c>
      <c r="H345" s="115">
        <f>HACCP!$F$27</f>
        <v>0</v>
      </c>
    </row>
    <row r="346" spans="2:8" x14ac:dyDescent="0.25">
      <c r="B346" s="114" t="s">
        <v>423</v>
      </c>
      <c r="C346" s="136">
        <f>HACCP!$F$3</f>
        <v>0</v>
      </c>
      <c r="D346" s="113" t="str">
        <f>HACCP!$D$8</f>
        <v>Select</v>
      </c>
      <c r="E346" s="113" t="str">
        <f>HACCP!$F$8</f>
        <v>Select</v>
      </c>
      <c r="F346" s="111" t="s">
        <v>236</v>
      </c>
      <c r="G346" s="113" t="str">
        <f>IF(HACCP!$E$28="Acceptable","A",IF(HACCP!$E$28="Needs Improvement","NI",HACCP!$E$28))</f>
        <v>Select</v>
      </c>
      <c r="H346" s="115">
        <f>HACCP!$F$28</f>
        <v>0</v>
      </c>
    </row>
    <row r="347" spans="2:8" x14ac:dyDescent="0.25">
      <c r="B347" s="114" t="s">
        <v>423</v>
      </c>
      <c r="C347" s="136">
        <f>HACCP!$F$3</f>
        <v>0</v>
      </c>
      <c r="D347" s="113" t="str">
        <f>HACCP!$D$8</f>
        <v>Select</v>
      </c>
      <c r="E347" s="113" t="str">
        <f>HACCP!$F$8</f>
        <v>Select</v>
      </c>
      <c r="F347" s="112" t="s">
        <v>237</v>
      </c>
      <c r="G347" s="113" t="str">
        <f>IF(HACCP!$E$29="Acceptable","A",IF(HACCP!$E$29="Needs Improvement","NI",HACCP!$E$29))</f>
        <v>Select</v>
      </c>
      <c r="H347" s="115">
        <f>HACCP!$F$29</f>
        <v>0</v>
      </c>
    </row>
    <row r="348" spans="2:8" x14ac:dyDescent="0.25">
      <c r="B348" s="114" t="s">
        <v>423</v>
      </c>
      <c r="C348" s="136">
        <f>HACCP!$F$3</f>
        <v>0</v>
      </c>
      <c r="D348" s="113" t="str">
        <f>HACCP!$D$8</f>
        <v>Select</v>
      </c>
      <c r="E348" s="113" t="str">
        <f>HACCP!$F$8</f>
        <v>Select</v>
      </c>
      <c r="F348" s="111" t="s">
        <v>238</v>
      </c>
      <c r="G348" s="113" t="str">
        <f>IF(HACCP!$E$30="Acceptable","A",IF(HACCP!$E$30="Needs Improvement","NI",HACCP!$E$30))</f>
        <v>Select</v>
      </c>
      <c r="H348" s="115">
        <f>HACCP!$F$30</f>
        <v>0</v>
      </c>
    </row>
    <row r="349" spans="2:8" x14ac:dyDescent="0.25">
      <c r="B349" s="114" t="s">
        <v>423</v>
      </c>
      <c r="C349" s="136">
        <f>HACCP!$F$3</f>
        <v>0</v>
      </c>
      <c r="D349" s="113" t="str">
        <f>HACCP!$D$8</f>
        <v>Select</v>
      </c>
      <c r="E349" s="113" t="str">
        <f>HACCP!$F$8</f>
        <v>Select</v>
      </c>
      <c r="F349" s="111" t="s">
        <v>239</v>
      </c>
      <c r="G349" s="113" t="str">
        <f>IF(HACCP!$E$31="Acceptable","A",IF(HACCP!$E$31="Needs Improvement","NI",HACCP!$E$31))</f>
        <v>Select</v>
      </c>
      <c r="H349" s="115">
        <f>HACCP!$F$31</f>
        <v>0</v>
      </c>
    </row>
    <row r="350" spans="2:8" x14ac:dyDescent="0.25">
      <c r="B350" s="114" t="s">
        <v>423</v>
      </c>
      <c r="C350" s="136">
        <f>HACCP!$F$3</f>
        <v>0</v>
      </c>
      <c r="D350" s="113" t="str">
        <f>HACCP!$D$8</f>
        <v>Select</v>
      </c>
      <c r="E350" s="113" t="str">
        <f>HACCP!$F$8</f>
        <v>Select</v>
      </c>
      <c r="F350" s="112" t="s">
        <v>240</v>
      </c>
      <c r="G350" s="113" t="str">
        <f>IF(HACCP!$E$32="Acceptable","A",IF(HACCP!$E$32="Needs Improvement","NI",HACCP!$E$32))</f>
        <v>Select</v>
      </c>
      <c r="H350" s="115">
        <f>HACCP!$F$32</f>
        <v>0</v>
      </c>
    </row>
    <row r="351" spans="2:8" x14ac:dyDescent="0.25">
      <c r="B351" s="114" t="s">
        <v>423</v>
      </c>
      <c r="C351" s="136">
        <f>HACCP!$F$3</f>
        <v>0</v>
      </c>
      <c r="D351" s="113" t="str">
        <f>HACCP!$D$8</f>
        <v>Select</v>
      </c>
      <c r="E351" s="113" t="str">
        <f>HACCP!$F$8</f>
        <v>Select</v>
      </c>
      <c r="F351" s="111" t="s">
        <v>241</v>
      </c>
      <c r="G351" s="113" t="s">
        <v>266</v>
      </c>
      <c r="H351" s="115" t="s">
        <v>266</v>
      </c>
    </row>
    <row r="352" spans="2:8" x14ac:dyDescent="0.25">
      <c r="B352" s="114" t="s">
        <v>423</v>
      </c>
      <c r="C352" s="136">
        <f>HACCP!$F$3</f>
        <v>0</v>
      </c>
      <c r="D352" s="113" t="str">
        <f>HACCP!$D$8</f>
        <v>Select</v>
      </c>
      <c r="E352" s="113" t="str">
        <f>HACCP!$F$8</f>
        <v>Select</v>
      </c>
      <c r="F352" s="111" t="s">
        <v>242</v>
      </c>
      <c r="G352" s="113" t="s">
        <v>266</v>
      </c>
      <c r="H352" s="115" t="s">
        <v>266</v>
      </c>
    </row>
    <row r="353" spans="2:8" x14ac:dyDescent="0.25">
      <c r="B353" s="114" t="s">
        <v>423</v>
      </c>
      <c r="C353" s="136">
        <f>HACCP!$F$3</f>
        <v>0</v>
      </c>
      <c r="D353" s="113" t="str">
        <f>HACCP!$D$8</f>
        <v>Select</v>
      </c>
      <c r="E353" s="113" t="str">
        <f>HACCP!$F$8</f>
        <v>Select</v>
      </c>
      <c r="F353" s="111" t="s">
        <v>243</v>
      </c>
      <c r="G353" s="113" t="s">
        <v>266</v>
      </c>
      <c r="H353" s="115" t="s">
        <v>266</v>
      </c>
    </row>
    <row r="354" spans="2:8" x14ac:dyDescent="0.25">
      <c r="B354" s="114" t="s">
        <v>423</v>
      </c>
      <c r="C354" s="136">
        <f>HACCP!$F$3</f>
        <v>0</v>
      </c>
      <c r="D354" s="113" t="str">
        <f>HACCP!$D$8</f>
        <v>Select</v>
      </c>
      <c r="E354" s="113" t="str">
        <f>HACCP!$F$8</f>
        <v>Select</v>
      </c>
      <c r="F354" s="111" t="s">
        <v>244</v>
      </c>
      <c r="G354" s="113" t="s">
        <v>266</v>
      </c>
      <c r="H354" s="115" t="s">
        <v>266</v>
      </c>
    </row>
    <row r="355" spans="2:8" x14ac:dyDescent="0.25">
      <c r="B355" s="114" t="s">
        <v>423</v>
      </c>
      <c r="C355" s="136">
        <f>HACCP!$F$3</f>
        <v>0</v>
      </c>
      <c r="D355" s="113" t="str">
        <f>HACCP!$D$8</f>
        <v>Select</v>
      </c>
      <c r="E355" s="113" t="str">
        <f>HACCP!$F$8</f>
        <v>Select</v>
      </c>
      <c r="F355" s="111" t="s">
        <v>245</v>
      </c>
      <c r="G355" s="113" t="s">
        <v>266</v>
      </c>
      <c r="H355" s="115" t="s">
        <v>266</v>
      </c>
    </row>
    <row r="356" spans="2:8" x14ac:dyDescent="0.25">
      <c r="B356" s="114" t="s">
        <v>423</v>
      </c>
      <c r="C356" s="136">
        <f>HACCP!$F$3</f>
        <v>0</v>
      </c>
      <c r="D356" s="113" t="str">
        <f>HACCP!$D$8</f>
        <v>Select</v>
      </c>
      <c r="E356" s="113" t="str">
        <f>HACCP!$F$8</f>
        <v>Select</v>
      </c>
      <c r="F356" s="111" t="s">
        <v>246</v>
      </c>
      <c r="G356" s="113" t="s">
        <v>266</v>
      </c>
      <c r="H356" s="115" t="s">
        <v>266</v>
      </c>
    </row>
    <row r="357" spans="2:8" x14ac:dyDescent="0.25">
      <c r="B357" s="114" t="s">
        <v>423</v>
      </c>
      <c r="C357" s="136">
        <f>HACCP!$F$3</f>
        <v>0</v>
      </c>
      <c r="D357" s="113" t="str">
        <f>HACCP!$D$8</f>
        <v>Select</v>
      </c>
      <c r="E357" s="113" t="str">
        <f>HACCP!$F$8</f>
        <v>Select</v>
      </c>
      <c r="F357" s="111" t="s">
        <v>247</v>
      </c>
      <c r="G357" s="113" t="s">
        <v>266</v>
      </c>
      <c r="H357" s="115" t="s">
        <v>266</v>
      </c>
    </row>
    <row r="358" spans="2:8" x14ac:dyDescent="0.25">
      <c r="B358" s="114" t="s">
        <v>423</v>
      </c>
      <c r="C358" s="136">
        <f>HACCP!$F$3</f>
        <v>0</v>
      </c>
      <c r="D358" s="113" t="str">
        <f>HACCP!$D$8</f>
        <v>Select</v>
      </c>
      <c r="E358" s="113" t="str">
        <f>HACCP!$F$8</f>
        <v>Select</v>
      </c>
      <c r="F358" s="111" t="s">
        <v>248</v>
      </c>
      <c r="G358" s="113" t="s">
        <v>266</v>
      </c>
      <c r="H358" s="115" t="s">
        <v>266</v>
      </c>
    </row>
    <row r="359" spans="2:8" x14ac:dyDescent="0.25">
      <c r="B359" s="114" t="s">
        <v>423</v>
      </c>
      <c r="C359" s="136">
        <f>HACCP!$F$3</f>
        <v>0</v>
      </c>
      <c r="D359" s="113" t="str">
        <f>HACCP!$D$8</f>
        <v>Select</v>
      </c>
      <c r="E359" s="113" t="str">
        <f>HACCP!$F$8</f>
        <v>Select</v>
      </c>
      <c r="F359" s="111" t="s">
        <v>249</v>
      </c>
      <c r="G359" s="113" t="s">
        <v>266</v>
      </c>
      <c r="H359" s="115" t="s">
        <v>266</v>
      </c>
    </row>
    <row r="360" spans="2:8" x14ac:dyDescent="0.25">
      <c r="B360" s="114" t="s">
        <v>423</v>
      </c>
      <c r="C360" s="136">
        <f>HACCP!$F$3</f>
        <v>0</v>
      </c>
      <c r="D360" s="113" t="str">
        <f>HACCP!$D$8</f>
        <v>Select</v>
      </c>
      <c r="E360" s="113" t="str">
        <f>HACCP!$F$8</f>
        <v>Select</v>
      </c>
      <c r="F360" s="111" t="s">
        <v>250</v>
      </c>
      <c r="G360" s="113" t="s">
        <v>266</v>
      </c>
      <c r="H360" s="115" t="s">
        <v>266</v>
      </c>
    </row>
    <row r="361" spans="2:8" x14ac:dyDescent="0.25">
      <c r="B361" s="114" t="s">
        <v>423</v>
      </c>
      <c r="C361" s="136">
        <f>HACCP!$F$3</f>
        <v>0</v>
      </c>
      <c r="D361" s="113" t="str">
        <f>HACCP!$D$8</f>
        <v>Select</v>
      </c>
      <c r="E361" s="113" t="str">
        <f>HACCP!$F$8</f>
        <v>Select</v>
      </c>
      <c r="F361" s="111" t="s">
        <v>251</v>
      </c>
      <c r="G361" s="113" t="s">
        <v>266</v>
      </c>
      <c r="H361" s="115" t="s">
        <v>266</v>
      </c>
    </row>
    <row r="362" spans="2:8" x14ac:dyDescent="0.25">
      <c r="B362" s="114" t="s">
        <v>423</v>
      </c>
      <c r="C362" s="136">
        <f>HACCP!$F$3</f>
        <v>0</v>
      </c>
      <c r="D362" s="113" t="str">
        <f>HACCP!$D$8</f>
        <v>Select</v>
      </c>
      <c r="E362" s="113" t="str">
        <f>HACCP!$F$8</f>
        <v>Select</v>
      </c>
      <c r="F362" s="111" t="s">
        <v>252</v>
      </c>
      <c r="G362" s="113" t="s">
        <v>266</v>
      </c>
      <c r="H362" s="115" t="s">
        <v>266</v>
      </c>
    </row>
    <row r="363" spans="2:8" x14ac:dyDescent="0.25">
      <c r="B363" s="114" t="s">
        <v>423</v>
      </c>
      <c r="C363" s="136">
        <f>HACCP!$F$3</f>
        <v>0</v>
      </c>
      <c r="D363" s="113" t="str">
        <f>HACCP!$D$8</f>
        <v>Select</v>
      </c>
      <c r="E363" s="113" t="str">
        <f>HACCP!$F$8</f>
        <v>Select</v>
      </c>
      <c r="F363" s="111" t="s">
        <v>253</v>
      </c>
      <c r="G363" s="113" t="s">
        <v>266</v>
      </c>
      <c r="H363" s="115" t="s">
        <v>266</v>
      </c>
    </row>
    <row r="364" spans="2:8" x14ac:dyDescent="0.25">
      <c r="B364" s="114" t="s">
        <v>423</v>
      </c>
      <c r="C364" s="136">
        <f>HACCP!$F$3</f>
        <v>0</v>
      </c>
      <c r="D364" s="113" t="str">
        <f>HACCP!$D$8</f>
        <v>Select</v>
      </c>
      <c r="E364" s="113" t="str">
        <f>HACCP!$F$8</f>
        <v>Select</v>
      </c>
      <c r="F364" s="111" t="s">
        <v>254</v>
      </c>
      <c r="G364" s="113" t="s">
        <v>266</v>
      </c>
      <c r="H364" s="115" t="s">
        <v>266</v>
      </c>
    </row>
    <row r="365" spans="2:8" x14ac:dyDescent="0.25">
      <c r="B365" s="114" t="s">
        <v>423</v>
      </c>
      <c r="C365" s="136">
        <f>HACCP!$F$3</f>
        <v>0</v>
      </c>
      <c r="D365" s="113" t="str">
        <f>HACCP!$D$8</f>
        <v>Select</v>
      </c>
      <c r="E365" s="113" t="str">
        <f>HACCP!$F$8</f>
        <v>Select</v>
      </c>
      <c r="F365" s="111" t="s">
        <v>255</v>
      </c>
      <c r="G365" s="113" t="s">
        <v>266</v>
      </c>
      <c r="H365" s="115" t="s">
        <v>266</v>
      </c>
    </row>
    <row r="366" spans="2:8" x14ac:dyDescent="0.25">
      <c r="B366" s="114" t="s">
        <v>423</v>
      </c>
      <c r="C366" s="136">
        <f>HACCP!$F$3</f>
        <v>0</v>
      </c>
      <c r="D366" s="113" t="str">
        <f>HACCP!$D$8</f>
        <v>Select</v>
      </c>
      <c r="E366" s="113" t="str">
        <f>HACCP!$F$8</f>
        <v>Select</v>
      </c>
      <c r="F366" s="111" t="s">
        <v>256</v>
      </c>
      <c r="G366" s="113" t="s">
        <v>266</v>
      </c>
      <c r="H366" s="115" t="s">
        <v>266</v>
      </c>
    </row>
    <row r="367" spans="2:8" x14ac:dyDescent="0.25">
      <c r="B367" s="114" t="s">
        <v>423</v>
      </c>
      <c r="C367" s="136">
        <f>HACCP!$F$3</f>
        <v>0</v>
      </c>
      <c r="D367" s="113" t="str">
        <f>HACCP!$D$8</f>
        <v>Select</v>
      </c>
      <c r="E367" s="113" t="str">
        <f>HACCP!$F$8</f>
        <v>Select</v>
      </c>
      <c r="F367" s="111" t="s">
        <v>257</v>
      </c>
      <c r="G367" s="113" t="s">
        <v>266</v>
      </c>
      <c r="H367" s="115" t="s">
        <v>266</v>
      </c>
    </row>
    <row r="368" spans="2:8" x14ac:dyDescent="0.25">
      <c r="B368" s="114" t="s">
        <v>423</v>
      </c>
      <c r="C368" s="136">
        <f>HACCP!$F$3</f>
        <v>0</v>
      </c>
      <c r="D368" s="113" t="str">
        <f>HACCP!$D$8</f>
        <v>Select</v>
      </c>
      <c r="E368" s="113" t="str">
        <f>HACCP!$F$8</f>
        <v>Select</v>
      </c>
      <c r="F368" s="111" t="s">
        <v>258</v>
      </c>
      <c r="G368" s="113" t="s">
        <v>266</v>
      </c>
      <c r="H368" s="115" t="s">
        <v>266</v>
      </c>
    </row>
    <row r="369" spans="2:8" x14ac:dyDescent="0.25">
      <c r="B369" s="114" t="s">
        <v>423</v>
      </c>
      <c r="C369" s="136">
        <f>HACCP!$F$3</f>
        <v>0</v>
      </c>
      <c r="D369" s="113" t="str">
        <f>HACCP!$D$8</f>
        <v>Select</v>
      </c>
      <c r="E369" s="113" t="str">
        <f>HACCP!$F$8</f>
        <v>Select</v>
      </c>
      <c r="F369" s="111" t="s">
        <v>259</v>
      </c>
      <c r="G369" s="113" t="s">
        <v>266</v>
      </c>
      <c r="H369" s="115" t="s">
        <v>266</v>
      </c>
    </row>
    <row r="370" spans="2:8" x14ac:dyDescent="0.25">
      <c r="B370" s="114" t="s">
        <v>423</v>
      </c>
      <c r="C370" s="136">
        <f>HACCP!$F$3</f>
        <v>0</v>
      </c>
      <c r="D370" s="113" t="str">
        <f>HACCP!$D$8</f>
        <v>Select</v>
      </c>
      <c r="E370" s="113" t="str">
        <f>HACCP!$F$8</f>
        <v>Select</v>
      </c>
      <c r="F370" s="111" t="s">
        <v>260</v>
      </c>
      <c r="G370" s="113" t="str">
        <f>IF(HACCP!$E$34="Acceptable","A",IF(HACCP!$E$34="Needs Improvement","NI",HACCP!$E$34))</f>
        <v>Select</v>
      </c>
      <c r="H370" s="115">
        <f>HACCP!$F$34</f>
        <v>0</v>
      </c>
    </row>
    <row r="371" spans="2:8" x14ac:dyDescent="0.25">
      <c r="B371" s="114" t="s">
        <v>423</v>
      </c>
      <c r="C371" s="136">
        <f>HACCP!$F$3</f>
        <v>0</v>
      </c>
      <c r="D371" s="113" t="str">
        <f>HACCP!$D$8</f>
        <v>Select</v>
      </c>
      <c r="E371" s="113" t="str">
        <f>HACCP!$F$8</f>
        <v>Select</v>
      </c>
      <c r="F371" s="111" t="s">
        <v>261</v>
      </c>
      <c r="G371" s="113" t="str">
        <f>IF(HACCP!$E$35="Acceptable","A",IF(HACCP!$E$35="Needs Improvement","NI",HACCP!$E$35))</f>
        <v>Select</v>
      </c>
      <c r="H371" s="115">
        <f>HACCP!$F$35</f>
        <v>0</v>
      </c>
    </row>
    <row r="372" spans="2:8" x14ac:dyDescent="0.25">
      <c r="B372" s="114" t="s">
        <v>423</v>
      </c>
      <c r="C372" s="136">
        <f>HACCP!$F$3</f>
        <v>0</v>
      </c>
      <c r="D372" s="113" t="str">
        <f>HACCP!$D$8</f>
        <v>Select</v>
      </c>
      <c r="E372" s="113" t="str">
        <f>HACCP!$F$8</f>
        <v>Select</v>
      </c>
      <c r="F372" s="111" t="s">
        <v>271</v>
      </c>
      <c r="G372" s="113" t="str">
        <f>IF(HACCP!$E$36="Acceptable","A",IF(HACCP!$E$36="Needs Improvement","NI",HACCP!$E$36))</f>
        <v>Select</v>
      </c>
      <c r="H372" s="115">
        <f>HACCP!$F$36</f>
        <v>0</v>
      </c>
    </row>
    <row r="373" spans="2:8" x14ac:dyDescent="0.25">
      <c r="B373" s="114" t="s">
        <v>423</v>
      </c>
      <c r="C373" s="136">
        <f>HACCP!$F$3</f>
        <v>0</v>
      </c>
      <c r="D373" s="113" t="str">
        <f>HACCP!$D$8</f>
        <v>Select</v>
      </c>
      <c r="E373" s="113" t="str">
        <f>HACCP!$F$8</f>
        <v>Select</v>
      </c>
      <c r="F373" s="111" t="s">
        <v>262</v>
      </c>
      <c r="G373" s="113" t="str">
        <f>IF(HACCP!$E$37="Acceptable","A",IF(HACCP!$E$37="Needs Improvement","NI",HACCP!$E$37))</f>
        <v>Select</v>
      </c>
      <c r="H373" s="115">
        <f>HACCP!$F$37</f>
        <v>0</v>
      </c>
    </row>
    <row r="374" spans="2:8" x14ac:dyDescent="0.25">
      <c r="B374" s="114" t="s">
        <v>423</v>
      </c>
      <c r="C374" s="136">
        <f>HACCP!$F$3</f>
        <v>0</v>
      </c>
      <c r="D374" s="113" t="str">
        <f>HACCP!$D$8</f>
        <v>Select</v>
      </c>
      <c r="E374" s="113" t="str">
        <f>HACCP!$F$8</f>
        <v>Select</v>
      </c>
      <c r="F374" s="111" t="s">
        <v>263</v>
      </c>
      <c r="G374" s="113" t="str">
        <f>IF(HACCP!$E$38="Acceptable","A",IF(HACCP!$E$38="Needs Improvement","NI",HACCP!$E$38))</f>
        <v>Select</v>
      </c>
      <c r="H374" s="115">
        <f>HACCP!$F$38</f>
        <v>0</v>
      </c>
    </row>
    <row r="375" spans="2:8" x14ac:dyDescent="0.25">
      <c r="B375" s="114" t="s">
        <v>423</v>
      </c>
      <c r="C375" s="136">
        <f>HACCP!$F$3</f>
        <v>0</v>
      </c>
      <c r="D375" s="113" t="str">
        <f>HACCP!$D$8</f>
        <v>Select</v>
      </c>
      <c r="E375" s="113" t="str">
        <f>HACCP!$F$8</f>
        <v>Select</v>
      </c>
      <c r="F375" s="111" t="s">
        <v>264</v>
      </c>
      <c r="G375" s="113" t="str">
        <f>IF(HACCP!$E$39="Acceptable","A",IF(HACCP!$E$39="Needs Improvement","NI",HACCP!$E$39))</f>
        <v>Select</v>
      </c>
      <c r="H375" s="115">
        <f>HACCP!$F$39</f>
        <v>0</v>
      </c>
    </row>
    <row r="376" spans="2:8" x14ac:dyDescent="0.25">
      <c r="B376" s="114" t="s">
        <v>423</v>
      </c>
      <c r="C376" s="136">
        <f>HACCP!$F$3</f>
        <v>0</v>
      </c>
      <c r="D376" s="113" t="str">
        <f>HACCP!$D$8</f>
        <v>Select</v>
      </c>
      <c r="E376" s="113" t="str">
        <f>HACCP!$F$8</f>
        <v>Select</v>
      </c>
      <c r="F376" s="111" t="s">
        <v>265</v>
      </c>
      <c r="G376" s="113" t="str">
        <f>IF(HACCP!$E$40="Acceptable","A",IF(HACCP!$E$40="Needs Improvement","NI",HACCP!$E$40))</f>
        <v>Select</v>
      </c>
      <c r="H376" s="115">
        <f>HACCP!$F$40</f>
        <v>0</v>
      </c>
    </row>
    <row r="377" spans="2:8" x14ac:dyDescent="0.25">
      <c r="B377" s="114" t="s">
        <v>423</v>
      </c>
      <c r="C377" s="136">
        <f>HACCP!$F$3</f>
        <v>0</v>
      </c>
      <c r="D377" s="113" t="str">
        <f>HACCP!$D$8</f>
        <v>Select</v>
      </c>
      <c r="E377" s="113" t="str">
        <f>HACCP!$F$8</f>
        <v>Select</v>
      </c>
      <c r="F377" s="111" t="s">
        <v>425</v>
      </c>
      <c r="G377" s="113" t="str">
        <f>IF(HACCP!$E$42="Acceptable","A",IF(HACCP!$E$42="Needs Improvement","NI",HACCP!$E$42))</f>
        <v>Select</v>
      </c>
      <c r="H377" s="115">
        <f>HACCP!$F$42</f>
        <v>0</v>
      </c>
    </row>
    <row r="378" spans="2:8" x14ac:dyDescent="0.25">
      <c r="B378" s="114" t="s">
        <v>423</v>
      </c>
      <c r="C378" s="136">
        <f>HACCP!$F$3</f>
        <v>0</v>
      </c>
      <c r="D378" s="113" t="str">
        <f>HACCP!$D$8</f>
        <v>Select</v>
      </c>
      <c r="E378" s="113" t="str">
        <f>HACCP!$F$8</f>
        <v>Select</v>
      </c>
      <c r="F378" s="111" t="s">
        <v>407</v>
      </c>
      <c r="G378" s="113" t="s">
        <v>266</v>
      </c>
      <c r="H378" s="115">
        <f>HACCP!$B$44</f>
        <v>0</v>
      </c>
    </row>
    <row r="379" spans="2:8" x14ac:dyDescent="0.25">
      <c r="B379" s="114" t="s">
        <v>424</v>
      </c>
      <c r="C379" s="136">
        <f>HACCP.A!$F$3</f>
        <v>0</v>
      </c>
      <c r="D379" s="113" t="str">
        <f>HACCP.A!$D$8</f>
        <v>Select</v>
      </c>
      <c r="E379" s="113" t="str">
        <f>HACCP.A!$F$8</f>
        <v>Select</v>
      </c>
      <c r="F379" s="112" t="s">
        <v>222</v>
      </c>
      <c r="G379" s="113" t="str">
        <f>IF(HACCP.A!$E$14="Acceptable","A",IF(HACCP.A!$E$14="Needs Improvement","NI",HACCP.A!$E$14))</f>
        <v>Select</v>
      </c>
      <c r="H379" s="115">
        <f>HACCP.A!$F$14</f>
        <v>0</v>
      </c>
    </row>
    <row r="380" spans="2:8" x14ac:dyDescent="0.25">
      <c r="B380" s="114" t="s">
        <v>424</v>
      </c>
      <c r="C380" s="136">
        <f>HACCP.A!$F$3</f>
        <v>0</v>
      </c>
      <c r="D380" s="113" t="str">
        <f>HACCP.A!$D$8</f>
        <v>Select</v>
      </c>
      <c r="E380" s="113" t="str">
        <f>HACCP.A!$F$8</f>
        <v>Select</v>
      </c>
      <c r="F380" s="112" t="s">
        <v>223</v>
      </c>
      <c r="G380" s="113" t="str">
        <f>IF(HACCP.A!$E$15="Acceptable","A",IF(HACCP.A!$E$15="Needs Improvement","NI",HACCP.A!$E$15))</f>
        <v>Select</v>
      </c>
      <c r="H380" s="115">
        <f>HACCP.A!$F$15</f>
        <v>0</v>
      </c>
    </row>
    <row r="381" spans="2:8" x14ac:dyDescent="0.25">
      <c r="B381" s="114" t="s">
        <v>424</v>
      </c>
      <c r="C381" s="136">
        <f>HACCP.A!$F$3</f>
        <v>0</v>
      </c>
      <c r="D381" s="113" t="str">
        <f>HACCP.A!$D$8</f>
        <v>Select</v>
      </c>
      <c r="E381" s="113" t="str">
        <f>HACCP.A!$F$8</f>
        <v>Select</v>
      </c>
      <c r="F381" s="112" t="s">
        <v>224</v>
      </c>
      <c r="G381" s="113" t="str">
        <f>IF(HACCP.A!$E$16="Acceptable","A",IF(HACCP.A!$E$16="Needs Improvement","NI",HACCP.A!$E$16))</f>
        <v>Select</v>
      </c>
      <c r="H381" s="115">
        <f>HACCP.A!$F$16</f>
        <v>0</v>
      </c>
    </row>
    <row r="382" spans="2:8" x14ac:dyDescent="0.25">
      <c r="B382" s="114" t="s">
        <v>424</v>
      </c>
      <c r="C382" s="136">
        <f>HACCP.A!$F$3</f>
        <v>0</v>
      </c>
      <c r="D382" s="113" t="str">
        <f>HACCP.A!$D$8</f>
        <v>Select</v>
      </c>
      <c r="E382" s="113" t="str">
        <f>HACCP.A!$F$8</f>
        <v>Select</v>
      </c>
      <c r="F382" s="112" t="s">
        <v>225</v>
      </c>
      <c r="G382" s="113" t="str">
        <f>IF(HACCP.A!$E$17="Acceptable","A",IF(HACCP.A!$E$17="Needs Improvement","NI",HACCP.A!$E$17))</f>
        <v>Select</v>
      </c>
      <c r="H382" s="115">
        <f>HACCP.A!$F$17</f>
        <v>0</v>
      </c>
    </row>
    <row r="383" spans="2:8" x14ac:dyDescent="0.25">
      <c r="B383" s="114" t="s">
        <v>424</v>
      </c>
      <c r="C383" s="136">
        <f>HACCP.A!$F$3</f>
        <v>0</v>
      </c>
      <c r="D383" s="113" t="str">
        <f>HACCP.A!$D$8</f>
        <v>Select</v>
      </c>
      <c r="E383" s="113" t="str">
        <f>HACCP.A!$F$8</f>
        <v>Select</v>
      </c>
      <c r="F383" s="112" t="s">
        <v>226</v>
      </c>
      <c r="G383" s="113" t="str">
        <f>IF(HACCP.A!$E$18="Acceptable","A",IF(HACCP.A!$E$18="Needs Improvement","NI",HACCP.A!$E$18))</f>
        <v>Select</v>
      </c>
      <c r="H383" s="115">
        <f>HACCP.A!$F$18</f>
        <v>0</v>
      </c>
    </row>
    <row r="384" spans="2:8" x14ac:dyDescent="0.25">
      <c r="B384" s="114" t="s">
        <v>424</v>
      </c>
      <c r="C384" s="136">
        <f>HACCP.A!$F$3</f>
        <v>0</v>
      </c>
      <c r="D384" s="113" t="str">
        <f>HACCP.A!$D$8</f>
        <v>Select</v>
      </c>
      <c r="E384" s="113" t="str">
        <f>HACCP.A!$F$8</f>
        <v>Select</v>
      </c>
      <c r="F384" s="111" t="s">
        <v>227</v>
      </c>
      <c r="G384" s="113" t="str">
        <f>IF(HACCP.A!$E$19="Acceptable","A",IF(HACCP.A!$E$19="Needs Improvement","NI",HACCP.A!$E$19))</f>
        <v>Select</v>
      </c>
      <c r="H384" s="115">
        <f>HACCP.A!$F$19</f>
        <v>0</v>
      </c>
    </row>
    <row r="385" spans="2:8" x14ac:dyDescent="0.25">
      <c r="B385" s="114" t="s">
        <v>424</v>
      </c>
      <c r="C385" s="136">
        <f>HACCP.A!$F$3</f>
        <v>0</v>
      </c>
      <c r="D385" s="113" t="str">
        <f>HACCP.A!$D$8</f>
        <v>Select</v>
      </c>
      <c r="E385" s="113" t="str">
        <f>HACCP.A!$F$8</f>
        <v>Select</v>
      </c>
      <c r="F385" s="111" t="s">
        <v>228</v>
      </c>
      <c r="G385" s="113" t="str">
        <f>IF(HACCP.A!$E$20="Acceptable","A",IF(HACCP.A!$E$20="Needs Improvement","NI",HACCP.A!$E$20))</f>
        <v>Select</v>
      </c>
      <c r="H385" s="115">
        <f>HACCP.A!$F$20</f>
        <v>0</v>
      </c>
    </row>
    <row r="386" spans="2:8" x14ac:dyDescent="0.25">
      <c r="B386" s="114" t="s">
        <v>424</v>
      </c>
      <c r="C386" s="136">
        <f>HACCP.A!$F$3</f>
        <v>0</v>
      </c>
      <c r="D386" s="113" t="str">
        <f>HACCP.A!$D$8</f>
        <v>Select</v>
      </c>
      <c r="E386" s="113" t="str">
        <f>HACCP.A!$F$8</f>
        <v>Select</v>
      </c>
      <c r="F386" s="111" t="s">
        <v>229</v>
      </c>
      <c r="G386" s="113" t="str">
        <f>IF(HACCP.A!$E$21="Acceptable","A",IF(HACCP.A!$E$21="Needs Improvement","NI",HACCP.A!$E$21))</f>
        <v>Select</v>
      </c>
      <c r="H386" s="115">
        <f>HACCP.A!$F$21</f>
        <v>0</v>
      </c>
    </row>
    <row r="387" spans="2:8" x14ac:dyDescent="0.25">
      <c r="B387" s="114" t="s">
        <v>424</v>
      </c>
      <c r="C387" s="136">
        <f>HACCP.A!$F$3</f>
        <v>0</v>
      </c>
      <c r="D387" s="113" t="str">
        <f>HACCP.A!$D$8</f>
        <v>Select</v>
      </c>
      <c r="E387" s="113" t="str">
        <f>HACCP.A!$F$8</f>
        <v>Select</v>
      </c>
      <c r="F387" s="112" t="s">
        <v>230</v>
      </c>
      <c r="G387" s="113" t="str">
        <f>IF(HACCP.A!$E$22="Acceptable","A",IF(HACCP.A!$E$22="Needs Improvement","NI",HACCP.A!$E$22))</f>
        <v>Select</v>
      </c>
      <c r="H387" s="115">
        <f>HACCP.A!$F$22</f>
        <v>0</v>
      </c>
    </row>
    <row r="388" spans="2:8" x14ac:dyDescent="0.25">
      <c r="B388" s="114" t="s">
        <v>424</v>
      </c>
      <c r="C388" s="136">
        <f>HACCP.A!$F$3</f>
        <v>0</v>
      </c>
      <c r="D388" s="113" t="str">
        <f>HACCP.A!$D$8</f>
        <v>Select</v>
      </c>
      <c r="E388" s="113" t="str">
        <f>HACCP.A!$F$8</f>
        <v>Select</v>
      </c>
      <c r="F388" s="111" t="s">
        <v>233</v>
      </c>
      <c r="G388" s="113" t="str">
        <f>IF(HACCP.A!$E$24="Acceptable","A",IF(HACCP.A!$E$24="Needs Improvement","NI",HACCP.A!$E$24))</f>
        <v>Select</v>
      </c>
      <c r="H388" s="115">
        <f>HACCP.A!$F$24</f>
        <v>0</v>
      </c>
    </row>
    <row r="389" spans="2:8" x14ac:dyDescent="0.25">
      <c r="B389" s="114" t="s">
        <v>424</v>
      </c>
      <c r="C389" s="136">
        <f>HACCP.A!$F$3</f>
        <v>0</v>
      </c>
      <c r="D389" s="113" t="str">
        <f>HACCP.A!$D$8</f>
        <v>Select</v>
      </c>
      <c r="E389" s="113" t="str">
        <f>HACCP.A!$F$8</f>
        <v>Select</v>
      </c>
      <c r="F389" s="112" t="s">
        <v>232</v>
      </c>
      <c r="G389" s="113" t="str">
        <f>IF(HACCP.A!$E$25="Acceptable","A",IF(HACCP.A!$E$25="Needs Improvement","NI",HACCP.A!$E$25))</f>
        <v>Select</v>
      </c>
      <c r="H389" s="115">
        <f>HACCP.A!$F$25</f>
        <v>0</v>
      </c>
    </row>
    <row r="390" spans="2:8" x14ac:dyDescent="0.25">
      <c r="B390" s="114" t="s">
        <v>424</v>
      </c>
      <c r="C390" s="136">
        <f>HACCP.A!$F$3</f>
        <v>0</v>
      </c>
      <c r="D390" s="113" t="str">
        <f>HACCP.A!$D$8</f>
        <v>Select</v>
      </c>
      <c r="E390" s="113" t="str">
        <f>HACCP.A!$F$8</f>
        <v>Select</v>
      </c>
      <c r="F390" s="111" t="s">
        <v>234</v>
      </c>
      <c r="G390" s="113" t="str">
        <f>IF(HACCP.A!$E$26="Acceptable","A",IF(HACCP.A!$E$26="Needs Improvement","NI",HACCP.A!$E$26))</f>
        <v>Select</v>
      </c>
      <c r="H390" s="115">
        <f>HACCP.A!$F$26</f>
        <v>0</v>
      </c>
    </row>
    <row r="391" spans="2:8" x14ac:dyDescent="0.25">
      <c r="B391" s="114" t="s">
        <v>424</v>
      </c>
      <c r="C391" s="136">
        <f>HACCP.A!$F$3</f>
        <v>0</v>
      </c>
      <c r="D391" s="113" t="str">
        <f>HACCP.A!$D$8</f>
        <v>Select</v>
      </c>
      <c r="E391" s="113" t="str">
        <f>HACCP.A!$F$8</f>
        <v>Select</v>
      </c>
      <c r="F391" s="112" t="s">
        <v>235</v>
      </c>
      <c r="G391" s="113" t="str">
        <f>IF(HACCP.A!$E$27="Acceptable","A",IF(HACCP.A!$E$27="Needs Improvement","NI",HACCP.A!$E$27))</f>
        <v>Select</v>
      </c>
      <c r="H391" s="115">
        <f>HACCP.A!$F$27</f>
        <v>0</v>
      </c>
    </row>
    <row r="392" spans="2:8" x14ac:dyDescent="0.25">
      <c r="B392" s="114" t="s">
        <v>424</v>
      </c>
      <c r="C392" s="136">
        <f>HACCP.A!$F$3</f>
        <v>0</v>
      </c>
      <c r="D392" s="113" t="str">
        <f>HACCP.A!$D$8</f>
        <v>Select</v>
      </c>
      <c r="E392" s="113" t="str">
        <f>HACCP.A!$F$8</f>
        <v>Select</v>
      </c>
      <c r="F392" s="111" t="s">
        <v>236</v>
      </c>
      <c r="G392" s="113" t="str">
        <f>IF(HACCP.A!$E$28="Acceptable","A",IF(HACCP.A!$E$28="Needs Improvement","NI",HACCP.A!$E$28))</f>
        <v>Select</v>
      </c>
      <c r="H392" s="115">
        <f>HACCP.A!$F$28</f>
        <v>0</v>
      </c>
    </row>
    <row r="393" spans="2:8" x14ac:dyDescent="0.25">
      <c r="B393" s="114" t="s">
        <v>424</v>
      </c>
      <c r="C393" s="136">
        <f>HACCP.A!$F$3</f>
        <v>0</v>
      </c>
      <c r="D393" s="113" t="str">
        <f>HACCP.A!$D$8</f>
        <v>Select</v>
      </c>
      <c r="E393" s="113" t="str">
        <f>HACCP.A!$F$8</f>
        <v>Select</v>
      </c>
      <c r="F393" s="112" t="s">
        <v>237</v>
      </c>
      <c r="G393" s="113" t="str">
        <f>IF(HACCP.A!$E$29="Acceptable","A",IF(HACCP.A!$E$29="Needs Improvement","NI",HACCP.A!$E$29))</f>
        <v>Select</v>
      </c>
      <c r="H393" s="115">
        <f>HACCP.A!$F$29</f>
        <v>0</v>
      </c>
    </row>
    <row r="394" spans="2:8" x14ac:dyDescent="0.25">
      <c r="B394" s="114" t="s">
        <v>424</v>
      </c>
      <c r="C394" s="136">
        <f>HACCP.A!$F$3</f>
        <v>0</v>
      </c>
      <c r="D394" s="113" t="str">
        <f>HACCP.A!$D$8</f>
        <v>Select</v>
      </c>
      <c r="E394" s="113" t="str">
        <f>HACCP.A!$F$8</f>
        <v>Select</v>
      </c>
      <c r="F394" s="111" t="s">
        <v>238</v>
      </c>
      <c r="G394" s="113" t="str">
        <f>IF(HACCP.A!$E$30="Acceptable","A",IF(HACCP.A!$E$30="Needs Improvement","NI",HACCP.A!$E$30))</f>
        <v>Select</v>
      </c>
      <c r="H394" s="115">
        <f>HACCP.A!$F$30</f>
        <v>0</v>
      </c>
    </row>
    <row r="395" spans="2:8" x14ac:dyDescent="0.25">
      <c r="B395" s="114" t="s">
        <v>424</v>
      </c>
      <c r="C395" s="136">
        <f>HACCP.A!$F$3</f>
        <v>0</v>
      </c>
      <c r="D395" s="113" t="str">
        <f>HACCP.A!$D$8</f>
        <v>Select</v>
      </c>
      <c r="E395" s="113" t="str">
        <f>HACCP.A!$F$8</f>
        <v>Select</v>
      </c>
      <c r="F395" s="111" t="s">
        <v>239</v>
      </c>
      <c r="G395" s="113" t="str">
        <f>IF(HACCP.A!$E$31="Acceptable","A",IF(HACCP.A!$E$31="Needs Improvement","NI",HACCP.A!$E$31))</f>
        <v>Select</v>
      </c>
      <c r="H395" s="115">
        <f>HACCP.A!$F$31</f>
        <v>0</v>
      </c>
    </row>
    <row r="396" spans="2:8" x14ac:dyDescent="0.25">
      <c r="B396" s="114" t="s">
        <v>424</v>
      </c>
      <c r="C396" s="136">
        <f>HACCP.A!$F$3</f>
        <v>0</v>
      </c>
      <c r="D396" s="113" t="str">
        <f>HACCP.A!$D$8</f>
        <v>Select</v>
      </c>
      <c r="E396" s="113" t="str">
        <f>HACCP.A!$F$8</f>
        <v>Select</v>
      </c>
      <c r="F396" s="112" t="s">
        <v>240</v>
      </c>
      <c r="G396" s="113" t="str">
        <f>IF(HACCP.A!$E$32="Acceptable","A",IF(HACCP.A!$E$32="Needs Improvement","NI",HACCP.A!$E$32))</f>
        <v>Select</v>
      </c>
      <c r="H396" s="115">
        <f>HACCP.A!$F$32</f>
        <v>0</v>
      </c>
    </row>
    <row r="397" spans="2:8" x14ac:dyDescent="0.25">
      <c r="B397" s="114" t="s">
        <v>424</v>
      </c>
      <c r="C397" s="136">
        <f>HACCP.A!$F$3</f>
        <v>0</v>
      </c>
      <c r="D397" s="113" t="str">
        <f>HACCP.A!$D$8</f>
        <v>Select</v>
      </c>
      <c r="E397" s="113" t="str">
        <f>HACCP.A!$F$8</f>
        <v>Select</v>
      </c>
      <c r="F397" s="111" t="s">
        <v>241</v>
      </c>
      <c r="G397" s="113" t="s">
        <v>266</v>
      </c>
      <c r="H397" s="115" t="s">
        <v>266</v>
      </c>
    </row>
    <row r="398" spans="2:8" x14ac:dyDescent="0.25">
      <c r="B398" s="114" t="s">
        <v>424</v>
      </c>
      <c r="C398" s="136">
        <f>HACCP.A!$F$3</f>
        <v>0</v>
      </c>
      <c r="D398" s="113" t="str">
        <f>HACCP.A!$D$8</f>
        <v>Select</v>
      </c>
      <c r="E398" s="113" t="str">
        <f>HACCP.A!$F$8</f>
        <v>Select</v>
      </c>
      <c r="F398" s="111" t="s">
        <v>242</v>
      </c>
      <c r="G398" s="113" t="s">
        <v>266</v>
      </c>
      <c r="H398" s="115" t="s">
        <v>266</v>
      </c>
    </row>
    <row r="399" spans="2:8" x14ac:dyDescent="0.25">
      <c r="B399" s="114" t="s">
        <v>424</v>
      </c>
      <c r="C399" s="136">
        <f>HACCP.A!$F$3</f>
        <v>0</v>
      </c>
      <c r="D399" s="113" t="str">
        <f>HACCP.A!$D$8</f>
        <v>Select</v>
      </c>
      <c r="E399" s="113" t="str">
        <f>HACCP.A!$F$8</f>
        <v>Select</v>
      </c>
      <c r="F399" s="111" t="s">
        <v>243</v>
      </c>
      <c r="G399" s="113" t="s">
        <v>266</v>
      </c>
      <c r="H399" s="115" t="s">
        <v>266</v>
      </c>
    </row>
    <row r="400" spans="2:8" x14ac:dyDescent="0.25">
      <c r="B400" s="114" t="s">
        <v>424</v>
      </c>
      <c r="C400" s="136">
        <f>HACCP.A!$F$3</f>
        <v>0</v>
      </c>
      <c r="D400" s="113" t="str">
        <f>HACCP.A!$D$8</f>
        <v>Select</v>
      </c>
      <c r="E400" s="113" t="str">
        <f>HACCP.A!$F$8</f>
        <v>Select</v>
      </c>
      <c r="F400" s="111" t="s">
        <v>244</v>
      </c>
      <c r="G400" s="113" t="s">
        <v>266</v>
      </c>
      <c r="H400" s="115" t="s">
        <v>266</v>
      </c>
    </row>
    <row r="401" spans="2:8" x14ac:dyDescent="0.25">
      <c r="B401" s="114" t="s">
        <v>424</v>
      </c>
      <c r="C401" s="136">
        <f>HACCP.A!$F$3</f>
        <v>0</v>
      </c>
      <c r="D401" s="113" t="str">
        <f>HACCP.A!$D$8</f>
        <v>Select</v>
      </c>
      <c r="E401" s="113" t="str">
        <f>HACCP.A!$F$8</f>
        <v>Select</v>
      </c>
      <c r="F401" s="111" t="s">
        <v>245</v>
      </c>
      <c r="G401" s="113" t="s">
        <v>266</v>
      </c>
      <c r="H401" s="115" t="s">
        <v>266</v>
      </c>
    </row>
    <row r="402" spans="2:8" x14ac:dyDescent="0.25">
      <c r="B402" s="114" t="s">
        <v>424</v>
      </c>
      <c r="C402" s="136">
        <f>HACCP.A!$F$3</f>
        <v>0</v>
      </c>
      <c r="D402" s="113" t="str">
        <f>HACCP.A!$D$8</f>
        <v>Select</v>
      </c>
      <c r="E402" s="113" t="str">
        <f>HACCP.A!$F$8</f>
        <v>Select</v>
      </c>
      <c r="F402" s="111" t="s">
        <v>246</v>
      </c>
      <c r="G402" s="113" t="s">
        <v>266</v>
      </c>
      <c r="H402" s="115" t="s">
        <v>266</v>
      </c>
    </row>
    <row r="403" spans="2:8" x14ac:dyDescent="0.25">
      <c r="B403" s="114" t="s">
        <v>424</v>
      </c>
      <c r="C403" s="136">
        <f>HACCP.A!$F$3</f>
        <v>0</v>
      </c>
      <c r="D403" s="113" t="str">
        <f>HACCP.A!$D$8</f>
        <v>Select</v>
      </c>
      <c r="E403" s="113" t="str">
        <f>HACCP.A!$F$8</f>
        <v>Select</v>
      </c>
      <c r="F403" s="111" t="s">
        <v>247</v>
      </c>
      <c r="G403" s="113" t="s">
        <v>266</v>
      </c>
      <c r="H403" s="115" t="s">
        <v>266</v>
      </c>
    </row>
    <row r="404" spans="2:8" x14ac:dyDescent="0.25">
      <c r="B404" s="114" t="s">
        <v>424</v>
      </c>
      <c r="C404" s="136">
        <f>HACCP.A!$F$3</f>
        <v>0</v>
      </c>
      <c r="D404" s="113" t="str">
        <f>HACCP.A!$D$8</f>
        <v>Select</v>
      </c>
      <c r="E404" s="113" t="str">
        <f>HACCP.A!$F$8</f>
        <v>Select</v>
      </c>
      <c r="F404" s="111" t="s">
        <v>248</v>
      </c>
      <c r="G404" s="113" t="s">
        <v>266</v>
      </c>
      <c r="H404" s="115" t="s">
        <v>266</v>
      </c>
    </row>
    <row r="405" spans="2:8" x14ac:dyDescent="0.25">
      <c r="B405" s="114" t="s">
        <v>424</v>
      </c>
      <c r="C405" s="136">
        <f>HACCP.A!$F$3</f>
        <v>0</v>
      </c>
      <c r="D405" s="113" t="str">
        <f>HACCP.A!$D$8</f>
        <v>Select</v>
      </c>
      <c r="E405" s="113" t="str">
        <f>HACCP.A!$F$8</f>
        <v>Select</v>
      </c>
      <c r="F405" s="111" t="s">
        <v>249</v>
      </c>
      <c r="G405" s="113" t="s">
        <v>266</v>
      </c>
      <c r="H405" s="115" t="s">
        <v>266</v>
      </c>
    </row>
    <row r="406" spans="2:8" x14ac:dyDescent="0.25">
      <c r="B406" s="114" t="s">
        <v>424</v>
      </c>
      <c r="C406" s="136">
        <f>HACCP.A!$F$3</f>
        <v>0</v>
      </c>
      <c r="D406" s="113" t="str">
        <f>HACCP.A!$D$8</f>
        <v>Select</v>
      </c>
      <c r="E406" s="113" t="str">
        <f>HACCP.A!$F$8</f>
        <v>Select</v>
      </c>
      <c r="F406" s="111" t="s">
        <v>250</v>
      </c>
      <c r="G406" s="113" t="s">
        <v>266</v>
      </c>
      <c r="H406" s="115" t="s">
        <v>266</v>
      </c>
    </row>
    <row r="407" spans="2:8" x14ac:dyDescent="0.25">
      <c r="B407" s="114" t="s">
        <v>424</v>
      </c>
      <c r="C407" s="136">
        <f>HACCP.A!$F$3</f>
        <v>0</v>
      </c>
      <c r="D407" s="113" t="str">
        <f>HACCP.A!$D$8</f>
        <v>Select</v>
      </c>
      <c r="E407" s="113" t="str">
        <f>HACCP.A!$F$8</f>
        <v>Select</v>
      </c>
      <c r="F407" s="111" t="s">
        <v>251</v>
      </c>
      <c r="G407" s="113" t="s">
        <v>266</v>
      </c>
      <c r="H407" s="115" t="s">
        <v>266</v>
      </c>
    </row>
    <row r="408" spans="2:8" x14ac:dyDescent="0.25">
      <c r="B408" s="114" t="s">
        <v>424</v>
      </c>
      <c r="C408" s="136">
        <f>HACCP.A!$F$3</f>
        <v>0</v>
      </c>
      <c r="D408" s="113" t="str">
        <f>HACCP.A!$D$8</f>
        <v>Select</v>
      </c>
      <c r="E408" s="113" t="str">
        <f>HACCP.A!$F$8</f>
        <v>Select</v>
      </c>
      <c r="F408" s="111" t="s">
        <v>252</v>
      </c>
      <c r="G408" s="113" t="str">
        <f>IF(HACCP.A!$E$34="Acceptable","A",IF(HACCP.A!$E$34="Needs Improvement","NI",HACCP.A!$E$34))</f>
        <v>Select</v>
      </c>
      <c r="H408" s="115">
        <f>HACCP.A!$F$34</f>
        <v>0</v>
      </c>
    </row>
    <row r="409" spans="2:8" x14ac:dyDescent="0.25">
      <c r="B409" s="114" t="s">
        <v>424</v>
      </c>
      <c r="C409" s="136">
        <f>HACCP.A!$F$3</f>
        <v>0</v>
      </c>
      <c r="D409" s="113" t="str">
        <f>HACCP.A!$D$8</f>
        <v>Select</v>
      </c>
      <c r="E409" s="113" t="str">
        <f>HACCP.A!$F$8</f>
        <v>Select</v>
      </c>
      <c r="F409" s="111" t="s">
        <v>253</v>
      </c>
      <c r="G409" s="113" t="str">
        <f>IF(HACCP.A!$E$35="Acceptable","A",IF(HACCP.A!$E$35="Needs Improvement","NI",HACCP.A!$E$35))</f>
        <v>Select</v>
      </c>
      <c r="H409" s="115">
        <f>HACCP.A!$F$35</f>
        <v>0</v>
      </c>
    </row>
    <row r="410" spans="2:8" x14ac:dyDescent="0.25">
      <c r="B410" s="114" t="s">
        <v>424</v>
      </c>
      <c r="C410" s="136">
        <f>HACCP.A!$F$3</f>
        <v>0</v>
      </c>
      <c r="D410" s="113" t="str">
        <f>HACCP.A!$D$8</f>
        <v>Select</v>
      </c>
      <c r="E410" s="113" t="str">
        <f>HACCP.A!$F$8</f>
        <v>Select</v>
      </c>
      <c r="F410" s="111" t="s">
        <v>254</v>
      </c>
      <c r="G410" s="113" t="str">
        <f>IF(HACCP.A!$E$36="Acceptable","A",IF(HACCP.A!$E$36="Needs Improvement","NI",HACCP.A!$E$36))</f>
        <v>Select</v>
      </c>
      <c r="H410" s="115">
        <f>HACCP.A!$F$36</f>
        <v>0</v>
      </c>
    </row>
    <row r="411" spans="2:8" x14ac:dyDescent="0.25">
      <c r="B411" s="114" t="s">
        <v>424</v>
      </c>
      <c r="C411" s="136">
        <f>HACCP.A!$F$3</f>
        <v>0</v>
      </c>
      <c r="D411" s="113" t="str">
        <f>HACCP.A!$D$8</f>
        <v>Select</v>
      </c>
      <c r="E411" s="113" t="str">
        <f>HACCP.A!$F$8</f>
        <v>Select</v>
      </c>
      <c r="F411" s="111" t="s">
        <v>255</v>
      </c>
      <c r="G411" s="113" t="str">
        <f>IF(HACCP.A!$E$37="Acceptable","A",IF(HACCP.A!$E$37="Needs Improvement","NI",HACCP.A!$E$37))</f>
        <v>Select</v>
      </c>
      <c r="H411" s="115">
        <f>HACCP.A!$F$37</f>
        <v>0</v>
      </c>
    </row>
    <row r="412" spans="2:8" x14ac:dyDescent="0.25">
      <c r="B412" s="114" t="s">
        <v>424</v>
      </c>
      <c r="C412" s="136">
        <f>HACCP.A!$F$3</f>
        <v>0</v>
      </c>
      <c r="D412" s="113" t="str">
        <f>HACCP.A!$D$8</f>
        <v>Select</v>
      </c>
      <c r="E412" s="113" t="str">
        <f>HACCP.A!$F$8</f>
        <v>Select</v>
      </c>
      <c r="F412" s="111" t="s">
        <v>256</v>
      </c>
      <c r="G412" s="113" t="str">
        <f>IF(HACCP.A!$E$38="Acceptable","A",IF(HACCP.A!$E$38="Needs Improvement","NI",HACCP.A!$E$38))</f>
        <v>Select</v>
      </c>
      <c r="H412" s="115">
        <f>HACCP.A!$F$38</f>
        <v>0</v>
      </c>
    </row>
    <row r="413" spans="2:8" x14ac:dyDescent="0.25">
      <c r="B413" s="114" t="s">
        <v>424</v>
      </c>
      <c r="C413" s="136">
        <f>HACCP.A!$F$3</f>
        <v>0</v>
      </c>
      <c r="D413" s="113" t="str">
        <f>HACCP.A!$D$8</f>
        <v>Select</v>
      </c>
      <c r="E413" s="113" t="str">
        <f>HACCP.A!$F$8</f>
        <v>Select</v>
      </c>
      <c r="F413" s="111" t="s">
        <v>257</v>
      </c>
      <c r="G413" s="113" t="str">
        <f>IF(HACCP.A!$E$39="Acceptable","A",IF(HACCP.A!$E$39="Needs Improvement","NI",HACCP.A!$E$39))</f>
        <v>Select</v>
      </c>
      <c r="H413" s="115">
        <f>HACCP.A!$F$39</f>
        <v>0</v>
      </c>
    </row>
    <row r="414" spans="2:8" x14ac:dyDescent="0.25">
      <c r="B414" s="114" t="s">
        <v>424</v>
      </c>
      <c r="C414" s="136">
        <f>HACCP.A!$F$3</f>
        <v>0</v>
      </c>
      <c r="D414" s="113" t="str">
        <f>HACCP.A!$D$8</f>
        <v>Select</v>
      </c>
      <c r="E414" s="113" t="str">
        <f>HACCP.A!$F$8</f>
        <v>Select</v>
      </c>
      <c r="F414" s="111" t="s">
        <v>258</v>
      </c>
      <c r="G414" s="113" t="str">
        <f>IF(HACCP.A!$E$40="Acceptable","A",IF(HACCP.A!$E$40="Needs Improvement","NI",HACCP.A!$E$40))</f>
        <v>Select</v>
      </c>
      <c r="H414" s="115">
        <f>HACCP.A!$F$40</f>
        <v>0</v>
      </c>
    </row>
    <row r="415" spans="2:8" x14ac:dyDescent="0.25">
      <c r="B415" s="114" t="s">
        <v>424</v>
      </c>
      <c r="C415" s="136">
        <f>HACCP.A!$F$3</f>
        <v>0</v>
      </c>
      <c r="D415" s="113" t="str">
        <f>HACCP.A!$D$8</f>
        <v>Select</v>
      </c>
      <c r="E415" s="113" t="str">
        <f>HACCP.A!$F$8</f>
        <v>Select</v>
      </c>
      <c r="F415" s="111" t="s">
        <v>259</v>
      </c>
      <c r="G415" s="113" t="str">
        <f>IF(HACCP.A!$E$41="Acceptable","A",IF(HACCP.A!$E$41="Needs Improvement","NI",HACCP.A!$E$41))</f>
        <v>Select</v>
      </c>
      <c r="H415" s="115">
        <f>HACCP.A!$F$41</f>
        <v>0</v>
      </c>
    </row>
    <row r="416" spans="2:8" x14ac:dyDescent="0.25">
      <c r="B416" s="114" t="s">
        <v>424</v>
      </c>
      <c r="C416" s="136">
        <f>HACCP.A!$F$3</f>
        <v>0</v>
      </c>
      <c r="D416" s="113" t="str">
        <f>HACCP.A!$D$8</f>
        <v>Select</v>
      </c>
      <c r="E416" s="113" t="str">
        <f>HACCP.A!$F$8</f>
        <v>Select</v>
      </c>
      <c r="F416" s="111" t="s">
        <v>260</v>
      </c>
      <c r="G416" s="113" t="str">
        <f>IF(HACCP.A!$E$43="Acceptable","A",IF(HACCP.A!$E$43="Needs Improvement","NI",HACCP.A!$E$43))</f>
        <v>Select</v>
      </c>
      <c r="H416" s="115">
        <f>HACCP.A!$F$43</f>
        <v>0</v>
      </c>
    </row>
    <row r="417" spans="2:8" x14ac:dyDescent="0.25">
      <c r="B417" s="114" t="s">
        <v>424</v>
      </c>
      <c r="C417" s="136">
        <f>HACCP.A!$F$3</f>
        <v>0</v>
      </c>
      <c r="D417" s="113" t="str">
        <f>HACCP.A!$D$8</f>
        <v>Select</v>
      </c>
      <c r="E417" s="113" t="str">
        <f>HACCP.A!$F$8</f>
        <v>Select</v>
      </c>
      <c r="F417" s="111" t="s">
        <v>261</v>
      </c>
      <c r="G417" s="113" t="str">
        <f>IF(HACCP.A!$E$44="Acceptable","A",IF(HACCP.A!$E$44="Needs Improvement","NI",HACCP.A!$E$44))</f>
        <v>Select</v>
      </c>
      <c r="H417" s="115">
        <f>HACCP.A!$F$44</f>
        <v>0</v>
      </c>
    </row>
    <row r="418" spans="2:8" x14ac:dyDescent="0.25">
      <c r="B418" s="114" t="s">
        <v>424</v>
      </c>
      <c r="C418" s="136">
        <f>HACCP.A!$F$3</f>
        <v>0</v>
      </c>
      <c r="D418" s="113" t="str">
        <f>HACCP.A!$D$8</f>
        <v>Select</v>
      </c>
      <c r="E418" s="113" t="str">
        <f>HACCP.A!$F$8</f>
        <v>Select</v>
      </c>
      <c r="F418" s="111" t="s">
        <v>271</v>
      </c>
      <c r="G418" s="113" t="str">
        <f>IF(HACCP.A!$E$45="Acceptable","A",IF(HACCP.A!$E$45="Needs Improvement","NI",HACCP.A!$E$45))</f>
        <v>Select</v>
      </c>
      <c r="H418" s="115">
        <f>HACCP.A!$F$45</f>
        <v>0</v>
      </c>
    </row>
    <row r="419" spans="2:8" x14ac:dyDescent="0.25">
      <c r="B419" s="114" t="s">
        <v>424</v>
      </c>
      <c r="C419" s="136">
        <f>HACCP.A!$F$3</f>
        <v>0</v>
      </c>
      <c r="D419" s="113" t="str">
        <f>HACCP.A!$D$8</f>
        <v>Select</v>
      </c>
      <c r="E419" s="113" t="str">
        <f>HACCP.A!$F$8</f>
        <v>Select</v>
      </c>
      <c r="F419" s="111" t="s">
        <v>262</v>
      </c>
      <c r="G419" s="113" t="str">
        <f>IF(HACCP.A!$E$46="Acceptable","A",IF(HACCP.A!$E$46="Needs Improvement","NI",HACCP.A!$E$46))</f>
        <v>Select</v>
      </c>
      <c r="H419" s="115">
        <f>HACCP.A!$F$46</f>
        <v>0</v>
      </c>
    </row>
    <row r="420" spans="2:8" x14ac:dyDescent="0.25">
      <c r="B420" s="114" t="s">
        <v>424</v>
      </c>
      <c r="C420" s="136">
        <f>HACCP.A!$F$3</f>
        <v>0</v>
      </c>
      <c r="D420" s="113" t="str">
        <f>HACCP.A!$D$8</f>
        <v>Select</v>
      </c>
      <c r="E420" s="113" t="str">
        <f>HACCP.A!$F$8</f>
        <v>Select</v>
      </c>
      <c r="F420" s="111" t="s">
        <v>263</v>
      </c>
      <c r="G420" s="113" t="str">
        <f>IF(HACCP.A!$E$47="Acceptable","A",IF(HACCP.A!$E$47="Needs Improvement","NI",HACCP.A!$E$47))</f>
        <v>Select</v>
      </c>
      <c r="H420" s="115">
        <f>HACCP.A!$F$47</f>
        <v>0</v>
      </c>
    </row>
    <row r="421" spans="2:8" x14ac:dyDescent="0.25">
      <c r="B421" s="114" t="s">
        <v>424</v>
      </c>
      <c r="C421" s="136">
        <f>HACCP.A!$F$3</f>
        <v>0</v>
      </c>
      <c r="D421" s="113" t="str">
        <f>HACCP.A!$D$8</f>
        <v>Select</v>
      </c>
      <c r="E421" s="113" t="str">
        <f>HACCP.A!$F$8</f>
        <v>Select</v>
      </c>
      <c r="F421" s="111" t="s">
        <v>264</v>
      </c>
      <c r="G421" s="113" t="str">
        <f>IF(HACCP.A!$E$48="Acceptable","A",IF(HACCP.A!$E$48="Needs Improvement","NI",HACCP.A!$E$48))</f>
        <v>Select</v>
      </c>
      <c r="H421" s="115">
        <f>HACCP.A!$F$48</f>
        <v>0</v>
      </c>
    </row>
    <row r="422" spans="2:8" x14ac:dyDescent="0.25">
      <c r="B422" s="114" t="s">
        <v>424</v>
      </c>
      <c r="C422" s="136">
        <f>HACCP.A!$F$3</f>
        <v>0</v>
      </c>
      <c r="D422" s="113" t="str">
        <f>HACCP.A!$D$8</f>
        <v>Select</v>
      </c>
      <c r="E422" s="113" t="str">
        <f>HACCP.A!$F$8</f>
        <v>Select</v>
      </c>
      <c r="F422" s="111" t="s">
        <v>265</v>
      </c>
      <c r="G422" s="113" t="str">
        <f>IF(HACCP.A!$E$49="Acceptable","A",IF(HACCP.A!$E$49="Needs Improvement","NI",HACCP.A!$E$49))</f>
        <v>Select</v>
      </c>
      <c r="H422" s="115">
        <f>HACCP.A!$F$49</f>
        <v>0</v>
      </c>
    </row>
    <row r="423" spans="2:8" x14ac:dyDescent="0.25">
      <c r="B423" s="114" t="s">
        <v>424</v>
      </c>
      <c r="C423" s="136">
        <f>HACCP.A!$F$3</f>
        <v>0</v>
      </c>
      <c r="D423" s="113" t="str">
        <f>HACCP.A!$D$8</f>
        <v>Select</v>
      </c>
      <c r="E423" s="113" t="str">
        <f>HACCP.A!$F$8</f>
        <v>Select</v>
      </c>
      <c r="F423" s="111" t="s">
        <v>425</v>
      </c>
      <c r="G423" s="113" t="str">
        <f>IF(HACCP.A!$E$51="Acceptable","A",IF(HACCP.A!$E$51="Needs Improvement","NI",HACCP.A!$E$51))</f>
        <v>Select</v>
      </c>
      <c r="H423" s="115">
        <f>HACCP.A!$F$51</f>
        <v>0</v>
      </c>
    </row>
    <row r="424" spans="2:8" x14ac:dyDescent="0.25">
      <c r="B424" s="120" t="s">
        <v>424</v>
      </c>
      <c r="C424" s="154">
        <f>HACCP.A!$F$3</f>
        <v>0</v>
      </c>
      <c r="D424" s="121" t="str">
        <f>HACCP.A!$D$8</f>
        <v>Select</v>
      </c>
      <c r="E424" s="121" t="str">
        <f>HACCP.A!$F$8</f>
        <v>Select</v>
      </c>
      <c r="F424" s="101" t="s">
        <v>407</v>
      </c>
      <c r="G424" s="121" t="s">
        <v>266</v>
      </c>
      <c r="H424" s="122">
        <f>HACCP.A!$B$53</f>
        <v>0</v>
      </c>
    </row>
  </sheetData>
  <sheetProtection algorithmName="SHA-512" hashValue="kjDo6QtAfziTxoDbGjZJ/DTSkww6DXsU6nLLK8WVmoQlv/qYAmXt5TlfqrIhkFRX5aOeKYJSGPzE51LztElbRA==" saltValue="kXyBVb0C7c9VX4xQj+IwHg==" spinCount="100000" sheet="1" scenarios="1" formatCells="0" formatColumns="0" formatRows="0" autoFilter="0"/>
  <phoneticPr fontId="17" type="noConversion"/>
  <conditionalFormatting sqref="G11:G424">
    <cfRule type="cellIs" dxfId="125" priority="1" operator="equal">
      <formula>"NI"</formula>
    </cfRule>
  </conditionalFormatting>
  <pageMargins left="0.7" right="0.7" top="0.75" bottom="0.75" header="0.3" footer="0.3"/>
  <pageSetup scale="56" fitToHeight="0" orientation="landscape" horizontalDpi="1200" verticalDpi="1200"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ABAB-1794-4021-B3A9-0086BE9057C0}">
  <sheetPr codeName="Sheet6">
    <tabColor rgb="FFFFFF66"/>
    <pageSetUpPr fitToPage="1"/>
  </sheetPr>
  <dimension ref="A1:G42"/>
  <sheetViews>
    <sheetView showGridLines="0" showRuler="0" zoomScaleNormal="100" workbookViewId="0">
      <selection activeCell="D4" sqref="D4"/>
    </sheetView>
  </sheetViews>
  <sheetFormatPr defaultRowHeight="15" x14ac:dyDescent="0.25"/>
  <cols>
    <col min="1" max="1" width="4.140625" customWidth="1"/>
    <col min="2" max="2" width="6.7109375" customWidth="1"/>
    <col min="3" max="3" width="14.7109375" customWidth="1"/>
    <col min="4" max="4" width="33.7109375" customWidth="1"/>
    <col min="5" max="5" width="20.7109375" customWidth="1"/>
    <col min="6" max="6" width="93.7109375" customWidth="1"/>
    <col min="7" max="7" width="96" customWidth="1"/>
    <col min="8" max="13" width="9.140625" customWidth="1"/>
  </cols>
  <sheetData>
    <row r="1" spans="1:7" ht="20.25"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404</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150"/>
      <c r="E6" s="71" t="s">
        <v>1</v>
      </c>
      <c r="F6" s="58"/>
    </row>
    <row r="7" spans="1:7" ht="50.1" customHeight="1" x14ac:dyDescent="0.25">
      <c r="B7" s="206" t="s">
        <v>2</v>
      </c>
      <c r="C7" s="221"/>
      <c r="D7" s="19"/>
      <c r="E7" s="69" t="s">
        <v>408</v>
      </c>
      <c r="F7" s="20"/>
    </row>
    <row r="8" spans="1:7" ht="50.1" customHeight="1" x14ac:dyDescent="0.25">
      <c r="A8" s="190"/>
      <c r="B8" s="219" t="s">
        <v>400</v>
      </c>
      <c r="C8" s="222"/>
      <c r="D8" s="149" t="s">
        <v>100</v>
      </c>
      <c r="E8" s="71" t="s">
        <v>221</v>
      </c>
      <c r="F8" s="150" t="s">
        <v>46</v>
      </c>
    </row>
    <row r="9" spans="1:7" ht="90" customHeight="1" x14ac:dyDescent="0.25">
      <c r="A9" s="4"/>
      <c r="B9" s="219" t="s">
        <v>186</v>
      </c>
      <c r="C9" s="222"/>
      <c r="D9" s="59">
        <f>COUNTIF(E14:E36, "Acceptable")</f>
        <v>0</v>
      </c>
      <c r="E9" s="70" t="s">
        <v>187</v>
      </c>
      <c r="F9" s="61">
        <f>COUNTIF(E14:E36, "Needs Improvement")</f>
        <v>0</v>
      </c>
    </row>
    <row r="10" spans="1:7" ht="50.1" customHeight="1" x14ac:dyDescent="0.25">
      <c r="A10" s="4"/>
      <c r="B10" s="219" t="s">
        <v>403</v>
      </c>
      <c r="C10" s="223"/>
      <c r="D10" s="60"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20</v>
      </c>
      <c r="F11" t="s">
        <v>282</v>
      </c>
    </row>
    <row r="12" spans="1:7" ht="50.1" customHeight="1" x14ac:dyDescent="0.25">
      <c r="B12" s="8" t="s">
        <v>4</v>
      </c>
      <c r="C12" s="225" t="s">
        <v>5</v>
      </c>
      <c r="D12" s="226"/>
      <c r="E12" s="8" t="s">
        <v>48</v>
      </c>
      <c r="F12" s="1" t="s">
        <v>286</v>
      </c>
      <c r="G12" s="1" t="s">
        <v>98</v>
      </c>
    </row>
    <row r="13" spans="1:7" ht="39.950000000000003" customHeight="1" x14ac:dyDescent="0.25">
      <c r="B13" s="227" t="s">
        <v>201</v>
      </c>
      <c r="C13" s="228"/>
      <c r="D13" s="228"/>
      <c r="E13" s="228"/>
      <c r="F13" s="228"/>
      <c r="G13" s="2"/>
    </row>
    <row r="14" spans="1:7" ht="206.25" x14ac:dyDescent="0.25">
      <c r="A14" s="4"/>
      <c r="B14" s="21">
        <v>1</v>
      </c>
      <c r="C14" s="213" t="s">
        <v>194</v>
      </c>
      <c r="D14" s="223"/>
      <c r="E14" s="64" t="s">
        <v>46</v>
      </c>
      <c r="F14" s="3"/>
      <c r="G14" s="22" t="s">
        <v>518</v>
      </c>
    </row>
    <row r="15" spans="1:7" ht="187.5" x14ac:dyDescent="0.25">
      <c r="A15" s="4"/>
      <c r="B15" s="21">
        <v>2</v>
      </c>
      <c r="C15" s="213" t="s">
        <v>195</v>
      </c>
      <c r="D15" s="214"/>
      <c r="E15" s="3" t="s">
        <v>46</v>
      </c>
      <c r="F15" s="3"/>
      <c r="G15" s="22" t="s">
        <v>590</v>
      </c>
    </row>
    <row r="16" spans="1:7" ht="96.6" customHeight="1" x14ac:dyDescent="0.25">
      <c r="A16" s="4"/>
      <c r="B16" s="21">
        <v>3</v>
      </c>
      <c r="C16" s="215" t="s">
        <v>12</v>
      </c>
      <c r="D16" s="214"/>
      <c r="E16" s="3" t="s">
        <v>46</v>
      </c>
      <c r="F16" s="3"/>
      <c r="G16" s="22" t="s">
        <v>519</v>
      </c>
    </row>
    <row r="17" spans="1:7" ht="78.599999999999994" customHeight="1" x14ac:dyDescent="0.25">
      <c r="A17" s="4"/>
      <c r="B17" s="21">
        <v>4</v>
      </c>
      <c r="C17" s="215" t="s">
        <v>26</v>
      </c>
      <c r="D17" s="214"/>
      <c r="E17" s="3" t="s">
        <v>46</v>
      </c>
      <c r="F17" s="3"/>
      <c r="G17" s="34" t="s">
        <v>191</v>
      </c>
    </row>
    <row r="18" spans="1:7" ht="105" customHeight="1" x14ac:dyDescent="0.25">
      <c r="A18" s="4"/>
      <c r="B18" s="21">
        <v>5</v>
      </c>
      <c r="C18" s="213" t="s">
        <v>203</v>
      </c>
      <c r="D18" s="229"/>
      <c r="E18" s="3" t="s">
        <v>46</v>
      </c>
      <c r="F18" s="3"/>
      <c r="G18" s="34" t="s">
        <v>35</v>
      </c>
    </row>
    <row r="19" spans="1:7" ht="149.1" customHeight="1" x14ac:dyDescent="0.25">
      <c r="A19" s="4"/>
      <c r="B19" s="21">
        <v>6</v>
      </c>
      <c r="C19" s="215" t="s">
        <v>13</v>
      </c>
      <c r="D19" s="214"/>
      <c r="E19" s="3" t="s">
        <v>46</v>
      </c>
      <c r="F19" s="3"/>
      <c r="G19" s="22" t="s">
        <v>593</v>
      </c>
    </row>
    <row r="20" spans="1:7" ht="105" customHeight="1" x14ac:dyDescent="0.25">
      <c r="A20" s="4"/>
      <c r="B20" s="21">
        <v>7</v>
      </c>
      <c r="C20" s="215" t="s">
        <v>16</v>
      </c>
      <c r="D20" s="214"/>
      <c r="E20" s="3" t="s">
        <v>46</v>
      </c>
      <c r="F20" s="3"/>
      <c r="G20" s="22" t="s">
        <v>115</v>
      </c>
    </row>
    <row r="21" spans="1:7" ht="210.95" customHeight="1" x14ac:dyDescent="0.25">
      <c r="A21" s="4"/>
      <c r="B21" s="21">
        <v>8</v>
      </c>
      <c r="C21" s="215" t="s">
        <v>202</v>
      </c>
      <c r="D21" s="214"/>
      <c r="E21" s="3" t="s">
        <v>46</v>
      </c>
      <c r="F21" s="3"/>
      <c r="G21" s="35" t="s">
        <v>36</v>
      </c>
    </row>
    <row r="22" spans="1:7" ht="114.95" customHeight="1" x14ac:dyDescent="0.25">
      <c r="A22" s="4"/>
      <c r="B22" s="21">
        <v>9</v>
      </c>
      <c r="C22" s="215" t="s">
        <v>23</v>
      </c>
      <c r="D22" s="214"/>
      <c r="E22" s="3" t="s">
        <v>46</v>
      </c>
      <c r="F22" s="3"/>
      <c r="G22" s="35" t="s">
        <v>37</v>
      </c>
    </row>
    <row r="23" spans="1:7" ht="39.950000000000003" customHeight="1" x14ac:dyDescent="0.25">
      <c r="A23" s="4"/>
      <c r="B23" s="208" t="s">
        <v>188</v>
      </c>
      <c r="C23" s="209"/>
      <c r="D23" s="209"/>
      <c r="E23" s="209"/>
      <c r="F23" s="209"/>
      <c r="G23" s="36"/>
    </row>
    <row r="24" spans="1:7" ht="222.6" customHeight="1" x14ac:dyDescent="0.25">
      <c r="A24" s="4"/>
      <c r="B24" s="21">
        <v>1</v>
      </c>
      <c r="C24" s="215" t="s">
        <v>204</v>
      </c>
      <c r="D24" s="214"/>
      <c r="E24" s="3" t="s">
        <v>46</v>
      </c>
      <c r="F24" s="3"/>
      <c r="G24" s="22" t="s">
        <v>106</v>
      </c>
    </row>
    <row r="25" spans="1:7" ht="162.94999999999999" customHeight="1" x14ac:dyDescent="0.25">
      <c r="A25" s="4"/>
      <c r="B25" s="21">
        <v>2</v>
      </c>
      <c r="C25" s="215" t="s">
        <v>116</v>
      </c>
      <c r="D25" s="214"/>
      <c r="E25" s="3" t="s">
        <v>46</v>
      </c>
      <c r="F25" s="3"/>
      <c r="G25" s="22" t="s">
        <v>596</v>
      </c>
    </row>
    <row r="26" spans="1:7" ht="273.60000000000002" customHeight="1" x14ac:dyDescent="0.25">
      <c r="A26" s="4"/>
      <c r="B26" s="21">
        <v>3</v>
      </c>
      <c r="C26" s="215" t="s">
        <v>50</v>
      </c>
      <c r="D26" s="214"/>
      <c r="E26" s="3" t="s">
        <v>46</v>
      </c>
      <c r="F26" s="3"/>
      <c r="G26" s="22" t="s">
        <v>101</v>
      </c>
    </row>
    <row r="27" spans="1:7" ht="337.5" customHeight="1" x14ac:dyDescent="0.25">
      <c r="A27" s="4"/>
      <c r="B27" s="21">
        <v>4</v>
      </c>
      <c r="C27" s="215" t="s">
        <v>51</v>
      </c>
      <c r="D27" s="214"/>
      <c r="E27" s="3" t="s">
        <v>46</v>
      </c>
      <c r="F27" s="3"/>
      <c r="G27" s="22" t="s">
        <v>108</v>
      </c>
    </row>
    <row r="28" spans="1:7" ht="239.45" customHeight="1" x14ac:dyDescent="0.25">
      <c r="A28" s="4"/>
      <c r="B28" s="21">
        <v>5</v>
      </c>
      <c r="C28" s="215" t="s">
        <v>6</v>
      </c>
      <c r="D28" s="214"/>
      <c r="E28" s="3" t="s">
        <v>46</v>
      </c>
      <c r="F28" s="3"/>
      <c r="G28" s="22" t="s">
        <v>102</v>
      </c>
    </row>
    <row r="29" spans="1:7" ht="152.1" customHeight="1" x14ac:dyDescent="0.25">
      <c r="A29" s="4"/>
      <c r="B29" s="21">
        <v>6</v>
      </c>
      <c r="C29" s="215" t="s">
        <v>17</v>
      </c>
      <c r="D29" s="214"/>
      <c r="E29" s="3" t="s">
        <v>46</v>
      </c>
      <c r="F29" s="3"/>
      <c r="G29" s="22" t="s">
        <v>103</v>
      </c>
    </row>
    <row r="30" spans="1:7" ht="409.5" x14ac:dyDescent="0.25">
      <c r="A30" s="4"/>
      <c r="B30" s="21">
        <v>7</v>
      </c>
      <c r="C30" s="215" t="s">
        <v>18</v>
      </c>
      <c r="D30" s="214"/>
      <c r="E30" s="3" t="s">
        <v>46</v>
      </c>
      <c r="F30" s="3"/>
      <c r="G30" s="37" t="s">
        <v>597</v>
      </c>
    </row>
    <row r="31" spans="1:7" ht="99" customHeight="1" x14ac:dyDescent="0.25">
      <c r="A31" s="4"/>
      <c r="B31" s="21">
        <v>8</v>
      </c>
      <c r="C31" s="215" t="s">
        <v>19</v>
      </c>
      <c r="D31" s="214"/>
      <c r="E31" s="3" t="s">
        <v>46</v>
      </c>
      <c r="F31" s="3"/>
      <c r="G31" s="22" t="s">
        <v>52</v>
      </c>
    </row>
    <row r="32" spans="1:7" ht="163.5" customHeight="1" x14ac:dyDescent="0.25">
      <c r="A32" s="4"/>
      <c r="B32" s="21">
        <v>9</v>
      </c>
      <c r="C32" s="215" t="s">
        <v>7</v>
      </c>
      <c r="D32" s="214"/>
      <c r="E32" s="3" t="s">
        <v>46</v>
      </c>
      <c r="F32" s="3"/>
      <c r="G32" s="22" t="s">
        <v>27</v>
      </c>
    </row>
    <row r="33" spans="1:7" ht="39.950000000000003" customHeight="1" x14ac:dyDescent="0.25">
      <c r="A33" s="4"/>
      <c r="B33" s="208" t="s">
        <v>189</v>
      </c>
      <c r="C33" s="209"/>
      <c r="D33" s="209"/>
      <c r="E33" s="209"/>
      <c r="F33" s="209"/>
      <c r="G33" s="39"/>
    </row>
    <row r="34" spans="1:7" ht="187.5" x14ac:dyDescent="0.25">
      <c r="A34" s="4"/>
      <c r="B34" s="21">
        <v>1</v>
      </c>
      <c r="C34" s="215" t="s">
        <v>117</v>
      </c>
      <c r="D34" s="214"/>
      <c r="E34" s="3" t="s">
        <v>46</v>
      </c>
      <c r="F34" s="3"/>
      <c r="G34" s="22" t="s">
        <v>118</v>
      </c>
    </row>
    <row r="35" spans="1:7" ht="39.950000000000003" customHeight="1" x14ac:dyDescent="0.25">
      <c r="A35" s="4"/>
      <c r="B35" s="208" t="s">
        <v>406</v>
      </c>
      <c r="C35" s="209"/>
      <c r="D35" s="224"/>
      <c r="E35" s="224"/>
      <c r="F35" s="224"/>
      <c r="G35" s="39"/>
    </row>
    <row r="36" spans="1:7" ht="105.6" customHeight="1" x14ac:dyDescent="0.25">
      <c r="A36" s="4"/>
      <c r="B36" s="21">
        <v>1</v>
      </c>
      <c r="C36" s="215" t="s">
        <v>119</v>
      </c>
      <c r="D36" s="214"/>
      <c r="E36" s="3" t="s">
        <v>46</v>
      </c>
      <c r="F36" s="3"/>
      <c r="G36" s="22" t="s">
        <v>592</v>
      </c>
    </row>
    <row r="37" spans="1:7" ht="39.950000000000003" customHeight="1" x14ac:dyDescent="0.25">
      <c r="B37" s="208" t="s">
        <v>407</v>
      </c>
      <c r="C37" s="209"/>
      <c r="D37" s="209"/>
      <c r="E37" s="209"/>
      <c r="F37" s="209"/>
      <c r="G37" s="40"/>
    </row>
    <row r="38" spans="1:7" ht="150" customHeight="1" x14ac:dyDescent="0.25">
      <c r="B38" s="210"/>
      <c r="C38" s="211"/>
      <c r="D38" s="211"/>
      <c r="E38" s="211"/>
      <c r="F38" s="212"/>
      <c r="G38" s="22" t="s">
        <v>120</v>
      </c>
    </row>
    <row r="41" spans="1:7" ht="60" customHeight="1" x14ac:dyDescent="0.25">
      <c r="B41" s="206" t="s">
        <v>267</v>
      </c>
      <c r="C41" s="207"/>
      <c r="D41" s="44"/>
      <c r="E41" s="71" t="s">
        <v>3</v>
      </c>
      <c r="F41" s="63"/>
    </row>
    <row r="42" spans="1:7" ht="60" customHeight="1" x14ac:dyDescent="0.25">
      <c r="B42" s="219" t="s">
        <v>405</v>
      </c>
      <c r="C42" s="222"/>
      <c r="D42" s="178"/>
      <c r="E42" s="73"/>
      <c r="F42" s="73"/>
    </row>
  </sheetData>
  <sheetProtection algorithmName="SHA-512" hashValue="+qPtjwYhriY9fXUdYt5kBjhLP/Vchs6fW6dXVFbyhEK/gARinAbLqtY2D5EI0nQ7DxCqY41alU5TXcYQkutoLQ==" saltValue="KakiO0O7RkWmt2NqH3pVFQ==" spinCount="100000" sheet="1" objects="1" scenarios="1" formatCells="0" formatColumns="0" formatRows="0"/>
  <mergeCells count="38">
    <mergeCell ref="B42:C42"/>
    <mergeCell ref="B7:C7"/>
    <mergeCell ref="B8:C8"/>
    <mergeCell ref="B9:C9"/>
    <mergeCell ref="B10:C10"/>
    <mergeCell ref="B35:F35"/>
    <mergeCell ref="B33:F33"/>
    <mergeCell ref="C12:D12"/>
    <mergeCell ref="B13:F13"/>
    <mergeCell ref="C14:D14"/>
    <mergeCell ref="C22:D22"/>
    <mergeCell ref="C21:D21"/>
    <mergeCell ref="C20:D20"/>
    <mergeCell ref="C19:D19"/>
    <mergeCell ref="C18:D18"/>
    <mergeCell ref="C17:D17"/>
    <mergeCell ref="C16:D16"/>
    <mergeCell ref="B2:F2"/>
    <mergeCell ref="B4:C4"/>
    <mergeCell ref="B5:C5"/>
    <mergeCell ref="B6:C6"/>
    <mergeCell ref="B3:C3"/>
    <mergeCell ref="B41:C41"/>
    <mergeCell ref="B37:F37"/>
    <mergeCell ref="B38:F38"/>
    <mergeCell ref="B23:F23"/>
    <mergeCell ref="C15:D15"/>
    <mergeCell ref="C29:D29"/>
    <mergeCell ref="C28:D28"/>
    <mergeCell ref="C27:D27"/>
    <mergeCell ref="C26:D26"/>
    <mergeCell ref="C25:D25"/>
    <mergeCell ref="C24:D24"/>
    <mergeCell ref="C32:D32"/>
    <mergeCell ref="C30:D30"/>
    <mergeCell ref="C31:D31"/>
    <mergeCell ref="C36:D36"/>
    <mergeCell ref="C34:D34"/>
  </mergeCells>
  <conditionalFormatting sqref="E11">
    <cfRule type="cellIs" dxfId="124" priority="1" operator="greaterThan">
      <formula>0</formula>
    </cfRule>
  </conditionalFormatting>
  <conditionalFormatting sqref="E14:E22">
    <cfRule type="cellIs" dxfId="123" priority="11" operator="equal">
      <formula>"N/A"</formula>
    </cfRule>
    <cfRule type="cellIs" dxfId="122" priority="12" operator="equal">
      <formula>"Acceptable"</formula>
    </cfRule>
    <cfRule type="cellIs" dxfId="121" priority="14" operator="equal">
      <formula>"Needs Improvement"</formula>
    </cfRule>
  </conditionalFormatting>
  <conditionalFormatting sqref="E24:E32">
    <cfRule type="cellIs" dxfId="120" priority="8" operator="equal">
      <formula>"N/A"</formula>
    </cfRule>
    <cfRule type="cellIs" dxfId="119" priority="9" operator="equal">
      <formula>"Acceptable"</formula>
    </cfRule>
    <cfRule type="cellIs" dxfId="118" priority="10" operator="equal">
      <formula>"Needs Improvement"</formula>
    </cfRule>
  </conditionalFormatting>
  <conditionalFormatting sqref="E34">
    <cfRule type="cellIs" dxfId="117" priority="5" operator="equal">
      <formula>"N/A"</formula>
    </cfRule>
    <cfRule type="cellIs" dxfId="116" priority="6" operator="equal">
      <formula>"Acceptable"</formula>
    </cfRule>
    <cfRule type="cellIs" dxfId="115" priority="7" operator="equal">
      <formula>"Needs Improvement"</formula>
    </cfRule>
  </conditionalFormatting>
  <conditionalFormatting sqref="E36">
    <cfRule type="cellIs" dxfId="114" priority="2" operator="equal">
      <formula>"N/A"</formula>
    </cfRule>
    <cfRule type="cellIs" dxfId="113" priority="3" operator="equal">
      <formula>"Acceptable"</formula>
    </cfRule>
    <cfRule type="cellIs" dxfId="112" priority="4" operator="equal">
      <formula>"Needs Improvement"</formula>
    </cfRule>
  </conditionalFormatting>
  <dataValidations count="3">
    <dataValidation type="list" allowBlank="1" showInputMessage="1" showErrorMessage="1" sqref="E14:E22 E24:E32 E34 E36" xr:uid="{0BBA5C2C-A615-4BB4-A075-241F3FB03C27}">
      <formula1>"Select, Acceptable, Needs Improvement, N/A"</formula1>
    </dataValidation>
    <dataValidation type="date" operator="greaterThanOrEqual" allowBlank="1" showInputMessage="1" showErrorMessage="1" error="Please enter a date in MM/DD/YYYY format." sqref="F41 D3 F3" xr:uid="{B6F6E8AE-B3DA-47E0-A807-9ACB3B8C9BEA}">
      <formula1>1</formula1>
    </dataValidation>
    <dataValidation type="list" allowBlank="1" showInputMessage="1" showErrorMessage="1" sqref="F8" xr:uid="{38738465-8CAE-490F-B7BA-07172911052E}">
      <formula1>"Select, Contract Audit, Verification Audit, Training Audit, Joint Inspection, Non-Contract Audit, Field Evaluation"</formula1>
    </dataValidation>
  </dataValidations>
  <printOptions horizontalCentered="1"/>
  <pageMargins left="0.2" right="0.2" top="0.5" bottom="0.5" header="0.3" footer="0.3"/>
  <pageSetup paperSize="127" scale="83" fitToHeight="0" orientation="portrait" horizontalDpi="300" verticalDpi="300" r:id="rId1"/>
  <headerFooter>
    <oddFooter>&amp;CPage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03B3666-0689-4929-982E-8B4C0FA588C4}">
          <x14:formula1>
            <xm:f>Sheet1!$A$3:$A$129</xm:f>
          </x14:formula1>
          <xm:sqref>D4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0E82-8AB5-407A-9870-820AD98C0737}">
  <sheetPr codeName="Sheet7">
    <tabColor theme="9" tint="0.39997558519241921"/>
    <pageSetUpPr fitToPage="1"/>
  </sheetPr>
  <dimension ref="A1:G43"/>
  <sheetViews>
    <sheetView showGridLines="0" showRuler="0" zoomScaleNormal="100" zoomScalePageLayoutView="110" workbookViewId="0">
      <selection activeCell="D4" sqref="D4"/>
    </sheetView>
  </sheetViews>
  <sheetFormatPr defaultRowHeight="15" x14ac:dyDescent="0.25"/>
  <cols>
    <col min="1" max="1" width="4.85546875" customWidth="1"/>
    <col min="2" max="2" width="6.7109375" customWidth="1"/>
    <col min="3" max="3" width="14.7109375" customWidth="1"/>
    <col min="4" max="4" width="33.7109375" customWidth="1"/>
    <col min="5" max="5" width="20.7109375" customWidth="1"/>
    <col min="6" max="6" width="93.7109375" customWidth="1"/>
    <col min="7" max="7" width="95.42578125" customWidth="1"/>
  </cols>
  <sheetData>
    <row r="1" spans="1:7" ht="21.75" customHeight="1" x14ac:dyDescent="0.25">
      <c r="A1" s="7"/>
      <c r="B1" s="49" t="str">
        <f>Sheet1!$A$1</f>
        <v>Human Food Field Inspection Audit v 07/2025</v>
      </c>
      <c r="F1" s="183" t="str">
        <f>Sheet1!$B$1</f>
        <v>FDA Form 3610-H OMB Number: 0910-0909 Exp Date: 04/30/2027</v>
      </c>
    </row>
    <row r="2" spans="1:7" ht="80.099999999999994" customHeight="1" x14ac:dyDescent="0.25">
      <c r="B2" s="216" t="s">
        <v>409</v>
      </c>
      <c r="C2" s="217"/>
      <c r="D2" s="217"/>
      <c r="E2" s="217"/>
      <c r="F2" s="218"/>
    </row>
    <row r="3" spans="1:7" ht="50.1" customHeight="1" x14ac:dyDescent="0.25">
      <c r="B3" s="219" t="s">
        <v>88</v>
      </c>
      <c r="C3" s="221"/>
      <c r="D3" s="148"/>
      <c r="E3" s="69" t="s">
        <v>89</v>
      </c>
      <c r="F3" s="148"/>
    </row>
    <row r="4" spans="1:7" ht="80.099999999999994" customHeight="1" x14ac:dyDescent="0.25">
      <c r="B4" s="219" t="s">
        <v>47</v>
      </c>
      <c r="C4" s="220"/>
      <c r="D4" s="57" t="s">
        <v>46</v>
      </c>
      <c r="E4" s="69" t="s">
        <v>268</v>
      </c>
      <c r="F4" s="57"/>
    </row>
    <row r="5" spans="1:7" ht="50.1" customHeight="1" x14ac:dyDescent="0.25">
      <c r="B5" s="219" t="s">
        <v>90</v>
      </c>
      <c r="C5" s="221"/>
      <c r="D5" s="181"/>
      <c r="E5" s="70" t="s">
        <v>91</v>
      </c>
      <c r="F5" s="181"/>
    </row>
    <row r="6" spans="1:7" ht="50.1" customHeight="1" x14ac:dyDescent="0.25">
      <c r="B6" s="206" t="s">
        <v>0</v>
      </c>
      <c r="C6" s="221"/>
      <c r="D6" s="58"/>
      <c r="E6" s="71" t="s">
        <v>1</v>
      </c>
      <c r="F6" s="58"/>
    </row>
    <row r="7" spans="1:7" ht="50.1" customHeight="1" x14ac:dyDescent="0.25">
      <c r="A7" s="4"/>
      <c r="B7" s="206" t="s">
        <v>2</v>
      </c>
      <c r="C7" s="221"/>
      <c r="D7" s="19"/>
      <c r="E7" s="69" t="s">
        <v>408</v>
      </c>
      <c r="F7" s="20"/>
    </row>
    <row r="8" spans="1:7" ht="50.1" customHeight="1" x14ac:dyDescent="0.25">
      <c r="A8" s="189"/>
      <c r="B8" s="219" t="s">
        <v>400</v>
      </c>
      <c r="C8" s="222"/>
      <c r="D8" s="149" t="s">
        <v>45</v>
      </c>
      <c r="E8" s="71" t="s">
        <v>221</v>
      </c>
      <c r="F8" s="150" t="s">
        <v>46</v>
      </c>
    </row>
    <row r="9" spans="1:7" ht="90" customHeight="1" x14ac:dyDescent="0.25">
      <c r="A9" s="4"/>
      <c r="B9" s="219" t="s">
        <v>186</v>
      </c>
      <c r="C9" s="222"/>
      <c r="D9" s="59">
        <f>COUNTIF(E14:E37, "Acceptable")</f>
        <v>0</v>
      </c>
      <c r="E9" s="70" t="s">
        <v>187</v>
      </c>
      <c r="F9" s="61">
        <f>COUNTIF(E14:E37, "Needs Improvement")</f>
        <v>0</v>
      </c>
    </row>
    <row r="10" spans="1:7" ht="50.1" customHeight="1" x14ac:dyDescent="0.25">
      <c r="A10" s="4"/>
      <c r="B10" s="219" t="s">
        <v>403</v>
      </c>
      <c r="C10" s="223"/>
      <c r="D10" s="72" t="str">
        <f>IF(D9+F9 &gt; 0, D9/(D9+F9), "Auto-Populates")</f>
        <v>Auto-Populates</v>
      </c>
      <c r="E10" s="70" t="s">
        <v>49</v>
      </c>
      <c r="F10" s="62" t="str">
        <f>IF(ISNUMBER(D10), IF(D10 &gt;= 0.8, "Acceptable", "Needs Improvement"), "Auto-Populates")</f>
        <v>Auto-Populates</v>
      </c>
    </row>
    <row r="11" spans="1:7" ht="34.35" customHeight="1" x14ac:dyDescent="0.3">
      <c r="B11" s="16" t="s">
        <v>269</v>
      </c>
      <c r="D11" s="16"/>
      <c r="E11" s="65">
        <f>COUNTIF(E14:E51, "Select")</f>
        <v>21</v>
      </c>
      <c r="F11" t="s">
        <v>282</v>
      </c>
    </row>
    <row r="12" spans="1:7" ht="50.1" customHeight="1" x14ac:dyDescent="0.25">
      <c r="B12" s="8" t="s">
        <v>4</v>
      </c>
      <c r="C12" s="225" t="s">
        <v>5</v>
      </c>
      <c r="D12" s="226"/>
      <c r="E12" s="8" t="s">
        <v>48</v>
      </c>
      <c r="F12" s="1" t="s">
        <v>286</v>
      </c>
      <c r="G12" s="1" t="s">
        <v>98</v>
      </c>
    </row>
    <row r="13" spans="1:7" s="50" customFormat="1" ht="45" customHeight="1" x14ac:dyDescent="0.25">
      <c r="B13" s="227" t="s">
        <v>201</v>
      </c>
      <c r="C13" s="228"/>
      <c r="D13" s="228"/>
      <c r="E13" s="228"/>
      <c r="F13" s="228"/>
      <c r="G13" s="2"/>
    </row>
    <row r="14" spans="1:7" ht="189.95" customHeight="1" x14ac:dyDescent="0.25">
      <c r="A14" s="4"/>
      <c r="B14" s="21">
        <v>1</v>
      </c>
      <c r="C14" s="236" t="s">
        <v>194</v>
      </c>
      <c r="D14" s="237"/>
      <c r="E14" s="64" t="s">
        <v>46</v>
      </c>
      <c r="F14" s="3"/>
      <c r="G14" s="22" t="s">
        <v>518</v>
      </c>
    </row>
    <row r="15" spans="1:7" ht="187.5" x14ac:dyDescent="0.25">
      <c r="A15" s="4"/>
      <c r="B15" s="21">
        <v>2</v>
      </c>
      <c r="C15" s="230" t="s">
        <v>196</v>
      </c>
      <c r="D15" s="231"/>
      <c r="E15" s="3" t="s">
        <v>46</v>
      </c>
      <c r="F15" s="3"/>
      <c r="G15" s="22" t="s">
        <v>590</v>
      </c>
    </row>
    <row r="16" spans="1:7" ht="113.45" customHeight="1" x14ac:dyDescent="0.25">
      <c r="A16" s="4"/>
      <c r="B16" s="21">
        <v>3</v>
      </c>
      <c r="C16" s="230" t="s">
        <v>12</v>
      </c>
      <c r="D16" s="231"/>
      <c r="E16" s="3" t="s">
        <v>46</v>
      </c>
      <c r="F16" s="3"/>
      <c r="G16" s="22" t="s">
        <v>519</v>
      </c>
    </row>
    <row r="17" spans="1:7" ht="101.45" customHeight="1" x14ac:dyDescent="0.25">
      <c r="A17" s="4"/>
      <c r="B17" s="21">
        <v>4</v>
      </c>
      <c r="C17" s="230" t="s">
        <v>26</v>
      </c>
      <c r="D17" s="231"/>
      <c r="E17" s="3" t="s">
        <v>46</v>
      </c>
      <c r="F17" s="3"/>
      <c r="G17" s="34" t="s">
        <v>191</v>
      </c>
    </row>
    <row r="18" spans="1:7" ht="105" customHeight="1" x14ac:dyDescent="0.25">
      <c r="A18" s="4"/>
      <c r="B18" s="21">
        <v>5</v>
      </c>
      <c r="C18" s="232" t="s">
        <v>203</v>
      </c>
      <c r="D18" s="233"/>
      <c r="E18" s="3" t="s">
        <v>46</v>
      </c>
      <c r="F18" s="3"/>
      <c r="G18" s="34" t="s">
        <v>206</v>
      </c>
    </row>
    <row r="19" spans="1:7" ht="167.45" customHeight="1" x14ac:dyDescent="0.25">
      <c r="A19" s="4"/>
      <c r="B19" s="21">
        <v>6</v>
      </c>
      <c r="C19" s="230" t="s">
        <v>13</v>
      </c>
      <c r="D19" s="231"/>
      <c r="E19" s="3" t="s">
        <v>46</v>
      </c>
      <c r="F19" s="3"/>
      <c r="G19" s="22" t="s">
        <v>593</v>
      </c>
    </row>
    <row r="20" spans="1:7" ht="120.95" customHeight="1" x14ac:dyDescent="0.25">
      <c r="A20" s="4"/>
      <c r="B20" s="21">
        <v>7</v>
      </c>
      <c r="C20" s="230" t="s">
        <v>16</v>
      </c>
      <c r="D20" s="231"/>
      <c r="E20" s="3" t="s">
        <v>46</v>
      </c>
      <c r="F20" s="3"/>
      <c r="G20" s="22" t="s">
        <v>109</v>
      </c>
    </row>
    <row r="21" spans="1:7" ht="209.1" customHeight="1" x14ac:dyDescent="0.25">
      <c r="A21" s="4"/>
      <c r="B21" s="21">
        <v>8</v>
      </c>
      <c r="C21" s="230" t="s">
        <v>202</v>
      </c>
      <c r="D21" s="231"/>
      <c r="E21" s="3" t="s">
        <v>46</v>
      </c>
      <c r="F21" s="3"/>
      <c r="G21" s="35" t="s">
        <v>36</v>
      </c>
    </row>
    <row r="22" spans="1:7" ht="116.1" customHeight="1" x14ac:dyDescent="0.25">
      <c r="A22" s="4"/>
      <c r="B22" s="21">
        <v>9</v>
      </c>
      <c r="C22" s="230" t="s">
        <v>23</v>
      </c>
      <c r="D22" s="231"/>
      <c r="E22" s="3" t="s">
        <v>46</v>
      </c>
      <c r="F22" s="3"/>
      <c r="G22" s="35" t="s">
        <v>37</v>
      </c>
    </row>
    <row r="23" spans="1:7" s="50" customFormat="1" ht="45" customHeight="1" x14ac:dyDescent="0.25">
      <c r="A23" s="51"/>
      <c r="B23" s="208" t="s">
        <v>188</v>
      </c>
      <c r="C23" s="209"/>
      <c r="D23" s="209"/>
      <c r="E23" s="209"/>
      <c r="F23" s="209"/>
      <c r="G23" s="53"/>
    </row>
    <row r="24" spans="1:7" ht="203.45" customHeight="1" x14ac:dyDescent="0.25">
      <c r="A24" s="4"/>
      <c r="B24" s="21">
        <v>1</v>
      </c>
      <c r="C24" s="230" t="s">
        <v>204</v>
      </c>
      <c r="D24" s="231"/>
      <c r="E24" s="64" t="s">
        <v>46</v>
      </c>
      <c r="F24" s="3"/>
      <c r="G24" s="22" t="s">
        <v>106</v>
      </c>
    </row>
    <row r="25" spans="1:7" ht="164.1" customHeight="1" x14ac:dyDescent="0.25">
      <c r="A25" s="4"/>
      <c r="B25" s="21">
        <v>2</v>
      </c>
      <c r="C25" s="230" t="s">
        <v>116</v>
      </c>
      <c r="D25" s="231"/>
      <c r="E25" s="3" t="s">
        <v>46</v>
      </c>
      <c r="F25" s="3"/>
      <c r="G25" s="22" t="s">
        <v>596</v>
      </c>
    </row>
    <row r="26" spans="1:7" ht="204.6" customHeight="1" x14ac:dyDescent="0.25">
      <c r="A26" s="4"/>
      <c r="B26" s="21">
        <v>3</v>
      </c>
      <c r="C26" s="230" t="s">
        <v>50</v>
      </c>
      <c r="D26" s="231"/>
      <c r="E26" s="3" t="s">
        <v>46</v>
      </c>
      <c r="F26" s="3"/>
      <c r="G26" s="22" t="s">
        <v>105</v>
      </c>
    </row>
    <row r="27" spans="1:7" ht="344.1" customHeight="1" x14ac:dyDescent="0.25">
      <c r="A27" s="4"/>
      <c r="B27" s="21">
        <v>4</v>
      </c>
      <c r="C27" s="230" t="s">
        <v>51</v>
      </c>
      <c r="D27" s="231"/>
      <c r="E27" s="3" t="s">
        <v>46</v>
      </c>
      <c r="F27" s="3"/>
      <c r="G27" s="22" t="s">
        <v>108</v>
      </c>
    </row>
    <row r="28" spans="1:7" ht="259.5" customHeight="1" x14ac:dyDescent="0.25">
      <c r="A28" s="4"/>
      <c r="B28" s="21">
        <v>5</v>
      </c>
      <c r="C28" s="230" t="s">
        <v>6</v>
      </c>
      <c r="D28" s="231"/>
      <c r="E28" s="3" t="s">
        <v>46</v>
      </c>
      <c r="F28" s="3"/>
      <c r="G28" s="22" t="s">
        <v>102</v>
      </c>
    </row>
    <row r="29" spans="1:7" ht="157.5" customHeight="1" x14ac:dyDescent="0.25">
      <c r="A29" s="4"/>
      <c r="B29" s="21">
        <v>6</v>
      </c>
      <c r="C29" s="230" t="s">
        <v>17</v>
      </c>
      <c r="D29" s="231"/>
      <c r="E29" s="3" t="s">
        <v>46</v>
      </c>
      <c r="F29" s="3"/>
      <c r="G29" s="22" t="s">
        <v>103</v>
      </c>
    </row>
    <row r="30" spans="1:7" ht="409.5" x14ac:dyDescent="0.25">
      <c r="A30" s="4"/>
      <c r="B30" s="21">
        <v>7</v>
      </c>
      <c r="C30" s="230" t="s">
        <v>18</v>
      </c>
      <c r="D30" s="231"/>
      <c r="E30" s="3" t="s">
        <v>46</v>
      </c>
      <c r="F30" s="3"/>
      <c r="G30" s="37" t="s">
        <v>597</v>
      </c>
    </row>
    <row r="31" spans="1:7" ht="126.95" customHeight="1" x14ac:dyDescent="0.25">
      <c r="A31" s="4"/>
      <c r="B31" s="21">
        <v>8</v>
      </c>
      <c r="C31" s="230" t="s">
        <v>19</v>
      </c>
      <c r="D31" s="231"/>
      <c r="E31" s="3" t="s">
        <v>46</v>
      </c>
      <c r="F31" s="3"/>
      <c r="G31" s="22" t="s">
        <v>207</v>
      </c>
    </row>
    <row r="32" spans="1:7" ht="177.95" customHeight="1" x14ac:dyDescent="0.25">
      <c r="A32" s="4"/>
      <c r="B32" s="21">
        <v>9</v>
      </c>
      <c r="C32" s="230" t="s">
        <v>7</v>
      </c>
      <c r="D32" s="231"/>
      <c r="E32" s="3" t="s">
        <v>46</v>
      </c>
      <c r="F32" s="3"/>
      <c r="G32" s="22" t="s">
        <v>208</v>
      </c>
    </row>
    <row r="33" spans="1:7" s="50" customFormat="1" ht="45" customHeight="1" x14ac:dyDescent="0.25">
      <c r="A33" s="51"/>
      <c r="B33" s="235" t="s">
        <v>231</v>
      </c>
      <c r="C33" s="209"/>
      <c r="D33" s="209"/>
      <c r="E33" s="209"/>
      <c r="F33" s="209"/>
      <c r="G33" s="52"/>
    </row>
    <row r="34" spans="1:7" ht="203.1" customHeight="1" x14ac:dyDescent="0.25">
      <c r="A34" s="4"/>
      <c r="B34" s="21">
        <v>1</v>
      </c>
      <c r="C34" s="230" t="s">
        <v>28</v>
      </c>
      <c r="D34" s="231"/>
      <c r="E34" s="3" t="s">
        <v>46</v>
      </c>
      <c r="F34" s="3"/>
      <c r="G34" s="22" t="s">
        <v>53</v>
      </c>
    </row>
    <row r="35" spans="1:7" ht="142.5" customHeight="1" x14ac:dyDescent="0.25">
      <c r="A35" s="4"/>
      <c r="B35" s="21">
        <v>2</v>
      </c>
      <c r="C35" s="234" t="s">
        <v>8</v>
      </c>
      <c r="D35" s="234"/>
      <c r="E35" s="3" t="s">
        <v>46</v>
      </c>
      <c r="F35" s="6"/>
      <c r="G35" s="22" t="s">
        <v>205</v>
      </c>
    </row>
    <row r="36" spans="1:7" s="50" customFormat="1" ht="45" customHeight="1" x14ac:dyDescent="0.25">
      <c r="A36" s="51"/>
      <c r="B36" s="208" t="s">
        <v>406</v>
      </c>
      <c r="C36" s="209"/>
      <c r="D36" s="224"/>
      <c r="E36" s="224"/>
      <c r="F36" s="224"/>
      <c r="G36" s="52"/>
    </row>
    <row r="37" spans="1:7" ht="111" customHeight="1" x14ac:dyDescent="0.25">
      <c r="A37" s="4"/>
      <c r="B37" s="21">
        <v>1</v>
      </c>
      <c r="C37" s="230" t="s">
        <v>119</v>
      </c>
      <c r="D37" s="231"/>
      <c r="E37" s="3" t="s">
        <v>46</v>
      </c>
      <c r="F37" s="3"/>
      <c r="G37" s="22" t="s">
        <v>592</v>
      </c>
    </row>
    <row r="38" spans="1:7" s="50" customFormat="1" ht="45" customHeight="1" x14ac:dyDescent="0.25">
      <c r="B38" s="208" t="s">
        <v>407</v>
      </c>
      <c r="C38" s="209"/>
      <c r="D38" s="209"/>
      <c r="E38" s="209"/>
      <c r="F38" s="209"/>
      <c r="G38" s="5"/>
    </row>
    <row r="39" spans="1:7" ht="150" customHeight="1" x14ac:dyDescent="0.25">
      <c r="B39" s="210"/>
      <c r="C39" s="211"/>
      <c r="D39" s="211"/>
      <c r="E39" s="211"/>
      <c r="F39" s="212"/>
      <c r="G39" s="22" t="s">
        <v>54</v>
      </c>
    </row>
    <row r="42" spans="1:7" ht="60" customHeight="1" x14ac:dyDescent="0.25">
      <c r="B42" s="206" t="s">
        <v>267</v>
      </c>
      <c r="C42" s="207"/>
      <c r="D42" s="44"/>
      <c r="E42" s="71" t="s">
        <v>3</v>
      </c>
      <c r="F42" s="63"/>
    </row>
    <row r="43" spans="1:7" ht="60" customHeight="1" x14ac:dyDescent="0.25">
      <c r="B43" s="219" t="s">
        <v>405</v>
      </c>
      <c r="C43" s="222"/>
      <c r="D43" s="178"/>
      <c r="E43" s="73"/>
      <c r="F43" s="73"/>
    </row>
  </sheetData>
  <sheetProtection algorithmName="SHA-512" hashValue="9kjjKn8z+KmLNJKOPiTjMMzDFOkSGFD7m1+UXy53getPwIMelVVczQ6N3lfI1hHJc/2VnY6NHutIuMCmn3vRaA==" saltValue="O24Fl9CTa0PSGDWhBC2FmA==" spinCount="100000" sheet="1" objects="1" scenarios="1" formatCells="0" formatColumns="0" formatRows="0"/>
  <mergeCells count="39">
    <mergeCell ref="B43:C43"/>
    <mergeCell ref="C12:D12"/>
    <mergeCell ref="B42:C42"/>
    <mergeCell ref="C35:D35"/>
    <mergeCell ref="B33:F33"/>
    <mergeCell ref="C34:D34"/>
    <mergeCell ref="B36:F36"/>
    <mergeCell ref="C37:D37"/>
    <mergeCell ref="B38:F38"/>
    <mergeCell ref="B39:F39"/>
    <mergeCell ref="C17:D17"/>
    <mergeCell ref="C19:D19"/>
    <mergeCell ref="B13:F13"/>
    <mergeCell ref="C14:D14"/>
    <mergeCell ref="C15:D15"/>
    <mergeCell ref="C16:D16"/>
    <mergeCell ref="B9:C9"/>
    <mergeCell ref="B10:C10"/>
    <mergeCell ref="C32:D32"/>
    <mergeCell ref="C21:D21"/>
    <mergeCell ref="C22:D22"/>
    <mergeCell ref="B23:F23"/>
    <mergeCell ref="C24:D24"/>
    <mergeCell ref="C25:D25"/>
    <mergeCell ref="C26:D26"/>
    <mergeCell ref="C27:D27"/>
    <mergeCell ref="C28:D28"/>
    <mergeCell ref="C29:D29"/>
    <mergeCell ref="C30:D30"/>
    <mergeCell ref="C31:D31"/>
    <mergeCell ref="C20:D20"/>
    <mergeCell ref="C18:D18"/>
    <mergeCell ref="B6:C6"/>
    <mergeCell ref="B7:C7"/>
    <mergeCell ref="B8:C8"/>
    <mergeCell ref="B2:F2"/>
    <mergeCell ref="B3:C3"/>
    <mergeCell ref="B4:C4"/>
    <mergeCell ref="B5:C5"/>
  </mergeCells>
  <conditionalFormatting sqref="E11">
    <cfRule type="cellIs" dxfId="111" priority="16" operator="greaterThan">
      <formula>0</formula>
    </cfRule>
  </conditionalFormatting>
  <conditionalFormatting sqref="E14:E22">
    <cfRule type="cellIs" dxfId="110" priority="13" operator="equal">
      <formula>"N/A"</formula>
    </cfRule>
    <cfRule type="cellIs" dxfId="109" priority="14" operator="equal">
      <formula>"Acceptable"</formula>
    </cfRule>
    <cfRule type="cellIs" dxfId="108" priority="15" operator="equal">
      <formula>"Needs Improvement"</formula>
    </cfRule>
  </conditionalFormatting>
  <conditionalFormatting sqref="E24:E32">
    <cfRule type="cellIs" dxfId="107" priority="10" operator="equal">
      <formula>"N/A"</formula>
    </cfRule>
    <cfRule type="cellIs" dxfId="106" priority="11" operator="equal">
      <formula>"Acceptable"</formula>
    </cfRule>
    <cfRule type="cellIs" dxfId="105" priority="12" operator="equal">
      <formula>"Needs Improvement"</formula>
    </cfRule>
  </conditionalFormatting>
  <conditionalFormatting sqref="E34:E35">
    <cfRule type="cellIs" dxfId="104" priority="1" operator="equal">
      <formula>"N/A"</formula>
    </cfRule>
    <cfRule type="cellIs" dxfId="103" priority="2" operator="equal">
      <formula>"Acceptable"</formula>
    </cfRule>
    <cfRule type="cellIs" dxfId="102" priority="3" operator="equal">
      <formula>"Needs Improvement"</formula>
    </cfRule>
  </conditionalFormatting>
  <conditionalFormatting sqref="E37">
    <cfRule type="cellIs" dxfId="101" priority="4" operator="equal">
      <formula>"N/A"</formula>
    </cfRule>
    <cfRule type="cellIs" dxfId="100" priority="5" operator="equal">
      <formula>"Acceptable"</formula>
    </cfRule>
    <cfRule type="cellIs" dxfId="99" priority="6" operator="equal">
      <formula>"Needs Improvement"</formula>
    </cfRule>
  </conditionalFormatting>
  <dataValidations count="3">
    <dataValidation type="date" operator="greaterThanOrEqual" allowBlank="1" showInputMessage="1" showErrorMessage="1" error="Please enter a date in MM/DD/YYYY format." sqref="F3 D3 F42" xr:uid="{ECB80744-CF22-4658-B6DE-C97FCDC46666}">
      <formula1>1</formula1>
    </dataValidation>
    <dataValidation type="list" allowBlank="1" showInputMessage="1" showErrorMessage="1" sqref="E14:E22 E24:E32 E37 E34:E35" xr:uid="{84DD0675-B906-4F7D-9840-72EC485F44B0}">
      <formula1>"Select, Acceptable, Needs Improvement, N/A"</formula1>
    </dataValidation>
    <dataValidation type="list" allowBlank="1" showInputMessage="1" showErrorMessage="1" sqref="F8" xr:uid="{C9AABDE6-0DE6-4B3C-93E9-F77C23FE9717}">
      <formula1>"Select, Contract Audit, Verification Audit, Training Audit, Joint Inspection, Non-Contract Audit, Field Evaluation"</formula1>
    </dataValidation>
  </dataValidations>
  <pageMargins left="0.35" right="0.2" top="0.5" bottom="0.5" header="0.3" footer="0.3"/>
  <pageSetup paperSize="127" scale="81" fitToHeight="0" orientation="portrait" horizontalDpi="300" verticalDpi="300" r:id="rId1"/>
  <headerFooter>
    <oddFooter>&amp;CPage &amp;P of &amp;N</oddFooter>
  </headerFooter>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56FA6CB-917B-4FBE-859E-45B077451435}">
          <x14:formula1>
            <xm:f>Sheet1!$A$3:$A$129</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A5ED3F2301A14BBD0A72C374592D45" ma:contentTypeVersion="2" ma:contentTypeDescription="Create a new document." ma:contentTypeScope="" ma:versionID="b111b9ba0633368cdcc9dd203565ae20">
  <xsd:schema xmlns:xsd="http://www.w3.org/2001/XMLSchema" xmlns:xs="http://www.w3.org/2001/XMLSchema" xmlns:p="http://schemas.microsoft.com/office/2006/metadata/properties" xmlns:ns2="9bde3763-1978-4483-8151-9ae5427cd648" targetNamespace="http://schemas.microsoft.com/office/2006/metadata/properties" ma:root="true" ma:fieldsID="bffe0c679a2eba2291f7ab8f966cf491" ns2:_="">
    <xsd:import namespace="9bde3763-1978-4483-8151-9ae5427cd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e3763-1978-4483-8151-9ae5427cd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6168-5311-43D3-B7BF-83F75BE8AD3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bde3763-1978-4483-8151-9ae5427cd648"/>
    <ds:schemaRef ds:uri="http://www.w3.org/XML/1998/namespace"/>
  </ds:schemaRefs>
</ds:datastoreItem>
</file>

<file path=customXml/itemProps2.xml><?xml version="1.0" encoding="utf-8"?>
<ds:datastoreItem xmlns:ds="http://schemas.openxmlformats.org/officeDocument/2006/customXml" ds:itemID="{2EDF42C0-D5E0-41ED-9189-2EAD58AE7BB5}">
  <ds:schemaRefs>
    <ds:schemaRef ds:uri="http://schemas.microsoft.com/sharepoint/v3/contenttype/forms"/>
  </ds:schemaRefs>
</ds:datastoreItem>
</file>

<file path=customXml/itemProps3.xml><?xml version="1.0" encoding="utf-8"?>
<ds:datastoreItem xmlns:ds="http://schemas.openxmlformats.org/officeDocument/2006/customXml" ds:itemID="{B074E93B-1B56-42B2-AB88-D9A5B5271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e3763-1978-4483-8151-9ae5427cd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AllData</vt:lpstr>
      <vt:lpstr>Coversheet</vt:lpstr>
      <vt:lpstr>Instructions</vt:lpstr>
      <vt:lpstr>Sheet1</vt:lpstr>
      <vt:lpstr>FDA Summary Data</vt:lpstr>
      <vt:lpstr>SLTT Rating Summary</vt:lpstr>
      <vt:lpstr>SLTT Comment Summary</vt:lpstr>
      <vt:lpstr>CGMP</vt:lpstr>
      <vt:lpstr>QF</vt:lpstr>
      <vt:lpstr>QF.A</vt:lpstr>
      <vt:lpstr>LSPC</vt:lpstr>
      <vt:lpstr>LSPC.A</vt:lpstr>
      <vt:lpstr>FSPC</vt:lpstr>
      <vt:lpstr>FSPC.A</vt:lpstr>
      <vt:lpstr>HACCP</vt:lpstr>
      <vt:lpstr>HACCP.A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Lac, Anh</dc:creator>
  <cp:keywords/>
  <dc:description/>
  <cp:lastModifiedBy>Gordon, Jolene</cp:lastModifiedBy>
  <cp:revision/>
  <cp:lastPrinted>2023-08-24T19:53:32Z</cp:lastPrinted>
  <dcterms:created xsi:type="dcterms:W3CDTF">2022-04-08T16:51:02Z</dcterms:created>
  <dcterms:modified xsi:type="dcterms:W3CDTF">2025-06-26T14:47:15Z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0x010100A5A5ED3F2301A14BBD0A72C374592D45</vt:lpwstr>
  </property>
</Properties>
</file>