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74" documentId="8_{B3883BA1-7B33-4585-83AB-A85C93EF860E}" xr6:coauthVersionLast="47" xr6:coauthVersionMax="47" xr10:uidLastSave="{35E533FB-3817-498A-85C0-C04916BEB0F5}"/>
  <bookViews>
    <workbookView xWindow="-120" yWindow="-120" windowWidth="29040" windowHeight="15720" xr2:uid="{00000000-000D-0000-FFFF-FFFF00000000}"/>
  </bookViews>
  <sheets>
    <sheet name="Procedural Responses" sheetId="1" r:id="rId1"/>
  </sheets>
  <definedNames>
    <definedName name="_xlnm._FilterDatabase" localSheetId="0" hidden="1">'Procedural Responses'!$A$1:$O$25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I30" i="1"/>
  <c r="H30" i="1"/>
  <c r="I29" i="1"/>
  <c r="H29" i="1"/>
  <c r="L28" i="1"/>
  <c r="I28" i="1"/>
  <c r="H28" i="1"/>
  <c r="L27" i="1"/>
  <c r="I27" i="1"/>
  <c r="H27" i="1"/>
  <c r="L26" i="1"/>
  <c r="I26" i="1"/>
  <c r="H26" i="1"/>
  <c r="I25" i="1"/>
  <c r="H25" i="1"/>
  <c r="I24" i="1"/>
  <c r="H24" i="1"/>
  <c r="I23" i="1"/>
  <c r="H23" i="1"/>
  <c r="L24" i="1" s="1"/>
  <c r="L22" i="1"/>
  <c r="I22" i="1"/>
  <c r="H22" i="1"/>
  <c r="L21" i="1"/>
  <c r="I21" i="1"/>
  <c r="H21" i="1"/>
  <c r="L20" i="1"/>
  <c r="I20" i="1"/>
  <c r="H20" i="1"/>
  <c r="I19" i="1"/>
  <c r="H19" i="1"/>
  <c r="L17" i="1" s="1"/>
  <c r="L18" i="1"/>
  <c r="I18" i="1"/>
  <c r="H18" i="1"/>
  <c r="I17" i="1"/>
  <c r="H17" i="1"/>
  <c r="I16" i="1"/>
  <c r="H16" i="1"/>
  <c r="I15" i="1"/>
  <c r="H15" i="1"/>
  <c r="I14" i="1"/>
  <c r="H14" i="1"/>
  <c r="L15" i="1" s="1"/>
  <c r="L13" i="1"/>
  <c r="I13" i="1"/>
  <c r="H13" i="1"/>
  <c r="I12" i="1"/>
  <c r="H12" i="1"/>
  <c r="I11" i="1"/>
  <c r="H11" i="1"/>
  <c r="L12" i="1" s="1"/>
  <c r="L10" i="1"/>
  <c r="I10" i="1"/>
  <c r="H10" i="1"/>
  <c r="L9" i="1"/>
  <c r="I9" i="1"/>
  <c r="H9" i="1"/>
  <c r="L8" i="1"/>
  <c r="I8" i="1"/>
  <c r="H8" i="1"/>
  <c r="L7" i="1"/>
  <c r="I7" i="1"/>
  <c r="H7" i="1"/>
  <c r="L6" i="1"/>
  <c r="I6" i="1"/>
  <c r="H6" i="1"/>
  <c r="L5" i="1"/>
  <c r="I5" i="1"/>
  <c r="H5" i="1"/>
  <c r="I4" i="1"/>
  <c r="H4" i="1"/>
  <c r="L4" i="1" s="1"/>
  <c r="I3" i="1"/>
  <c r="H3" i="1"/>
  <c r="I2" i="1"/>
  <c r="H2" i="1"/>
  <c r="L3" i="1" s="1"/>
  <c r="L14" i="1" l="1"/>
  <c r="L11" i="1"/>
  <c r="L2" i="1"/>
  <c r="L16" i="1"/>
  <c r="L25" i="1"/>
  <c r="L23" i="1"/>
  <c r="L19" i="1"/>
</calcChain>
</file>

<file path=xl/sharedStrings.xml><?xml version="1.0" encoding="utf-8"?>
<sst xmlns="http://schemas.openxmlformats.org/spreadsheetml/2006/main" count="198" uniqueCount="36">
  <si>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</si>
  <si>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</si>
  <si>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</si>
  <si>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</si>
  <si>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</si>
  <si>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</si>
  <si>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</si>
  <si>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</si>
  <si>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</si>
  <si>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</si>
  <si>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</si>
  <si>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</si>
  <si>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</si>
  <si>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</si>
  <si>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</si>
  <si>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Procedural Responses</t>
  </si>
  <si>
    <t>Special Protocol Assessments</t>
  </si>
  <si>
    <t>Y</t>
  </si>
  <si>
    <t>Pending</t>
  </si>
  <si>
    <t>Overdue</t>
  </si>
  <si>
    <t>Major Dispute Resolutions</t>
  </si>
  <si>
    <t>Highest Possible Final Performance</t>
  </si>
  <si>
    <t>Actions On Time/Completed</t>
  </si>
  <si>
    <t>Use-Related Risk Analysis Submissions***</t>
  </si>
  <si>
    <t>Human Factors Validation Protocol Submissions to INDs</t>
  </si>
  <si>
    <t>60 days</t>
  </si>
  <si>
    <t>1 of 1</t>
  </si>
  <si>
    <t>30 days</t>
  </si>
  <si>
    <t>0 of 0</t>
  </si>
  <si>
    <t>Responses to Clinical Holds</t>
  </si>
  <si>
    <t>45 days</t>
  </si>
  <si>
    <t>2 of 2</t>
  </si>
  <si>
    <t>7 of 11</t>
  </si>
  <si>
    <t>10 of 10</t>
  </si>
  <si>
    <t>20 of 23</t>
  </si>
  <si>
    <t>Will Meet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</si>
</sst>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9" fontId="16" fillId="0" borderId="0" xfId="42" applyFont="1" applyAlignment="1">
      <alignment horizontal="center"/>
    </xf>
    <xf numFmtId="9" fontId="0" fillId="0" borderId="0" xfId="42" applyFont="1"/>
    <xf numFmtId="0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/>
  </sheetViews>
  <sheetFormatPr defaultRowHeight="15" x14ac:dyDescent="0.25"/>
  <cols>
    <col min="1" max="1" width="14.85546875" bestFit="1" customWidth="1"/>
    <col min="2" max="2" width="27" bestFit="1" customWidth="1"/>
    <col min="3" max="3" width="43.140625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4" bestFit="1" customWidth="1"/>
    <col min="9" max="9" width="37.42578125" style="4" bestFit="1" customWidth="1"/>
    <col min="10" max="10" width="21.85546875" style="4" bestFit="1" customWidth="1"/>
    <col min="11" max="11" width="15.85546875" bestFit="1" customWidth="1"/>
    <col min="12" max="12" width="27.42578125" customWidth="1"/>
    <col min="13" max="13" width="29.7109375" customWidth="1"/>
    <col min="14" max="14" width="14.7109375" bestFit="1" customWidth="1"/>
    <col min="15" max="15" width="19.710937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21</v>
      </c>
      <c r="J1" s="3" t="s">
        <v>8</v>
      </c>
      <c r="K1" s="2" t="s">
        <v>9</v>
      </c>
      <c r="L1" s="2" t="s">
        <v>10</v>
      </c>
      <c r="M1" s="2" t="s">
        <v>22</v>
      </c>
      <c r="N1" s="2" t="s">
        <v>11</v>
      </c>
      <c r="O1" s="3" t="s">
        <v>12</v>
      </c>
    </row>
    <row r="2" spans="1:15" x14ac:dyDescent="0.25">
      <c r="A2">
        <v>2024</v>
      </c>
      <c r="B2" t="s">
        <v>15</v>
      </c>
      <c r="C2" t="s">
        <v>24</v>
      </c>
      <c r="D2" t="s">
        <v>13</v>
      </c>
      <c r="E2">
        <v>1</v>
      </c>
      <c r="F2" t="s">
        <v>25</v>
      </c>
      <c r="G2">
        <v>1</v>
      </c>
      <c r="H2" s="4">
        <f>IFERROR(E2/(E2+E4),"")</f>
        <v>1</v>
      </c>
      <c r="I2" s="4">
        <f>IFERROR((E2+E3)/(G2),"")</f>
        <v>1</v>
      </c>
      <c r="J2" s="4">
        <v>0.9</v>
      </c>
      <c r="K2" s="5" t="s">
        <v>14</v>
      </c>
      <c r="L2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2" t="s">
        <v>26</v>
      </c>
      <c r="N2" s="1">
        <v>45930</v>
      </c>
      <c r="O2" s="4">
        <v>1</v>
      </c>
    </row>
    <row r="3" spans="1:15" x14ac:dyDescent="0.25">
      <c r="A3">
        <v>2024</v>
      </c>
      <c r="B3" t="s">
        <v>15</v>
      </c>
      <c r="C3" t="s">
        <v>24</v>
      </c>
      <c r="D3" t="s">
        <v>18</v>
      </c>
      <c r="E3">
        <v>0</v>
      </c>
      <c r="F3" t="s">
        <v>25</v>
      </c>
      <c r="G3">
        <v>1</v>
      </c>
      <c r="H3" s="4">
        <f>IFERROR(E2/(E2+E4),"")</f>
        <v>1</v>
      </c>
      <c r="I3" s="4">
        <f>IFERROR((E2+E3)/(G2),"")</f>
        <v>1</v>
      </c>
      <c r="J3" s="4">
        <v>0.9</v>
      </c>
      <c r="K3" s="5" t="s">
        <v>14</v>
      </c>
      <c r="L3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3" t="s">
        <v>26</v>
      </c>
      <c r="N3" s="1">
        <v>45930</v>
      </c>
      <c r="O3" s="4">
        <v>0</v>
      </c>
    </row>
    <row r="4" spans="1:15" x14ac:dyDescent="0.25">
      <c r="A4">
        <v>2024</v>
      </c>
      <c r="B4" t="s">
        <v>15</v>
      </c>
      <c r="C4" t="s">
        <v>24</v>
      </c>
      <c r="D4" t="s">
        <v>19</v>
      </c>
      <c r="E4">
        <v>0</v>
      </c>
      <c r="F4" t="s">
        <v>25</v>
      </c>
      <c r="G4">
        <v>1</v>
      </c>
      <c r="H4" s="4">
        <f>IFERROR(E2/(E2+E4),"")</f>
        <v>1</v>
      </c>
      <c r="I4" s="4">
        <f>IFERROR((E2+E3)/(G2),"")</f>
        <v>1</v>
      </c>
      <c r="J4" s="4">
        <v>0.9</v>
      </c>
      <c r="K4" s="5" t="s">
        <v>14</v>
      </c>
      <c r="L4" t="str">
        <f>IF(K2="Y",IF(AND(E2=0,E3=0,E4=0),"N/A",
IF(AND(E2=0,E3&gt;0,E4=0),"Currently Meeting, Pending",
IF(AND(E2&gt;0,E3&gt;0,H2+0.005&gt;=J2),"Currently Meeting, Pending",
IF(AND(E2&gt;0,E3&gt;=0,E4&gt;=0,H4+0.005&gt;=J4),"Will Meet Goal",
IF(AND(E2&gt;=0,E3=0,E4&gt;0,I4&lt;J4),"Will Not Meet Goal",
IF(AND(E2&gt;=0,E3&gt;0,E4&gt;0,H3&lt;J3),"Currently Not Meeting, Pending",
"ERROR")))))),
IF(AND(E2=0,E3=0,E4=0),"N/A",
IF(AND(E2=0,E3&gt;0,E4=0),"Goal Met",
IF(AND(E2&gt;0,E3&gt;0,H2+0.005&gt;=J2),"Goal Met",
IF(AND(E2&gt;0,E3&gt;=0,E4&gt;=0,H4+0.005&gt;=J4),"Goal Met",
IF(AND(E2&gt;=0,E3=0,E4&gt;0,H4&lt;J4),"Goal Not Met",
IF(AND(E2&gt;=0,E3&gt;0,E4&gt;0,H3&lt;J3),"Goal Not Met","ERROR")
))))))</f>
        <v>Goal Met</v>
      </c>
      <c r="M4" t="s">
        <v>26</v>
      </c>
      <c r="N4" s="1">
        <v>45930</v>
      </c>
      <c r="O4" s="4">
        <v>0</v>
      </c>
    </row>
    <row r="5" spans="1:15" x14ac:dyDescent="0.25">
      <c r="A5">
        <v>2024</v>
      </c>
      <c r="B5" t="s">
        <v>15</v>
      </c>
      <c r="C5" t="s">
        <v>20</v>
      </c>
      <c r="D5" t="s">
        <v>13</v>
      </c>
      <c r="E5">
        <v>0</v>
      </c>
      <c r="F5" t="s">
        <v>27</v>
      </c>
      <c r="G5">
        <v>0</v>
      </c>
      <c r="H5" s="4" t="str">
        <f>IFERROR(E5/(E5+E7),"")</f>
        <v/>
      </c>
      <c r="I5" s="4" t="str">
        <f>IFERROR((E5+E6)/(G5),"")</f>
        <v/>
      </c>
      <c r="J5" s="4">
        <v>0.9</v>
      </c>
      <c r="K5" s="5" t="s">
        <v>14</v>
      </c>
      <c r="L5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N/A</v>
      </c>
      <c r="M5" t="s">
        <v>28</v>
      </c>
      <c r="N5" s="1">
        <v>45930</v>
      </c>
      <c r="O5" s="4">
        <v>0</v>
      </c>
    </row>
    <row r="6" spans="1:15" x14ac:dyDescent="0.25">
      <c r="A6">
        <v>2024</v>
      </c>
      <c r="B6" t="s">
        <v>15</v>
      </c>
      <c r="C6" t="s">
        <v>20</v>
      </c>
      <c r="D6" t="s">
        <v>18</v>
      </c>
      <c r="E6">
        <v>0</v>
      </c>
      <c r="F6" t="s">
        <v>27</v>
      </c>
      <c r="G6">
        <v>0</v>
      </c>
      <c r="H6" s="4" t="str">
        <f>IFERROR(E5/(E5+E7),"")</f>
        <v/>
      </c>
      <c r="I6" s="4" t="str">
        <f>IFERROR((E5+E6)/(G5),"")</f>
        <v/>
      </c>
      <c r="J6" s="4">
        <v>0.9</v>
      </c>
      <c r="K6" s="5" t="s">
        <v>14</v>
      </c>
      <c r="L6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N/A</v>
      </c>
      <c r="M6" t="s">
        <v>28</v>
      </c>
      <c r="N6" s="1">
        <v>45930</v>
      </c>
      <c r="O6" s="4">
        <v>0</v>
      </c>
    </row>
    <row r="7" spans="1:15" x14ac:dyDescent="0.25">
      <c r="A7">
        <v>2024</v>
      </c>
      <c r="B7" t="s">
        <v>15</v>
      </c>
      <c r="C7" t="s">
        <v>20</v>
      </c>
      <c r="D7" t="s">
        <v>19</v>
      </c>
      <c r="E7">
        <v>0</v>
      </c>
      <c r="F7" t="s">
        <v>27</v>
      </c>
      <c r="G7">
        <v>0</v>
      </c>
      <c r="H7" s="4" t="str">
        <f>IFERROR(E5/(E5+E7),"")</f>
        <v/>
      </c>
      <c r="I7" s="4" t="str">
        <f>IFERROR((E5+E6)/(G5),"")</f>
        <v/>
      </c>
      <c r="J7" s="4">
        <v>0.9</v>
      </c>
      <c r="K7" s="5" t="s">
        <v>14</v>
      </c>
      <c r="L7" t="str">
        <f>IF(K5="Y",IF(AND(E5=0,E6=0,E7=0),"N/A",
IF(AND(E5=0,E6&gt;0,E7=0),"Currently Meeting, Pending",
IF(AND(E5&gt;0,E6&gt;0,H5+0.005&gt;=J5),"Currently Meeting, Pending",
IF(AND(E5&gt;0,E6&gt;=0,E7&gt;=0,H7+0.005&gt;=J7),"Will Meet Goal",
IF(AND(E5&gt;=0,E6=0,E7&gt;0,I7&lt;J7),"Will Not Meet Goal",
IF(AND(E5&gt;=0,E6&gt;0,E7&gt;0,H6&lt;J6),"Currently Not Meeting, Pending",
"ERROR")))))),
IF(AND(E5=0,E6=0,E7=0),"N/A",
IF(AND(E5=0,E6&gt;0,E7=0),"Goal Met",
IF(AND(E5&gt;0,E6&gt;0,H5+0.005&gt;=J5),"Goal Met",
IF(AND(E5&gt;0,E6&gt;=0,E7&gt;=0,H7+0.005&gt;=J7),"Goal Met",
IF(AND(E5&gt;=0,E6=0,E7&gt;0,H7&lt;J7),"Goal Not Met",
IF(AND(E5&gt;=0,E6&gt;0,E7&gt;0,H6&lt;J6),"Goal Not Met","ERROR")
))))))</f>
        <v>N/A</v>
      </c>
      <c r="M7" t="s">
        <v>28</v>
      </c>
      <c r="N7" s="1">
        <v>45930</v>
      </c>
      <c r="O7" s="4">
        <v>0</v>
      </c>
    </row>
    <row r="8" spans="1:15" x14ac:dyDescent="0.25">
      <c r="A8">
        <v>2024</v>
      </c>
      <c r="B8" t="s">
        <v>15</v>
      </c>
      <c r="C8" t="s">
        <v>29</v>
      </c>
      <c r="D8" t="s">
        <v>13</v>
      </c>
      <c r="E8">
        <v>0</v>
      </c>
      <c r="F8" t="s">
        <v>27</v>
      </c>
      <c r="G8">
        <v>0</v>
      </c>
      <c r="H8" s="4" t="str">
        <f>IFERROR(E8/(E8+E10),"")</f>
        <v/>
      </c>
      <c r="I8" s="4" t="str">
        <f>IFERROR((E8+E9)/(G8),"")</f>
        <v/>
      </c>
      <c r="J8" s="4">
        <v>0.9</v>
      </c>
      <c r="K8" s="5" t="s">
        <v>14</v>
      </c>
      <c r="L8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N/A</v>
      </c>
      <c r="M8" t="s">
        <v>28</v>
      </c>
      <c r="N8" s="1">
        <v>45930</v>
      </c>
      <c r="O8" s="4">
        <v>0</v>
      </c>
    </row>
    <row r="9" spans="1:15" x14ac:dyDescent="0.25">
      <c r="A9">
        <v>2024</v>
      </c>
      <c r="B9" t="s">
        <v>15</v>
      </c>
      <c r="C9" t="s">
        <v>29</v>
      </c>
      <c r="D9" t="s">
        <v>18</v>
      </c>
      <c r="E9">
        <v>0</v>
      </c>
      <c r="F9" t="s">
        <v>27</v>
      </c>
      <c r="G9">
        <v>0</v>
      </c>
      <c r="H9" s="4" t="str">
        <f>IFERROR(E8/(E8+E10),"")</f>
        <v/>
      </c>
      <c r="I9" s="4" t="str">
        <f>IFERROR((E8+E9)/(G8),"")</f>
        <v/>
      </c>
      <c r="J9" s="4">
        <v>0.9</v>
      </c>
      <c r="K9" s="5" t="s">
        <v>14</v>
      </c>
      <c r="L9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N/A</v>
      </c>
      <c r="M9" t="s">
        <v>28</v>
      </c>
      <c r="N9" s="1">
        <v>45930</v>
      </c>
      <c r="O9" s="4">
        <v>0</v>
      </c>
    </row>
    <row r="10" spans="1:15" x14ac:dyDescent="0.25">
      <c r="A10">
        <v>2024</v>
      </c>
      <c r="B10" t="s">
        <v>15</v>
      </c>
      <c r="C10" t="s">
        <v>29</v>
      </c>
      <c r="D10" t="s">
        <v>19</v>
      </c>
      <c r="E10">
        <v>0</v>
      </c>
      <c r="F10" t="s">
        <v>27</v>
      </c>
      <c r="G10">
        <v>0</v>
      </c>
      <c r="H10" s="4" t="str">
        <f>IFERROR(E8/(E8+E10),"")</f>
        <v/>
      </c>
      <c r="I10" s="4" t="str">
        <f>IFERROR((E8+E9)/(G8),"")</f>
        <v/>
      </c>
      <c r="J10" s="4">
        <v>0.9</v>
      </c>
      <c r="K10" s="5" t="s">
        <v>14</v>
      </c>
      <c r="L10" t="str">
        <f>IF(K8="Y",IF(AND(E8=0,E9=0,E10=0),"N/A",
IF(AND(E8=0,E9&gt;0,E10=0),"Currently Meeting, Pending",
IF(AND(E8&gt;0,E9&gt;0,H8+0.005&gt;=J8),"Currently Meeting, Pending",
IF(AND(E8&gt;0,E9&gt;=0,E10&gt;=0,H10+0.005&gt;=J10),"Will Meet Goal",
IF(AND(E8&gt;=0,E9=0,E10&gt;0,I10&lt;J10),"Will Not Meet Goal",
IF(AND(E8&gt;=0,E9&gt;0,E10&gt;0,H9&lt;J9),"Currently Not Meeting, Pending",
"ERROR")))))),
IF(AND(E8=0,E9=0,E10=0),"N/A",
IF(AND(E8=0,E9&gt;0,E10=0),"Goal Met",
IF(AND(E8&gt;0,E9&gt;0,H8+0.005&gt;=J8),"Goal Met",
IF(AND(E8&gt;0,E9&gt;=0,E10&gt;=0,H10+0.005&gt;=J10),"Goal Met",
IF(AND(E8&gt;=0,E9=0,E10&gt;0,H10&lt;J10),"Goal Not Met",
IF(AND(E8&gt;=0,E9&gt;0,E10&gt;0,H9&lt;J9),"Goal Not Met","ERROR")
))))))</f>
        <v>N/A</v>
      </c>
      <c r="M10" t="s">
        <v>28</v>
      </c>
      <c r="N10" s="1">
        <v>45930</v>
      </c>
      <c r="O10" s="4">
        <v>0</v>
      </c>
    </row>
    <row r="11" spans="1:15" x14ac:dyDescent="0.25">
      <c r="A11">
        <v>2024</v>
      </c>
      <c r="B11" t="s">
        <v>15</v>
      </c>
      <c r="C11" t="s">
        <v>16</v>
      </c>
      <c r="D11" t="s">
        <v>13</v>
      </c>
      <c r="E11">
        <v>2</v>
      </c>
      <c r="F11" t="s">
        <v>30</v>
      </c>
      <c r="G11">
        <v>2</v>
      </c>
      <c r="H11" s="4">
        <f>IFERROR(E11/(E11+E13),"")</f>
        <v>1</v>
      </c>
      <c r="I11" s="4">
        <f>IFERROR((E11+E12)/(G11),"")</f>
        <v>1</v>
      </c>
      <c r="J11" s="4">
        <v>0.9</v>
      </c>
      <c r="K11" s="5" t="s">
        <v>14</v>
      </c>
      <c r="L11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1" t="s">
        <v>31</v>
      </c>
      <c r="N11" s="1">
        <v>45930</v>
      </c>
      <c r="O11" s="4">
        <v>1</v>
      </c>
    </row>
    <row r="12" spans="1:15" x14ac:dyDescent="0.25">
      <c r="A12">
        <v>2024</v>
      </c>
      <c r="B12" t="s">
        <v>15</v>
      </c>
      <c r="C12" t="s">
        <v>16</v>
      </c>
      <c r="D12" t="s">
        <v>18</v>
      </c>
      <c r="E12">
        <v>0</v>
      </c>
      <c r="F12" t="s">
        <v>30</v>
      </c>
      <c r="G12">
        <v>2</v>
      </c>
      <c r="H12" s="4">
        <f>IFERROR(E11/(E11+E13),"")</f>
        <v>1</v>
      </c>
      <c r="I12" s="4">
        <f>IFERROR((E11+E12)/(G11),"")</f>
        <v>1</v>
      </c>
      <c r="J12" s="4">
        <v>0.9</v>
      </c>
      <c r="K12" s="5" t="s">
        <v>14</v>
      </c>
      <c r="L12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2" t="s">
        <v>31</v>
      </c>
      <c r="N12" s="1">
        <v>45930</v>
      </c>
      <c r="O12" s="4">
        <v>0</v>
      </c>
    </row>
    <row r="13" spans="1:15" x14ac:dyDescent="0.25">
      <c r="A13">
        <v>2024</v>
      </c>
      <c r="B13" t="s">
        <v>15</v>
      </c>
      <c r="C13" t="s">
        <v>16</v>
      </c>
      <c r="D13" t="s">
        <v>19</v>
      </c>
      <c r="E13">
        <v>0</v>
      </c>
      <c r="F13" t="s">
        <v>30</v>
      </c>
      <c r="G13">
        <v>2</v>
      </c>
      <c r="H13" s="4">
        <f>IFERROR(E11/(E11+E13),"")</f>
        <v>1</v>
      </c>
      <c r="I13" s="4">
        <f>IFERROR((E11+E12)/(G11),"")</f>
        <v>1</v>
      </c>
      <c r="J13" s="4">
        <v>0.9</v>
      </c>
      <c r="K13" s="5" t="s">
        <v>14</v>
      </c>
      <c r="L13" t="str">
        <f>IF(K11="Y",IF(AND(E11=0,E12=0,E13=0),"N/A",
IF(AND(E11=0,E12&gt;0,E13=0),"Currently Meeting, Pending",
IF(AND(E11&gt;0,E12&gt;0,H11+0.005&gt;=J11),"Currently Meeting, Pending",
IF(AND(E11&gt;0,E12&gt;=0,E13&gt;=0,H13+0.005&gt;=J13),"Will Meet Goal",
IF(AND(E11&gt;=0,E12=0,E13&gt;0,I13&lt;J13),"Will Not Meet Goal",
IF(AND(E11&gt;=0,E12&gt;0,E13&gt;0,H12&lt;J12),"Currently Not Meeting, Pending",
"ERROR")))))),
IF(AND(E11=0,E12=0,E13=0),"N/A",
IF(AND(E11=0,E12&gt;0,E13=0),"Goal Met",
IF(AND(E11&gt;0,E12&gt;0,H11+0.005&gt;=J11),"Goal Met",
IF(AND(E11&gt;0,E12&gt;=0,E13&gt;=0,H13+0.005&gt;=J13),"Goal Met",
IF(AND(E11&gt;=0,E12=0,E13&gt;0,H13&lt;J13),"Goal Not Met",
IF(AND(E11&gt;=0,E12&gt;0,E13&gt;0,H12&lt;J12),"Goal Not Met","ERROR")
))))))</f>
        <v>Goal Met</v>
      </c>
      <c r="M13" t="s">
        <v>31</v>
      </c>
      <c r="N13" s="1">
        <v>45930</v>
      </c>
      <c r="O13" s="4">
        <v>0</v>
      </c>
    </row>
    <row r="14" spans="1:15" x14ac:dyDescent="0.25">
      <c r="A14">
        <v>2024</v>
      </c>
      <c r="B14" t="s">
        <v>15</v>
      </c>
      <c r="C14" t="s">
        <v>23</v>
      </c>
      <c r="D14" t="s">
        <v>13</v>
      </c>
      <c r="E14">
        <v>7</v>
      </c>
      <c r="F14" t="s">
        <v>25</v>
      </c>
      <c r="G14">
        <v>11</v>
      </c>
      <c r="H14" s="4">
        <f>IFERROR(E14/(E14+E16),"")</f>
        <v>0.63636363636363635</v>
      </c>
      <c r="I14" s="4">
        <f>IFERROR((E14+E15)/(G14),"")</f>
        <v>0.63636363636363635</v>
      </c>
      <c r="J14" s="4">
        <v>0.5</v>
      </c>
      <c r="K14" t="s">
        <v>14</v>
      </c>
      <c r="L14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4" t="s">
        <v>32</v>
      </c>
      <c r="N14" s="1">
        <v>45930</v>
      </c>
      <c r="O14" s="4">
        <v>0.63636363636363635</v>
      </c>
    </row>
    <row r="15" spans="1:15" x14ac:dyDescent="0.25">
      <c r="A15">
        <v>2024</v>
      </c>
      <c r="B15" t="s">
        <v>15</v>
      </c>
      <c r="C15" t="s">
        <v>23</v>
      </c>
      <c r="D15" t="s">
        <v>18</v>
      </c>
      <c r="E15">
        <v>0</v>
      </c>
      <c r="F15" t="s">
        <v>25</v>
      </c>
      <c r="G15">
        <v>11</v>
      </c>
      <c r="H15" s="4">
        <f>IFERROR(E14/(E14+E16),"")</f>
        <v>0.63636363636363635</v>
      </c>
      <c r="I15" s="4">
        <f>IFERROR((E14+E15)/(G14),"")</f>
        <v>0.63636363636363635</v>
      </c>
      <c r="J15" s="4">
        <v>0.5</v>
      </c>
      <c r="K15" t="s">
        <v>14</v>
      </c>
      <c r="L15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5" t="s">
        <v>32</v>
      </c>
      <c r="N15" s="1">
        <v>45930</v>
      </c>
      <c r="O15" s="4">
        <v>0</v>
      </c>
    </row>
    <row r="16" spans="1:15" x14ac:dyDescent="0.25">
      <c r="A16">
        <v>2024</v>
      </c>
      <c r="B16" t="s">
        <v>15</v>
      </c>
      <c r="C16" t="s">
        <v>23</v>
      </c>
      <c r="D16" t="s">
        <v>19</v>
      </c>
      <c r="E16">
        <v>4</v>
      </c>
      <c r="F16" t="s">
        <v>25</v>
      </c>
      <c r="G16">
        <v>11</v>
      </c>
      <c r="H16" s="4">
        <f>IFERROR(E14/(E14+E16),"")</f>
        <v>0.63636363636363635</v>
      </c>
      <c r="I16" s="4">
        <f>IFERROR((E14+E15)/(G14),"")</f>
        <v>0.63636363636363635</v>
      </c>
      <c r="J16" s="4">
        <v>0.5</v>
      </c>
      <c r="K16" t="s">
        <v>14</v>
      </c>
      <c r="L16" t="str">
        <f>IF(K14="Y",IF(AND(E14=0,E15=0,E16=0),"N/A",
IF(AND(E14=0,E15&gt;0,E16=0),"Currently Meeting, Pending",
IF(AND(E14&gt;0,E15&gt;0,H14+0.005&gt;=J14),"Currently Meeting, Pending",
IF(AND(E14&gt;0,E15&gt;=0,E16&gt;=0,H16+0.005&gt;=J16),"Will Meet Goal",
IF(AND(E14&gt;=0,E15=0,E16&gt;0,I16&lt;J16),"Will Not Meet Goal",
IF(AND(E14&gt;=0,E15&gt;0,E16&gt;0,H15&lt;J15),"Currently Not Meeting, Pending",
"ERROR")))))),
IF(AND(E14=0,E15=0,E16=0),"N/A",
IF(AND(E14=0,E15&gt;0,E16=0),"Goal Met",
IF(AND(E14&gt;0,E15&gt;0,H14+0.005&gt;=J14),"Goal Met",
IF(AND(E14&gt;0,E15&gt;=0,E16&gt;=0,H16+0.005&gt;=J16),"Goal Met",
IF(AND(E14&gt;=0,E15=0,E16&gt;0,H16&lt;J16),"Goal Not Met",
IF(AND(E14&gt;=0,E15&gt;0,E16&gt;0,H15&lt;J15),"Goal Not Met","ERROR")
))))))</f>
        <v>Goal Met</v>
      </c>
      <c r="M16" t="s">
        <v>32</v>
      </c>
      <c r="N16" s="1">
        <v>45930</v>
      </c>
      <c r="O16" s="4">
        <v>0.36363636363636365</v>
      </c>
    </row>
    <row r="17" spans="1:15" x14ac:dyDescent="0.25">
      <c r="A17">
        <v>2025</v>
      </c>
      <c r="B17" t="s">
        <v>15</v>
      </c>
      <c r="C17" t="s">
        <v>24</v>
      </c>
      <c r="D17" t="s">
        <v>13</v>
      </c>
      <c r="E17">
        <v>9</v>
      </c>
      <c r="F17" t="s">
        <v>25</v>
      </c>
      <c r="G17">
        <v>10</v>
      </c>
      <c r="H17" s="4">
        <f>IFERROR(E17/(E17+E19),"")</f>
        <v>0.9</v>
      </c>
      <c r="I17" s="4">
        <f>IFERROR((E17+E18)/(G17),"")</f>
        <v>0.9</v>
      </c>
      <c r="J17" s="4">
        <v>0.9</v>
      </c>
      <c r="K17" t="s">
        <v>17</v>
      </c>
      <c r="L17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7" t="s">
        <v>33</v>
      </c>
      <c r="N17" s="1">
        <v>45930</v>
      </c>
      <c r="O17" s="4">
        <v>0.9</v>
      </c>
    </row>
    <row r="18" spans="1:15" x14ac:dyDescent="0.25">
      <c r="A18">
        <v>2025</v>
      </c>
      <c r="B18" t="s">
        <v>15</v>
      </c>
      <c r="C18" t="s">
        <v>24</v>
      </c>
      <c r="D18" t="s">
        <v>18</v>
      </c>
      <c r="E18">
        <v>0</v>
      </c>
      <c r="F18" t="s">
        <v>25</v>
      </c>
      <c r="G18">
        <v>10</v>
      </c>
      <c r="H18" s="4">
        <f>IFERROR(E17/(E17+E19),"")</f>
        <v>0.9</v>
      </c>
      <c r="I18" s="4">
        <f>IFERROR((E17+E18)/(G17),"")</f>
        <v>0.9</v>
      </c>
      <c r="J18" s="4">
        <v>0.9</v>
      </c>
      <c r="K18" t="s">
        <v>17</v>
      </c>
      <c r="L18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8" t="s">
        <v>33</v>
      </c>
      <c r="N18" s="1">
        <v>45930</v>
      </c>
      <c r="O18" s="4">
        <v>0</v>
      </c>
    </row>
    <row r="19" spans="1:15" x14ac:dyDescent="0.25">
      <c r="A19">
        <v>2025</v>
      </c>
      <c r="B19" t="s">
        <v>15</v>
      </c>
      <c r="C19" t="s">
        <v>24</v>
      </c>
      <c r="D19" t="s">
        <v>19</v>
      </c>
      <c r="E19">
        <v>1</v>
      </c>
      <c r="F19" t="s">
        <v>25</v>
      </c>
      <c r="G19">
        <v>10</v>
      </c>
      <c r="H19" s="4">
        <f>IFERROR(E17/(E17+E19),"")</f>
        <v>0.9</v>
      </c>
      <c r="I19" s="4">
        <f>IFERROR((E17+E18)/(G17),"")</f>
        <v>0.9</v>
      </c>
      <c r="J19" s="4">
        <v>0.9</v>
      </c>
      <c r="K19" t="s">
        <v>17</v>
      </c>
      <c r="L19" t="str">
        <f>IF(K17="Y",IF(AND(E17=0,E18=0,E19=0),"N/A",
IF(AND(E17=0,E18&gt;0,E19=0),"Currently Meeting, Pending",
IF(AND(E17&gt;0,E18&gt;0,H17+0.005&gt;=J17),"Currently Meeting, Pending",
IF(AND(E17&gt;0,E18&gt;=0,E19&gt;=0,H19+0.005&gt;=J19),"Will Meet Goal",
IF(AND(E17&gt;=0,E18=0,E19&gt;0,I19&lt;J19),"Will Not Meet Goal",
IF(AND(E17&gt;=0,E18&gt;0,E19&gt;0,H18&lt;J18),"Currently Not Meeting, Pending",
"ERROR")))))),
IF(AND(E17=0,E18=0,E19=0),"N/A",
IF(AND(E17=0,E18&gt;0,E19=0),"Goal Met",
IF(AND(E17&gt;0,E18&gt;0,H17+0.005&gt;=J17),"Goal Met",
IF(AND(E17&gt;0,E18&gt;=0,E19&gt;=0,H19+0.005&gt;=J19),"Goal Met",
IF(AND(E17&gt;=0,E18=0,E19&gt;0,H19&lt;J19),"Goal Not Met",
IF(AND(E17&gt;=0,E18&gt;0,E19&gt;0,H18&lt;J18),"Goal Not Met","ERROR")
))))))</f>
        <v>Will Meet Goal</v>
      </c>
      <c r="M19" t="s">
        <v>33</v>
      </c>
      <c r="N19" s="1">
        <v>45930</v>
      </c>
      <c r="O19" s="4">
        <v>0.1</v>
      </c>
    </row>
    <row r="20" spans="1:15" x14ac:dyDescent="0.25">
      <c r="A20">
        <v>2025</v>
      </c>
      <c r="B20" t="s">
        <v>15</v>
      </c>
      <c r="C20" t="s">
        <v>20</v>
      </c>
      <c r="D20" t="s">
        <v>13</v>
      </c>
      <c r="E20">
        <v>0</v>
      </c>
      <c r="F20" t="s">
        <v>27</v>
      </c>
      <c r="G20">
        <v>0</v>
      </c>
      <c r="H20" s="4" t="str">
        <f>IFERROR(E20/(E20+E22),"")</f>
        <v/>
      </c>
      <c r="I20" s="4" t="str">
        <f>IFERROR((E20+E21)/(G20),"")</f>
        <v/>
      </c>
      <c r="J20" s="4">
        <v>0.9</v>
      </c>
      <c r="K20" t="s">
        <v>17</v>
      </c>
      <c r="L20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N/A</v>
      </c>
      <c r="M20" t="s">
        <v>28</v>
      </c>
      <c r="N20" s="1">
        <v>45930</v>
      </c>
      <c r="O20" s="4">
        <v>0</v>
      </c>
    </row>
    <row r="21" spans="1:15" x14ac:dyDescent="0.25">
      <c r="A21">
        <v>2025</v>
      </c>
      <c r="B21" t="s">
        <v>15</v>
      </c>
      <c r="C21" t="s">
        <v>20</v>
      </c>
      <c r="D21" t="s">
        <v>18</v>
      </c>
      <c r="E21">
        <v>0</v>
      </c>
      <c r="F21" t="s">
        <v>27</v>
      </c>
      <c r="G21">
        <v>0</v>
      </c>
      <c r="H21" s="4" t="str">
        <f>IFERROR(E20/(E20+E22),"")</f>
        <v/>
      </c>
      <c r="I21" s="4" t="str">
        <f>IFERROR((E20+E21)/(G20),"")</f>
        <v/>
      </c>
      <c r="J21" s="4">
        <v>0.9</v>
      </c>
      <c r="K21" t="s">
        <v>17</v>
      </c>
      <c r="L21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N/A</v>
      </c>
      <c r="M21" t="s">
        <v>28</v>
      </c>
      <c r="N21" s="1">
        <v>45930</v>
      </c>
      <c r="O21" s="4">
        <v>0</v>
      </c>
    </row>
    <row r="22" spans="1:15" x14ac:dyDescent="0.25">
      <c r="A22">
        <v>2025</v>
      </c>
      <c r="B22" t="s">
        <v>15</v>
      </c>
      <c r="C22" t="s">
        <v>20</v>
      </c>
      <c r="D22" t="s">
        <v>19</v>
      </c>
      <c r="E22">
        <v>0</v>
      </c>
      <c r="F22" t="s">
        <v>27</v>
      </c>
      <c r="G22">
        <v>0</v>
      </c>
      <c r="H22" s="4" t="str">
        <f>IFERROR(E20/(E20+E22),"")</f>
        <v/>
      </c>
      <c r="I22" s="4" t="str">
        <f>IFERROR((E20+E21)/(G20),"")</f>
        <v/>
      </c>
      <c r="J22" s="4">
        <v>0.9</v>
      </c>
      <c r="K22" t="s">
        <v>17</v>
      </c>
      <c r="L22" t="str">
        <f>IF(K20="Y",IF(AND(E20=0,E21=0,E22=0),"N/A",
IF(AND(E20=0,E21&gt;0,E22=0),"Currently Meeting, Pending",
IF(AND(E20&gt;0,E21&gt;0,H20+0.005&gt;=J20),"Currently Meeting, Pending",
IF(AND(E20&gt;0,E21&gt;=0,E22&gt;=0,H22+0.005&gt;=J22),"Will Meet Goal",
IF(AND(E20&gt;=0,E21=0,E22&gt;0,I22&lt;J22),"Will Not Meet Goal",
IF(AND(E20&gt;=0,E21&gt;0,E22&gt;0,H21&lt;J21),"Currently Not Meeting, Pending",
"ERROR")))))),
IF(AND(E20=0,E21=0,E22=0),"N/A",
IF(AND(E20=0,E21&gt;0,E22=0),"Goal Met",
IF(AND(E20&gt;0,E21&gt;0,H20+0.005&gt;=J20),"Goal Met",
IF(AND(E20&gt;0,E21&gt;=0,E22&gt;=0,H22+0.005&gt;=J22),"Goal Met",
IF(AND(E20&gt;=0,E21=0,E22&gt;0,H22&lt;J22),"Goal Not Met",
IF(AND(E20&gt;=0,E21&gt;0,E22&gt;0,H21&lt;J21),"Goal Not Met","ERROR")
))))))</f>
        <v>N/A</v>
      </c>
      <c r="M22" t="s">
        <v>28</v>
      </c>
      <c r="N22" s="1">
        <v>45930</v>
      </c>
      <c r="O22" s="4">
        <v>0</v>
      </c>
    </row>
    <row r="23" spans="1:15" x14ac:dyDescent="0.25">
      <c r="A23">
        <v>2025</v>
      </c>
      <c r="B23" t="s">
        <v>15</v>
      </c>
      <c r="C23" t="s">
        <v>29</v>
      </c>
      <c r="D23" t="s">
        <v>13</v>
      </c>
      <c r="E23">
        <v>1</v>
      </c>
      <c r="F23" t="s">
        <v>27</v>
      </c>
      <c r="G23">
        <v>1</v>
      </c>
      <c r="H23" s="4">
        <f>IFERROR(E23/(E23+E25),"")</f>
        <v>1</v>
      </c>
      <c r="I23" s="4">
        <f>IFERROR((E23+E24)/(G23),"")</f>
        <v>1</v>
      </c>
      <c r="J23" s="4">
        <v>0.9</v>
      </c>
      <c r="K23" t="s">
        <v>17</v>
      </c>
      <c r="L23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3" t="s">
        <v>26</v>
      </c>
      <c r="N23" s="1">
        <v>45930</v>
      </c>
      <c r="O23" s="4">
        <v>1</v>
      </c>
    </row>
    <row r="24" spans="1:15" x14ac:dyDescent="0.25">
      <c r="A24">
        <v>2025</v>
      </c>
      <c r="B24" t="s">
        <v>15</v>
      </c>
      <c r="C24" t="s">
        <v>29</v>
      </c>
      <c r="D24" t="s">
        <v>18</v>
      </c>
      <c r="E24">
        <v>0</v>
      </c>
      <c r="F24" t="s">
        <v>27</v>
      </c>
      <c r="G24">
        <v>1</v>
      </c>
      <c r="H24" s="4">
        <f>IFERROR(E23/(E23+E25),"")</f>
        <v>1</v>
      </c>
      <c r="I24" s="4">
        <f>IFERROR((E23+E24)/(G23),"")</f>
        <v>1</v>
      </c>
      <c r="J24" s="4">
        <v>0.9</v>
      </c>
      <c r="K24" t="s">
        <v>17</v>
      </c>
      <c r="L24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4" t="s">
        <v>26</v>
      </c>
      <c r="N24" s="1">
        <v>45930</v>
      </c>
      <c r="O24" s="4">
        <v>0</v>
      </c>
    </row>
    <row r="25" spans="1:15" x14ac:dyDescent="0.25">
      <c r="A25">
        <v>2025</v>
      </c>
      <c r="B25" t="s">
        <v>15</v>
      </c>
      <c r="C25" t="s">
        <v>29</v>
      </c>
      <c r="D25" t="s">
        <v>19</v>
      </c>
      <c r="E25">
        <v>0</v>
      </c>
      <c r="F25" t="s">
        <v>27</v>
      </c>
      <c r="G25">
        <v>1</v>
      </c>
      <c r="H25" s="4">
        <f>IFERROR(E23/(E23+E25),"")</f>
        <v>1</v>
      </c>
      <c r="I25" s="4">
        <f>IFERROR((E23+E24)/(G23),"")</f>
        <v>1</v>
      </c>
      <c r="J25" s="4">
        <v>0.9</v>
      </c>
      <c r="K25" t="s">
        <v>17</v>
      </c>
      <c r="L25" t="str">
        <f>IF(K23="Y",IF(AND(E23=0,E24=0,E25=0),"N/A",
IF(AND(E23=0,E24&gt;0,E25=0),"Currently Meeting, Pending",
IF(AND(E23&gt;0,E24&gt;0,H23+0.005&gt;=J23),"Currently Meeting, Pending",
IF(AND(E23&gt;0,E24&gt;=0,E25&gt;=0,H25+0.005&gt;=J25),"Will Meet Goal",
IF(AND(E23&gt;=0,E24=0,E25&gt;0,I25&lt;J25),"Will Not Meet Goal",
IF(AND(E23&gt;=0,E24&gt;0,E25&gt;0,H24&lt;J24),"Currently Not Meeting, Pending",
"ERROR")))))),
IF(AND(E23=0,E24=0,E25=0),"N/A",
IF(AND(E23=0,E24&gt;0,E25=0),"Goal Met",
IF(AND(E23&gt;0,E24&gt;0,H23+0.005&gt;=J23),"Goal Met",
IF(AND(E23&gt;0,E24&gt;=0,E25&gt;=0,H25+0.005&gt;=J25),"Goal Met",
IF(AND(E23&gt;=0,E24=0,E25&gt;0,H25&lt;J25),"Goal Not Met",
IF(AND(E23&gt;=0,E24&gt;0,E25&gt;0,H24&lt;J24),"Goal Not Met","ERROR")
))))))</f>
        <v>Will Meet Goal</v>
      </c>
      <c r="M25" t="s">
        <v>26</v>
      </c>
      <c r="N25" s="1">
        <v>45930</v>
      </c>
      <c r="O25" s="4">
        <v>0</v>
      </c>
    </row>
    <row r="26" spans="1:15" x14ac:dyDescent="0.25">
      <c r="A26">
        <v>2025</v>
      </c>
      <c r="B26" t="s">
        <v>15</v>
      </c>
      <c r="C26" t="s">
        <v>16</v>
      </c>
      <c r="D26" t="s">
        <v>13</v>
      </c>
      <c r="E26">
        <v>0</v>
      </c>
      <c r="F26" t="s">
        <v>30</v>
      </c>
      <c r="G26">
        <v>0</v>
      </c>
      <c r="H26" s="4" t="str">
        <f>IFERROR(E26/(E26+E28),"")</f>
        <v/>
      </c>
      <c r="I26" s="4" t="str">
        <f>IFERROR((E26+E27)/(G26),"")</f>
        <v/>
      </c>
      <c r="J26" s="4">
        <v>0.9</v>
      </c>
      <c r="K26" t="s">
        <v>17</v>
      </c>
      <c r="L26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N/A</v>
      </c>
      <c r="M26" t="s">
        <v>28</v>
      </c>
      <c r="N26" s="1">
        <v>45930</v>
      </c>
      <c r="O26" s="4">
        <v>0</v>
      </c>
    </row>
    <row r="27" spans="1:15" x14ac:dyDescent="0.25">
      <c r="A27">
        <v>2025</v>
      </c>
      <c r="B27" t="s">
        <v>15</v>
      </c>
      <c r="C27" t="s">
        <v>16</v>
      </c>
      <c r="D27" t="s">
        <v>18</v>
      </c>
      <c r="E27">
        <v>0</v>
      </c>
      <c r="F27" t="s">
        <v>30</v>
      </c>
      <c r="G27">
        <v>0</v>
      </c>
      <c r="H27" s="4" t="str">
        <f>IFERROR(E26/(E26+E28),"")</f>
        <v/>
      </c>
      <c r="I27" s="4" t="str">
        <f>IFERROR((E26+E27)/(G26),"")</f>
        <v/>
      </c>
      <c r="J27" s="4">
        <v>0.9</v>
      </c>
      <c r="K27" t="s">
        <v>17</v>
      </c>
      <c r="L27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N/A</v>
      </c>
      <c r="M27" t="s">
        <v>28</v>
      </c>
      <c r="N27" s="1">
        <v>45930</v>
      </c>
      <c r="O27" s="4">
        <v>0</v>
      </c>
    </row>
    <row r="28" spans="1:15" x14ac:dyDescent="0.25">
      <c r="A28">
        <v>2025</v>
      </c>
      <c r="B28" t="s">
        <v>15</v>
      </c>
      <c r="C28" t="s">
        <v>16</v>
      </c>
      <c r="D28" t="s">
        <v>19</v>
      </c>
      <c r="E28">
        <v>0</v>
      </c>
      <c r="F28" t="s">
        <v>30</v>
      </c>
      <c r="G28">
        <v>0</v>
      </c>
      <c r="H28" s="4" t="str">
        <f>IFERROR(E26/(E26+E28),"")</f>
        <v/>
      </c>
      <c r="I28" s="4" t="str">
        <f>IFERROR((E26+E27)/(G26),"")</f>
        <v/>
      </c>
      <c r="J28" s="4">
        <v>0.9</v>
      </c>
      <c r="K28" t="s">
        <v>17</v>
      </c>
      <c r="L28" t="str">
        <f>IF(K26="Y",IF(AND(E26=0,E27=0,E28=0),"N/A",
IF(AND(E26=0,E27&gt;0,E28=0),"Currently Meeting, Pending",
IF(AND(E26&gt;0,E27&gt;0,H26+0.005&gt;=J26),"Currently Meeting, Pending",
IF(AND(E26&gt;0,E27&gt;=0,E28&gt;=0,H28+0.005&gt;=J28),"Will Meet Goal",
IF(AND(E26&gt;=0,E27=0,E28&gt;0,I28&lt;J28),"Will Not Meet Goal",
IF(AND(E26&gt;=0,E27&gt;0,E28&gt;0,H27&lt;J27),"Currently Not Meeting, Pending",
"ERROR")))))),
IF(AND(E26=0,E27=0,E28=0),"N/A",
IF(AND(E26=0,E27&gt;0,E28=0),"Goal Met",
IF(AND(E26&gt;0,E27&gt;0,H26+0.005&gt;=J26),"Goal Met",
IF(AND(E26&gt;0,E27&gt;=0,E28&gt;=0,H28+0.005&gt;=J28),"Goal Met",
IF(AND(E26&gt;=0,E27=0,E28&gt;0,H28&lt;J28),"Goal Not Met",
IF(AND(E26&gt;=0,E27&gt;0,E28&gt;0,H27&lt;J27),"Goal Not Met","ERROR")
))))))</f>
        <v>N/A</v>
      </c>
      <c r="M28" t="s">
        <v>28</v>
      </c>
      <c r="N28" s="1">
        <v>45930</v>
      </c>
      <c r="O28" s="4">
        <v>0</v>
      </c>
    </row>
    <row r="29" spans="1:15" x14ac:dyDescent="0.25">
      <c r="A29">
        <v>2025</v>
      </c>
      <c r="B29" t="s">
        <v>15</v>
      </c>
      <c r="C29" t="s">
        <v>23</v>
      </c>
      <c r="D29" t="s">
        <v>13</v>
      </c>
      <c r="E29">
        <v>17</v>
      </c>
      <c r="F29" t="s">
        <v>25</v>
      </c>
      <c r="G29">
        <v>23</v>
      </c>
      <c r="H29" s="4">
        <f>IFERROR(E29/(E29+E31),"")</f>
        <v>0.85</v>
      </c>
      <c r="I29" s="4">
        <f>IFERROR((E29+E30)/(G29),"")</f>
        <v>0.86956521739130432</v>
      </c>
      <c r="J29" s="4">
        <v>0.7</v>
      </c>
      <c r="K29" t="s">
        <v>17</v>
      </c>
      <c r="L29" t="s">
        <v>35</v>
      </c>
      <c r="M29" t="s">
        <v>34</v>
      </c>
      <c r="N29" s="1">
        <v>45930</v>
      </c>
      <c r="O29" s="4">
        <v>0.73913043478260865</v>
      </c>
    </row>
    <row r="30" spans="1:15" x14ac:dyDescent="0.25">
      <c r="A30">
        <v>2025</v>
      </c>
      <c r="B30" t="s">
        <v>15</v>
      </c>
      <c r="C30" t="s">
        <v>23</v>
      </c>
      <c r="D30" t="s">
        <v>18</v>
      </c>
      <c r="E30">
        <v>3</v>
      </c>
      <c r="F30" t="s">
        <v>25</v>
      </c>
      <c r="G30">
        <v>23</v>
      </c>
      <c r="H30" s="4">
        <f>IFERROR(E29/(E29+E31),"")</f>
        <v>0.85</v>
      </c>
      <c r="I30" s="4">
        <f>IFERROR((E29+E30)/(G29),"")</f>
        <v>0.86956521739130432</v>
      </c>
      <c r="J30" s="4">
        <v>0.7</v>
      </c>
      <c r="K30" t="s">
        <v>17</v>
      </c>
      <c r="L30" t="s">
        <v>35</v>
      </c>
      <c r="M30" t="s">
        <v>34</v>
      </c>
      <c r="N30" s="1">
        <v>45930</v>
      </c>
      <c r="O30" s="4">
        <v>0.13043478260869565</v>
      </c>
    </row>
    <row r="31" spans="1:15" x14ac:dyDescent="0.25">
      <c r="A31">
        <v>2025</v>
      </c>
      <c r="B31" t="s">
        <v>15</v>
      </c>
      <c r="C31" t="s">
        <v>23</v>
      </c>
      <c r="D31" t="s">
        <v>19</v>
      </c>
      <c r="E31">
        <v>3</v>
      </c>
      <c r="F31" t="s">
        <v>25</v>
      </c>
      <c r="G31">
        <v>23</v>
      </c>
      <c r="H31" s="4">
        <f>IFERROR(E29/(E29+E31),"")</f>
        <v>0.85</v>
      </c>
      <c r="I31" s="4">
        <f>IFERROR((E29+E30)/(G29),"")</f>
        <v>0.86956521739130432</v>
      </c>
      <c r="J31" s="4">
        <v>0.7</v>
      </c>
      <c r="K31" t="s">
        <v>17</v>
      </c>
      <c r="L31" t="s">
        <v>35</v>
      </c>
      <c r="M31" t="s">
        <v>34</v>
      </c>
      <c r="N31" s="1">
        <v>45930</v>
      </c>
      <c r="O31" s="4">
        <v>0.13043478260869565</v>
      </c>
    </row>
  </sheetData>
  <autoFilter ref="A1:O25" xr:uid="{00000000-0001-0000-0000-000000000000}">
    <sortState xmlns:xlrd2="http://schemas.microsoft.com/office/spreadsheetml/2017/richdata2" ref="A2:O4">
      <sortCondition ref="A1:A4"/>
    </sortState>
  </autoFilter>
  <phoneticPr fontId="18" type="noConversion"/>
  <pageMargins left="0.7" right="0.7" top="0.75" bottom="0.75" header="0.3" footer="0.3"/>
  <pageSetup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5A4D0B-1137-4948-817A-64E3DA62759D}">
  <ds:schemaRefs>
    <ds:schemaRef ds:uri="http://schemas.microsoft.com/office/2006/metadata/properties"/>
    <ds:schemaRef ds:uri="7467b07a-63e4-4526-818f-48c6a4d2dc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0867c8d-1cc9-4acd-a073-94634f6a764f"/>
    <ds:schemaRef ds:uri="http://schemas.microsoft.com/office/infopath/2007/PartnerControls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9C79C8-5FFD-461B-9D64-C74E74FB9D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B092B-61F3-4812-9893-28E43D799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Responses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2019-09-12T18:40:43Z</dcterms:created>
  <dcterms:modified xsi:type="dcterms:W3CDTF">2025-12-05T23:15:53Z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