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6/"/>
    </mc:Choice>
  </mc:AlternateContent>
  <xr:revisionPtr revIDLastSave="226" documentId="8_{8EEEB915-AC31-44C2-B55D-735E2050DE8B}" xr6:coauthVersionLast="47" xr6:coauthVersionMax="47" xr10:uidLastSave="{F1E3A32C-85A0-4DAA-8E60-B8509BCCAA26}"/>
  <bookViews>
    <workbookView xWindow="23880" yWindow="0" windowWidth="26520" windowHeight="20985" xr2:uid="{00000000-000D-0000-FFFF-FFFF00000000}"/>
  </bookViews>
  <sheets>
    <sheet name="Applications and Supplements" sheetId="1" r:id="rId1"/>
  </sheets>
  <definedNames>
    <definedName name="_xlnm._FilterDatabase" localSheetId="0" hidden="1">'Applications and Supplements'!$A$1:$AD$229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5" i="1" l="1"/>
  <c r="H136" i="1"/>
  <c r="H137" i="1"/>
  <c r="L137" i="1" s="1"/>
  <c r="I181" i="1"/>
  <c r="H181" i="1"/>
  <c r="I180" i="1"/>
  <c r="H180" i="1"/>
  <c r="I179" i="1"/>
  <c r="H179" i="1"/>
  <c r="I178" i="1"/>
  <c r="H178" i="1"/>
  <c r="I177" i="1"/>
  <c r="H177" i="1"/>
  <c r="I176" i="1"/>
  <c r="H176" i="1"/>
  <c r="L175" i="1"/>
  <c r="I175" i="1"/>
  <c r="H175" i="1"/>
  <c r="L174" i="1"/>
  <c r="I174" i="1"/>
  <c r="H174" i="1"/>
  <c r="L173" i="1"/>
  <c r="I173" i="1"/>
  <c r="H173" i="1"/>
  <c r="L172" i="1"/>
  <c r="I172" i="1"/>
  <c r="H172" i="1"/>
  <c r="L171" i="1"/>
  <c r="I171" i="1"/>
  <c r="H171" i="1"/>
  <c r="L170" i="1"/>
  <c r="I170" i="1"/>
  <c r="H170" i="1"/>
  <c r="L169" i="1"/>
  <c r="I169" i="1"/>
  <c r="H169" i="1"/>
  <c r="L168" i="1"/>
  <c r="I168" i="1"/>
  <c r="H168" i="1"/>
  <c r="L167" i="1"/>
  <c r="I167" i="1"/>
  <c r="H167" i="1"/>
  <c r="L166" i="1"/>
  <c r="I166" i="1"/>
  <c r="H166" i="1"/>
  <c r="L165" i="1"/>
  <c r="I165" i="1"/>
  <c r="H165" i="1"/>
  <c r="L164" i="1"/>
  <c r="I164" i="1"/>
  <c r="H164" i="1"/>
  <c r="L163" i="1"/>
  <c r="I163" i="1"/>
  <c r="H163" i="1"/>
  <c r="L162" i="1"/>
  <c r="I162" i="1"/>
  <c r="H162" i="1"/>
  <c r="L161" i="1"/>
  <c r="I161" i="1"/>
  <c r="H161" i="1"/>
  <c r="L160" i="1"/>
  <c r="I160" i="1"/>
  <c r="H160" i="1"/>
  <c r="L159" i="1"/>
  <c r="I159" i="1"/>
  <c r="H159" i="1"/>
  <c r="L158" i="1"/>
  <c r="I158" i="1"/>
  <c r="H158" i="1"/>
  <c r="L157" i="1"/>
  <c r="I157" i="1"/>
  <c r="H157" i="1"/>
  <c r="L156" i="1"/>
  <c r="I156" i="1"/>
  <c r="H156" i="1"/>
  <c r="L155" i="1"/>
  <c r="I155" i="1"/>
  <c r="H155" i="1"/>
  <c r="I154" i="1"/>
  <c r="H154" i="1"/>
  <c r="I153" i="1"/>
  <c r="H153" i="1"/>
  <c r="I152" i="1"/>
  <c r="H152" i="1"/>
  <c r="L151" i="1"/>
  <c r="I151" i="1"/>
  <c r="H151" i="1"/>
  <c r="L150" i="1"/>
  <c r="I150" i="1"/>
  <c r="H150" i="1"/>
  <c r="L149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L145" i="1" s="1"/>
  <c r="I142" i="1"/>
  <c r="H142" i="1"/>
  <c r="I141" i="1"/>
  <c r="H141" i="1"/>
  <c r="I140" i="1"/>
  <c r="H140" i="1"/>
  <c r="L141" i="1" s="1"/>
  <c r="I139" i="1"/>
  <c r="H139" i="1"/>
  <c r="I138" i="1"/>
  <c r="H138" i="1"/>
  <c r="I137" i="1"/>
  <c r="I136" i="1"/>
  <c r="I135" i="1"/>
  <c r="I134" i="1"/>
  <c r="H134" i="1"/>
  <c r="L136" i="1" s="1"/>
  <c r="I133" i="1"/>
  <c r="H133" i="1"/>
  <c r="I132" i="1"/>
  <c r="H132" i="1"/>
  <c r="I131" i="1"/>
  <c r="H131" i="1"/>
  <c r="L130" i="1"/>
  <c r="I130" i="1"/>
  <c r="H130" i="1"/>
  <c r="L129" i="1"/>
  <c r="I129" i="1"/>
  <c r="H129" i="1"/>
  <c r="L128" i="1"/>
  <c r="I128" i="1"/>
  <c r="H128" i="1"/>
  <c r="L127" i="1"/>
  <c r="I127" i="1"/>
  <c r="H127" i="1"/>
  <c r="L126" i="1"/>
  <c r="I126" i="1"/>
  <c r="H126" i="1"/>
  <c r="L125" i="1"/>
  <c r="I125" i="1"/>
  <c r="H125" i="1"/>
  <c r="L124" i="1"/>
  <c r="I124" i="1"/>
  <c r="H124" i="1"/>
  <c r="L123" i="1"/>
  <c r="I123" i="1"/>
  <c r="H123" i="1"/>
  <c r="L122" i="1"/>
  <c r="I122" i="1"/>
  <c r="H122" i="1"/>
  <c r="L121" i="1"/>
  <c r="I121" i="1"/>
  <c r="H121" i="1"/>
  <c r="L120" i="1"/>
  <c r="I120" i="1"/>
  <c r="H120" i="1"/>
  <c r="L119" i="1"/>
  <c r="I119" i="1"/>
  <c r="H119" i="1"/>
  <c r="L118" i="1"/>
  <c r="I118" i="1"/>
  <c r="H118" i="1"/>
  <c r="L117" i="1"/>
  <c r="I117" i="1"/>
  <c r="H117" i="1"/>
  <c r="L116" i="1"/>
  <c r="I116" i="1"/>
  <c r="H116" i="1"/>
  <c r="L115" i="1"/>
  <c r="I115" i="1"/>
  <c r="H115" i="1"/>
  <c r="L114" i="1"/>
  <c r="I114" i="1"/>
  <c r="H114" i="1"/>
  <c r="L113" i="1"/>
  <c r="I113" i="1"/>
  <c r="H113" i="1"/>
  <c r="I112" i="1"/>
  <c r="H112" i="1"/>
  <c r="I111" i="1"/>
  <c r="H111" i="1"/>
  <c r="I110" i="1"/>
  <c r="H110" i="1"/>
  <c r="L109" i="1"/>
  <c r="I109" i="1"/>
  <c r="H109" i="1"/>
  <c r="L108" i="1"/>
  <c r="I108" i="1"/>
  <c r="H108" i="1"/>
  <c r="L107" i="1"/>
  <c r="I107" i="1"/>
  <c r="H107" i="1"/>
  <c r="I106" i="1"/>
  <c r="H106" i="1"/>
  <c r="I105" i="1"/>
  <c r="H105" i="1"/>
  <c r="I104" i="1"/>
  <c r="H104" i="1"/>
  <c r="L103" i="1"/>
  <c r="I103" i="1"/>
  <c r="H103" i="1"/>
  <c r="L102" i="1"/>
  <c r="I102" i="1"/>
  <c r="H102" i="1"/>
  <c r="L101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H85" i="1"/>
  <c r="G85" i="1"/>
  <c r="O85" i="1" s="1"/>
  <c r="H84" i="1"/>
  <c r="G84" i="1"/>
  <c r="O84" i="1" s="1"/>
  <c r="H83" i="1"/>
  <c r="G83" i="1"/>
  <c r="M83" i="1" s="1"/>
  <c r="H82" i="1"/>
  <c r="G82" i="1"/>
  <c r="O82" i="1" s="1"/>
  <c r="H81" i="1"/>
  <c r="G81" i="1"/>
  <c r="O81" i="1" s="1"/>
  <c r="H80" i="1"/>
  <c r="G80" i="1"/>
  <c r="O80" i="1" s="1"/>
  <c r="H79" i="1"/>
  <c r="G79" i="1"/>
  <c r="O79" i="1" s="1"/>
  <c r="H78" i="1"/>
  <c r="G78" i="1"/>
  <c r="O78" i="1" s="1"/>
  <c r="H77" i="1"/>
  <c r="G77" i="1"/>
  <c r="M79" i="1" s="1"/>
  <c r="H76" i="1"/>
  <c r="G76" i="1"/>
  <c r="O76" i="1" s="1"/>
  <c r="H75" i="1"/>
  <c r="G75" i="1"/>
  <c r="O75" i="1" s="1"/>
  <c r="H74" i="1"/>
  <c r="G74" i="1"/>
  <c r="I76" i="1" s="1"/>
  <c r="H73" i="1"/>
  <c r="G73" i="1"/>
  <c r="O73" i="1" s="1"/>
  <c r="H72" i="1"/>
  <c r="G72" i="1"/>
  <c r="O72" i="1" s="1"/>
  <c r="H71" i="1"/>
  <c r="G71" i="1"/>
  <c r="M72" i="1" s="1"/>
  <c r="H70" i="1"/>
  <c r="G70" i="1"/>
  <c r="O70" i="1" s="1"/>
  <c r="H69" i="1"/>
  <c r="G69" i="1"/>
  <c r="O69" i="1" s="1"/>
  <c r="H68" i="1"/>
  <c r="G68" i="1"/>
  <c r="M68" i="1" s="1"/>
  <c r="H67" i="1"/>
  <c r="L67" i="1" s="1"/>
  <c r="G67" i="1"/>
  <c r="O67" i="1" s="1"/>
  <c r="H66" i="1"/>
  <c r="L66" i="1" s="1"/>
  <c r="G66" i="1"/>
  <c r="O66" i="1" s="1"/>
  <c r="H65" i="1"/>
  <c r="L65" i="1" s="1"/>
  <c r="G65" i="1"/>
  <c r="M65" i="1" s="1"/>
  <c r="H64" i="1"/>
  <c r="L64" i="1" s="1"/>
  <c r="G64" i="1"/>
  <c r="O64" i="1" s="1"/>
  <c r="H63" i="1"/>
  <c r="L63" i="1" s="1"/>
  <c r="G63" i="1"/>
  <c r="O63" i="1" s="1"/>
  <c r="H62" i="1"/>
  <c r="L62" i="1" s="1"/>
  <c r="G62" i="1"/>
  <c r="I64" i="1" s="1"/>
  <c r="H61" i="1"/>
  <c r="G61" i="1"/>
  <c r="O61" i="1" s="1"/>
  <c r="H60" i="1"/>
  <c r="G60" i="1"/>
  <c r="O60" i="1" s="1"/>
  <c r="H59" i="1"/>
  <c r="G59" i="1"/>
  <c r="M59" i="1" s="1"/>
  <c r="H58" i="1"/>
  <c r="L58" i="1" s="1"/>
  <c r="G58" i="1"/>
  <c r="O58" i="1" s="1"/>
  <c r="H57" i="1"/>
  <c r="L57" i="1" s="1"/>
  <c r="G57" i="1"/>
  <c r="O57" i="1" s="1"/>
  <c r="H56" i="1"/>
  <c r="L56" i="1" s="1"/>
  <c r="G56" i="1"/>
  <c r="I57" i="1" s="1"/>
  <c r="H55" i="1"/>
  <c r="G55" i="1"/>
  <c r="O55" i="1" s="1"/>
  <c r="H54" i="1"/>
  <c r="G54" i="1"/>
  <c r="O54" i="1" s="1"/>
  <c r="H53" i="1"/>
  <c r="G53" i="1"/>
  <c r="M53" i="1" s="1"/>
  <c r="H52" i="1"/>
  <c r="L52" i="1" s="1"/>
  <c r="G52" i="1"/>
  <c r="O52" i="1" s="1"/>
  <c r="H51" i="1"/>
  <c r="L51" i="1" s="1"/>
  <c r="G51" i="1"/>
  <c r="O51" i="1" s="1"/>
  <c r="H50" i="1"/>
  <c r="L50" i="1" s="1"/>
  <c r="G50" i="1"/>
  <c r="M50" i="1" s="1"/>
  <c r="H49" i="1"/>
  <c r="L49" i="1" s="1"/>
  <c r="G49" i="1"/>
  <c r="O49" i="1" s="1"/>
  <c r="H48" i="1"/>
  <c r="L48" i="1" s="1"/>
  <c r="G48" i="1"/>
  <c r="O48" i="1" s="1"/>
  <c r="H47" i="1"/>
  <c r="L47" i="1" s="1"/>
  <c r="G47" i="1"/>
  <c r="I49" i="1" s="1"/>
  <c r="H46" i="1"/>
  <c r="L46" i="1" s="1"/>
  <c r="G46" i="1"/>
  <c r="O46" i="1" s="1"/>
  <c r="H45" i="1"/>
  <c r="L45" i="1" s="1"/>
  <c r="G45" i="1"/>
  <c r="O45" i="1" s="1"/>
  <c r="H44" i="1"/>
  <c r="L44" i="1" s="1"/>
  <c r="G44" i="1"/>
  <c r="M45" i="1" s="1"/>
  <c r="H43" i="1"/>
  <c r="L43" i="1" s="1"/>
  <c r="G43" i="1"/>
  <c r="O43" i="1" s="1"/>
  <c r="H42" i="1"/>
  <c r="L42" i="1" s="1"/>
  <c r="G42" i="1"/>
  <c r="O42" i="1" s="1"/>
  <c r="H41" i="1"/>
  <c r="L41" i="1" s="1"/>
  <c r="G41" i="1"/>
  <c r="M41" i="1" s="1"/>
  <c r="H40" i="1"/>
  <c r="L40" i="1" s="1"/>
  <c r="G40" i="1"/>
  <c r="O40" i="1" s="1"/>
  <c r="H39" i="1"/>
  <c r="L39" i="1" s="1"/>
  <c r="G39" i="1"/>
  <c r="O39" i="1" s="1"/>
  <c r="H38" i="1"/>
  <c r="L38" i="1" s="1"/>
  <c r="G38" i="1"/>
  <c r="I40" i="1" s="1"/>
  <c r="G37" i="1"/>
  <c r="O37" i="1" s="1"/>
  <c r="G36" i="1"/>
  <c r="O36" i="1" s="1"/>
  <c r="G35" i="1"/>
  <c r="M37" i="1" s="1"/>
  <c r="H34" i="1"/>
  <c r="G34" i="1"/>
  <c r="O34" i="1" s="1"/>
  <c r="H33" i="1"/>
  <c r="G33" i="1"/>
  <c r="O33" i="1" s="1"/>
  <c r="H32" i="1"/>
  <c r="G32" i="1"/>
  <c r="M33" i="1" s="1"/>
  <c r="H31" i="1"/>
  <c r="G31" i="1"/>
  <c r="O31" i="1" s="1"/>
  <c r="H30" i="1"/>
  <c r="G30" i="1"/>
  <c r="O30" i="1" s="1"/>
  <c r="H29" i="1"/>
  <c r="G29" i="1"/>
  <c r="M30" i="1" s="1"/>
  <c r="H28" i="1"/>
  <c r="G28" i="1"/>
  <c r="H27" i="1"/>
  <c r="G27" i="1"/>
  <c r="O27" i="1" s="1"/>
  <c r="H26" i="1"/>
  <c r="G26" i="1"/>
  <c r="M27" i="1" s="1"/>
  <c r="H25" i="1"/>
  <c r="G25" i="1"/>
  <c r="O25" i="1" s="1"/>
  <c r="H24" i="1"/>
  <c r="G24" i="1"/>
  <c r="O24" i="1" s="1"/>
  <c r="H23" i="1"/>
  <c r="G23" i="1"/>
  <c r="M25" i="1" s="1"/>
  <c r="H22" i="1"/>
  <c r="G22" i="1"/>
  <c r="O22" i="1" s="1"/>
  <c r="H21" i="1"/>
  <c r="G21" i="1"/>
  <c r="O21" i="1" s="1"/>
  <c r="H20" i="1"/>
  <c r="G20" i="1"/>
  <c r="M21" i="1" s="1"/>
  <c r="H19" i="1"/>
  <c r="G19" i="1"/>
  <c r="O19" i="1" s="1"/>
  <c r="H18" i="1"/>
  <c r="G18" i="1"/>
  <c r="O18" i="1" s="1"/>
  <c r="H17" i="1"/>
  <c r="G17" i="1"/>
  <c r="M19" i="1" s="1"/>
  <c r="H16" i="1"/>
  <c r="G16" i="1"/>
  <c r="O16" i="1" s="1"/>
  <c r="H15" i="1"/>
  <c r="G15" i="1"/>
  <c r="O15" i="1" s="1"/>
  <c r="H14" i="1"/>
  <c r="G14" i="1"/>
  <c r="M15" i="1" s="1"/>
  <c r="G13" i="1"/>
  <c r="O13" i="1" s="1"/>
  <c r="G12" i="1"/>
  <c r="O12" i="1" s="1"/>
  <c r="G11" i="1"/>
  <c r="M13" i="1" s="1"/>
  <c r="H10" i="1"/>
  <c r="G10" i="1"/>
  <c r="O10" i="1" s="1"/>
  <c r="H9" i="1"/>
  <c r="G9" i="1"/>
  <c r="O9" i="1" s="1"/>
  <c r="H8" i="1"/>
  <c r="G8" i="1"/>
  <c r="M10" i="1" s="1"/>
  <c r="H7" i="1"/>
  <c r="G7" i="1"/>
  <c r="O7" i="1" s="1"/>
  <c r="H6" i="1"/>
  <c r="G6" i="1"/>
  <c r="O6" i="1" s="1"/>
  <c r="H5" i="1"/>
  <c r="G5" i="1"/>
  <c r="M6" i="1" s="1"/>
  <c r="H4" i="1"/>
  <c r="G4" i="1"/>
  <c r="O4" i="1" s="1"/>
  <c r="H3" i="1"/>
  <c r="G3" i="1"/>
  <c r="O3" i="1" s="1"/>
  <c r="H2" i="1"/>
  <c r="G2" i="1"/>
  <c r="I4" i="1" s="1"/>
  <c r="L142" i="1" l="1"/>
  <c r="L146" i="1"/>
  <c r="L140" i="1"/>
  <c r="L110" i="1"/>
  <c r="L178" i="1"/>
  <c r="M48" i="1"/>
  <c r="L148" i="1"/>
  <c r="L177" i="1"/>
  <c r="I55" i="1"/>
  <c r="I60" i="1"/>
  <c r="M84" i="1"/>
  <c r="M22" i="1"/>
  <c r="I52" i="1"/>
  <c r="M73" i="1"/>
  <c r="I63" i="1"/>
  <c r="M63" i="1"/>
  <c r="M4" i="1"/>
  <c r="I61" i="1"/>
  <c r="M61" i="1"/>
  <c r="O65" i="1"/>
  <c r="I81" i="1"/>
  <c r="I85" i="1"/>
  <c r="L112" i="1"/>
  <c r="L133" i="1"/>
  <c r="I47" i="1"/>
  <c r="M81" i="1"/>
  <c r="L92" i="1"/>
  <c r="M34" i="1"/>
  <c r="I43" i="1"/>
  <c r="I48" i="1"/>
  <c r="I82" i="1"/>
  <c r="L104" i="1"/>
  <c r="O59" i="1"/>
  <c r="I67" i="1"/>
  <c r="M16" i="1"/>
  <c r="I73" i="1"/>
  <c r="I45" i="1"/>
  <c r="L139" i="1"/>
  <c r="I19" i="1"/>
  <c r="I41" i="1"/>
  <c r="O41" i="1"/>
  <c r="M82" i="1"/>
  <c r="I79" i="1"/>
  <c r="L86" i="1"/>
  <c r="I70" i="1"/>
  <c r="L95" i="1"/>
  <c r="I58" i="1"/>
  <c r="M31" i="1"/>
  <c r="I46" i="1"/>
  <c r="M58" i="1"/>
  <c r="M70" i="1"/>
  <c r="L111" i="1"/>
  <c r="I16" i="1"/>
  <c r="O50" i="1"/>
  <c r="I62" i="1"/>
  <c r="M3" i="1"/>
  <c r="M18" i="1"/>
  <c r="I39" i="1"/>
  <c r="M76" i="1"/>
  <c r="L147" i="1"/>
  <c r="L176" i="1"/>
  <c r="M39" i="1"/>
  <c r="M57" i="1"/>
  <c r="M60" i="1"/>
  <c r="I84" i="1"/>
  <c r="L93" i="1"/>
  <c r="L138" i="1"/>
  <c r="I23" i="1"/>
  <c r="I25" i="1" s="1"/>
  <c r="M40" i="1"/>
  <c r="I2" i="1"/>
  <c r="M5" i="1"/>
  <c r="M14" i="1"/>
  <c r="I17" i="1"/>
  <c r="I20" i="1"/>
  <c r="I22" i="1" s="1"/>
  <c r="M23" i="1"/>
  <c r="M49" i="1"/>
  <c r="M52" i="1"/>
  <c r="M55" i="1"/>
  <c r="M64" i="1"/>
  <c r="M67" i="1"/>
  <c r="M85" i="1"/>
  <c r="L105" i="1"/>
  <c r="M2" i="1"/>
  <c r="O5" i="1"/>
  <c r="I9" i="1"/>
  <c r="O14" i="1"/>
  <c r="M17" i="1"/>
  <c r="M20" i="1"/>
  <c r="O23" i="1"/>
  <c r="I38" i="1"/>
  <c r="M43" i="1"/>
  <c r="L106" i="1"/>
  <c r="O2" i="1"/>
  <c r="O17" i="1"/>
  <c r="O20" i="1"/>
  <c r="M38" i="1"/>
  <c r="L96" i="1"/>
  <c r="M28" i="1"/>
  <c r="O38" i="1"/>
  <c r="L97" i="1"/>
  <c r="I6" i="1"/>
  <c r="I15" i="1"/>
  <c r="M24" i="1"/>
  <c r="M47" i="1"/>
  <c r="I50" i="1"/>
  <c r="I53" i="1"/>
  <c r="M62" i="1"/>
  <c r="O83" i="1"/>
  <c r="O26" i="1"/>
  <c r="I14" i="1"/>
  <c r="I3" i="1"/>
  <c r="I18" i="1"/>
  <c r="O47" i="1"/>
  <c r="O62" i="1"/>
  <c r="L87" i="1"/>
  <c r="L100" i="1"/>
  <c r="L99" i="1"/>
  <c r="M35" i="1"/>
  <c r="O77" i="1"/>
  <c r="I77" i="1"/>
  <c r="M77" i="1"/>
  <c r="L89" i="1"/>
  <c r="L90" i="1"/>
  <c r="O35" i="1"/>
  <c r="L134" i="1"/>
  <c r="I32" i="1"/>
  <c r="L98" i="1"/>
  <c r="L88" i="1"/>
  <c r="L143" i="1"/>
  <c r="M74" i="1"/>
  <c r="I74" i="1"/>
  <c r="O74" i="1"/>
  <c r="L144" i="1"/>
  <c r="L180" i="1"/>
  <c r="L179" i="1"/>
  <c r="M11" i="1"/>
  <c r="M36" i="1"/>
  <c r="I10" i="1"/>
  <c r="M9" i="1"/>
  <c r="O11" i="1"/>
  <c r="M32" i="1"/>
  <c r="I72" i="1"/>
  <c r="O71" i="1"/>
  <c r="M71" i="1"/>
  <c r="I78" i="1"/>
  <c r="I29" i="1"/>
  <c r="O32" i="1"/>
  <c r="M78" i="1"/>
  <c r="L135" i="1"/>
  <c r="M7" i="1"/>
  <c r="I7" i="1"/>
  <c r="I8" i="1"/>
  <c r="M12" i="1"/>
  <c r="M29" i="1"/>
  <c r="M56" i="1"/>
  <c r="O56" i="1"/>
  <c r="I66" i="1"/>
  <c r="M66" i="1"/>
  <c r="M69" i="1"/>
  <c r="I69" i="1"/>
  <c r="O68" i="1"/>
  <c r="I71" i="1"/>
  <c r="I75" i="1"/>
  <c r="L91" i="1"/>
  <c r="M8" i="1"/>
  <c r="I26" i="1"/>
  <c r="O29" i="1"/>
  <c r="M42" i="1"/>
  <c r="I42" i="1"/>
  <c r="M75" i="1"/>
  <c r="L94" i="1"/>
  <c r="L131" i="1"/>
  <c r="L132" i="1"/>
  <c r="I5" i="1"/>
  <c r="O8" i="1"/>
  <c r="M26" i="1"/>
  <c r="O44" i="1"/>
  <c r="M46" i="1"/>
  <c r="I44" i="1"/>
  <c r="M44" i="1"/>
  <c r="I51" i="1"/>
  <c r="M51" i="1"/>
  <c r="M54" i="1"/>
  <c r="I54" i="1"/>
  <c r="O53" i="1"/>
  <c r="I56" i="1"/>
  <c r="I65" i="1"/>
  <c r="I68" i="1"/>
  <c r="L181" i="1"/>
  <c r="I80" i="1"/>
  <c r="I59" i="1"/>
  <c r="M80" i="1"/>
  <c r="I83" i="1"/>
  <c r="I24" i="1" l="1"/>
  <c r="I21" i="1"/>
  <c r="I30" i="1"/>
  <c r="I31" i="1"/>
  <c r="I28" i="1"/>
  <c r="I27" i="1"/>
  <c r="I33" i="1"/>
  <c r="I34" i="1"/>
</calcChain>
</file>

<file path=xl/sharedStrings.xml><?xml version="1.0" encoding="utf-8"?>
<sst xmlns="http://schemas.openxmlformats.org/spreadsheetml/2006/main" count="1476" uniqueCount="75">
  <si>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</si>
  <si>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</si>
  <si>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</si>
  <si>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</si>
  <si>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</si>
  <si>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</si>
  <si>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</si>
  <si>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</si>
  <si>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</si>
  <si>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</si>
  <si>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</si>
  <si>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</si>
  <si>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</si>
  <si>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Original Biosimilar Product Applications</t>
  </si>
  <si>
    <t>On Time</t>
  </si>
  <si>
    <t>N</t>
  </si>
  <si>
    <t>Resubmitted Original Biosimilar Applications</t>
  </si>
  <si>
    <t>Original Supplements with Clinical Data</t>
  </si>
  <si>
    <t>Resubmitted Supplements with Clinical Data</t>
  </si>
  <si>
    <t>Goal Met</t>
  </si>
  <si>
    <t>Goal Not Met</t>
  </si>
  <si>
    <t>Pending</t>
  </si>
  <si>
    <t>Overdue</t>
  </si>
  <si>
    <t>10 Months</t>
  </si>
  <si>
    <t>6 Months</t>
  </si>
  <si>
    <t>4 Months</t>
  </si>
  <si>
    <t>Highest Possible Final Performance</t>
  </si>
  <si>
    <t>N/A</t>
  </si>
  <si>
    <t>Applications and Supplements</t>
  </si>
  <si>
    <t>Manufacturing Supplements Not Requiring Prior Approval</t>
  </si>
  <si>
    <t>Manufacturing Supplements Requiring Prior Approval</t>
  </si>
  <si>
    <t>Y</t>
  </si>
  <si>
    <t>Actions On Time/Completed</t>
  </si>
  <si>
    <t>Original Category A Supplements**</t>
  </si>
  <si>
    <t>Original Category B Supplements**</t>
  </si>
  <si>
    <t>Original Category C Supplements**</t>
  </si>
  <si>
    <t>Original Category D Supplements**</t>
  </si>
  <si>
    <t>Original Category E Supplements**</t>
  </si>
  <si>
    <t>Original Category F Supplements**</t>
  </si>
  <si>
    <t>Resubmitted Category A Supplements**</t>
  </si>
  <si>
    <t>Resubmitted Category B Supplements**</t>
  </si>
  <si>
    <t>Resubmitted Category C Supplements**</t>
  </si>
  <si>
    <t>Resubmitted Category D Supplements**</t>
  </si>
  <si>
    <t>Resubmitted Category E Supplements**</t>
  </si>
  <si>
    <t>Resubmitted Category F Supplements**</t>
  </si>
  <si>
    <t>0 of 0</t>
  </si>
  <si>
    <t>6 months</t>
  </si>
  <si>
    <t>4 months</t>
  </si>
  <si>
    <t>10 months from 60-day filing date</t>
  </si>
  <si>
    <t>3 months</t>
  </si>
  <si>
    <t>4 of 5</t>
  </si>
  <si>
    <t>10 months</t>
  </si>
  <si>
    <t>6 of 6</t>
  </si>
  <si>
    <t>54 of 55</t>
  </si>
  <si>
    <t>62 of 67</t>
  </si>
  <si>
    <t>22 of 23</t>
  </si>
  <si>
    <t>3 of 3</t>
  </si>
  <si>
    <t>4 of 4</t>
  </si>
  <si>
    <t>9 of 9</t>
  </si>
  <si>
    <t>Will Not Meet Goal</t>
  </si>
  <si>
    <t>0 of 2</t>
  </si>
  <si>
    <t/>
  </si>
  <si>
    <t>Currently Meeting, Pending</t>
  </si>
  <si>
    <t>0 of 26</t>
  </si>
  <si>
    <t>0 of 14</t>
  </si>
  <si>
    <t>0 of 5</t>
  </si>
  <si>
    <t>3 Months</t>
  </si>
  <si>
    <t>1 of 3</t>
  </si>
  <si>
    <t>0 of 1</t>
  </si>
  <si>
    <t>66 of 79</t>
  </si>
  <si>
    <t>111 of 121</t>
  </si>
  <si>
    <t>8 of 17</t>
  </si>
  <si>
    <t>11 of 11</t>
  </si>
  <si>
    <t>8 of 8</t>
  </si>
  <si>
    <t>24 of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</si>
</sst>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16" fillId="0" borderId="0" xfId="0" applyFont="1" applyAlignment="1">
      <alignment horizontal="center"/>
    </xf>
    <xf numFmtId="9" fontId="16" fillId="0" borderId="0" xfId="42" applyFont="1" applyAlignment="1">
      <alignment horizontal="center"/>
    </xf>
    <xf numFmtId="9" fontId="0" fillId="0" borderId="0" xfId="42" applyFont="1"/>
    <xf numFmtId="0" fontId="18" fillId="0" borderId="0" xfId="0" applyFont="1"/>
    <xf numFmtId="9" fontId="18" fillId="0" borderId="0" xfId="42" applyFont="1"/>
    <xf numFmtId="14" fontId="18" fillId="0" borderId="0" xfId="0" applyNumberFormat="1" applyFont="1"/>
    <xf numFmtId="14" fontId="16" fillId="0" borderId="0" xfId="0" applyNumberFormat="1" applyFont="1" applyAlignment="1">
      <alignment horizontal="center"/>
    </xf>
    <xf numFmtId="14" fontId="0" fillId="0" borderId="0" xfId="0" applyNumberFormat="1"/>
    <xf numFmtId="1" fontId="19" fillId="0" borderId="0" xfId="0" applyNumberFormat="1" applyFont="1" applyProtection="1">
      <protection locked="0"/>
    </xf>
    <xf numFmtId="9" fontId="0" fillId="0" borderId="0" xfId="42" applyFont="1" applyFill="1" applyAlignment="1" applyProtection="1">
      <alignment wrapText="1"/>
    </xf>
    <xf numFmtId="9" fontId="0" fillId="0" borderId="0" xfId="42" applyFont="1" applyFill="1" applyProtection="1"/>
    <xf numFmtId="9" fontId="0" fillId="0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9"/>
  <sheetViews>
    <sheetView tabSelected="1" zoomScaleNormal="100" workbookViewId="0">
      <selection sqref="A1:XFD1"/>
    </sheetView>
  </sheetViews>
  <sheetFormatPr defaultRowHeight="14.4" x14ac:dyDescent="0.3"/>
  <cols>
    <col min="1" max="1" width="14.88671875" bestFit="1" customWidth="1"/>
    <col min="2" max="2" width="28.44140625" bestFit="1" customWidth="1"/>
    <col min="3" max="3" width="77.33203125" bestFit="1" customWidth="1"/>
    <col min="4" max="4" width="18.109375" bestFit="1" customWidth="1"/>
    <col min="5" max="5" width="21.5546875" bestFit="1" customWidth="1"/>
    <col min="6" max="6" width="18.109375" bestFit="1" customWidth="1"/>
    <col min="7" max="7" width="10" bestFit="1" customWidth="1"/>
    <col min="8" max="8" width="20.44140625" style="3" bestFit="1" customWidth="1"/>
    <col min="9" max="9" width="26.77734375" style="3" customWidth="1"/>
    <col min="10" max="10" width="21.109375" style="3" customWidth="1"/>
    <col min="11" max="11" width="15.88671875" bestFit="1" customWidth="1"/>
    <col min="12" max="12" width="29.88671875" bestFit="1" customWidth="1"/>
    <col min="13" max="13" width="28.109375" customWidth="1"/>
    <col min="14" max="14" width="14.6640625" style="8" bestFit="1" customWidth="1"/>
    <col min="15" max="15" width="19.6640625" style="3" bestFit="1" customWidth="1"/>
  </cols>
  <sheetData>
    <row r="1" spans="1:15" s="1" customFormat="1" ht="16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26</v>
      </c>
      <c r="J1" s="2" t="s">
        <v>8</v>
      </c>
      <c r="K1" s="1" t="s">
        <v>9</v>
      </c>
      <c r="L1" s="1" t="s">
        <v>10</v>
      </c>
      <c r="M1" s="1" t="s">
        <v>32</v>
      </c>
      <c r="N1" s="7" t="s">
        <v>11</v>
      </c>
      <c r="O1" s="2" t="s">
        <v>12</v>
      </c>
    </row>
    <row r="2" spans="1:15" x14ac:dyDescent="0.3">
      <c r="A2" s="4">
        <v>2021</v>
      </c>
      <c r="B2" s="4" t="s">
        <v>28</v>
      </c>
      <c r="C2" s="4" t="s">
        <v>30</v>
      </c>
      <c r="D2" s="4" t="s">
        <v>14</v>
      </c>
      <c r="E2" s="4">
        <v>47</v>
      </c>
      <c r="F2" s="4" t="s">
        <v>25</v>
      </c>
      <c r="G2" s="4">
        <f>SUM(E2:E4)</f>
        <v>50</v>
      </c>
      <c r="H2" s="5">
        <f>IFERROR(E2/(E2+E4),0)</f>
        <v>0.94</v>
      </c>
      <c r="I2" s="5">
        <f>IFERROR((E2+E3)/G2,0)</f>
        <v>0.94</v>
      </c>
      <c r="J2" s="5">
        <v>0.85</v>
      </c>
      <c r="K2" s="4" t="s">
        <v>15</v>
      </c>
      <c r="L2" s="4" t="s">
        <v>19</v>
      </c>
      <c r="M2" s="4" t="str">
        <f>IF(K2="Y",(E2+E4) &amp; " of " &amp; G2,E2 &amp; " of " &amp; G2)</f>
        <v>47 of 50</v>
      </c>
      <c r="N2" s="6">
        <v>44469</v>
      </c>
      <c r="O2" s="5">
        <f t="shared" ref="O2:O27" si="0">IFERROR(E2/G2,0)</f>
        <v>0.94</v>
      </c>
    </row>
    <row r="3" spans="1:15" x14ac:dyDescent="0.3">
      <c r="A3" s="4">
        <v>2021</v>
      </c>
      <c r="B3" s="4" t="s">
        <v>28</v>
      </c>
      <c r="C3" s="4" t="s">
        <v>30</v>
      </c>
      <c r="D3" s="4" t="s">
        <v>21</v>
      </c>
      <c r="E3" s="4">
        <v>0</v>
      </c>
      <c r="F3" s="4" t="s">
        <v>25</v>
      </c>
      <c r="G3" s="4">
        <f>SUM(E2:E4)</f>
        <v>50</v>
      </c>
      <c r="H3" s="5">
        <f>IFERROR(E2/(E2+E4),0)</f>
        <v>0.94</v>
      </c>
      <c r="I3" s="5">
        <f>IFERROR((E2+E3)/G2,0)</f>
        <v>0.94</v>
      </c>
      <c r="J3" s="5">
        <v>0.85</v>
      </c>
      <c r="K3" s="4" t="s">
        <v>15</v>
      </c>
      <c r="L3" s="4" t="s">
        <v>19</v>
      </c>
      <c r="M3" s="4" t="str">
        <f>IF(K2="Y",(E2+E4) &amp; " of " &amp; G2,E2 &amp; " of " &amp; G2)</f>
        <v>47 of 50</v>
      </c>
      <c r="N3" s="6">
        <v>44469</v>
      </c>
      <c r="O3" s="5">
        <f t="shared" si="0"/>
        <v>0</v>
      </c>
    </row>
    <row r="4" spans="1:15" x14ac:dyDescent="0.3">
      <c r="A4" s="4">
        <v>2021</v>
      </c>
      <c r="B4" s="4" t="s">
        <v>28</v>
      </c>
      <c r="C4" s="4" t="s">
        <v>30</v>
      </c>
      <c r="D4" s="4" t="s">
        <v>22</v>
      </c>
      <c r="E4" s="4">
        <v>3</v>
      </c>
      <c r="F4" s="4" t="s">
        <v>25</v>
      </c>
      <c r="G4" s="4">
        <f>SUM(E2:E4)</f>
        <v>50</v>
      </c>
      <c r="H4" s="5">
        <f>IFERROR(E2/(E2+E4),0)</f>
        <v>0.94</v>
      </c>
      <c r="I4" s="5">
        <f>IFERROR((E2+E3)/G2,0)</f>
        <v>0.94</v>
      </c>
      <c r="J4" s="5">
        <v>0.85</v>
      </c>
      <c r="K4" s="4" t="s">
        <v>15</v>
      </c>
      <c r="L4" s="4" t="s">
        <v>19</v>
      </c>
      <c r="M4" s="4" t="str">
        <f>IF(K2="Y",(E2+E4) &amp; " of " &amp; G2,E2 &amp; " of " &amp; G2)</f>
        <v>47 of 50</v>
      </c>
      <c r="N4" s="6">
        <v>44469</v>
      </c>
      <c r="O4" s="5">
        <f t="shared" si="0"/>
        <v>0.06</v>
      </c>
    </row>
    <row r="5" spans="1:15" x14ac:dyDescent="0.3">
      <c r="A5" s="4">
        <v>2021</v>
      </c>
      <c r="B5" s="4" t="s">
        <v>28</v>
      </c>
      <c r="C5" s="4" t="s">
        <v>13</v>
      </c>
      <c r="D5" s="4" t="s">
        <v>14</v>
      </c>
      <c r="E5" s="4">
        <v>9</v>
      </c>
      <c r="F5" s="4" t="s">
        <v>23</v>
      </c>
      <c r="G5" s="4">
        <f>SUM(E5:E7)</f>
        <v>10</v>
      </c>
      <c r="H5" s="5">
        <f>IFERROR(E5/(E5+E7),0)</f>
        <v>0.9</v>
      </c>
      <c r="I5" s="5">
        <f>IFERROR((E5+E6)/G5,0)</f>
        <v>0.9</v>
      </c>
      <c r="J5" s="5">
        <v>0.9</v>
      </c>
      <c r="K5" s="4" t="s">
        <v>15</v>
      </c>
      <c r="L5" s="4" t="s">
        <v>19</v>
      </c>
      <c r="M5" s="4" t="str">
        <f>IF(K5="Y",(E5+E7) &amp; " of " &amp; G5,E5 &amp; " of " &amp; G5)</f>
        <v>9 of 10</v>
      </c>
      <c r="N5" s="6">
        <v>44469</v>
      </c>
      <c r="O5" s="5">
        <f t="shared" si="0"/>
        <v>0.9</v>
      </c>
    </row>
    <row r="6" spans="1:15" x14ac:dyDescent="0.3">
      <c r="A6" s="4">
        <v>2021</v>
      </c>
      <c r="B6" s="4" t="s">
        <v>28</v>
      </c>
      <c r="C6" s="4" t="s">
        <v>13</v>
      </c>
      <c r="D6" s="4" t="s">
        <v>21</v>
      </c>
      <c r="E6" s="4">
        <v>0</v>
      </c>
      <c r="F6" s="4" t="s">
        <v>23</v>
      </c>
      <c r="G6" s="4">
        <f>SUM(E5:E7)</f>
        <v>10</v>
      </c>
      <c r="H6" s="5">
        <f>IFERROR(E5/(E5+E7),0)</f>
        <v>0.9</v>
      </c>
      <c r="I6" s="5">
        <f>IFERROR((E5+E6)/G5,0)</f>
        <v>0.9</v>
      </c>
      <c r="J6" s="5">
        <v>0.9</v>
      </c>
      <c r="K6" s="4" t="s">
        <v>15</v>
      </c>
      <c r="L6" s="4" t="s">
        <v>19</v>
      </c>
      <c r="M6" s="4" t="str">
        <f>IF(K5="Y",(E5+E7) &amp; " of " &amp; G5,E5 &amp; " of " &amp; G5)</f>
        <v>9 of 10</v>
      </c>
      <c r="N6" s="6">
        <v>44469</v>
      </c>
      <c r="O6" s="5">
        <f t="shared" si="0"/>
        <v>0</v>
      </c>
    </row>
    <row r="7" spans="1:15" x14ac:dyDescent="0.3">
      <c r="A7" s="4">
        <v>2021</v>
      </c>
      <c r="B7" s="4" t="s">
        <v>28</v>
      </c>
      <c r="C7" s="4" t="s">
        <v>13</v>
      </c>
      <c r="D7" s="4" t="s">
        <v>22</v>
      </c>
      <c r="E7" s="4">
        <v>1</v>
      </c>
      <c r="F7" s="4" t="s">
        <v>23</v>
      </c>
      <c r="G7" s="4">
        <f>SUM(E5:E7)</f>
        <v>10</v>
      </c>
      <c r="H7" s="5">
        <f>IFERROR(E5/(E5+E7),0)</f>
        <v>0.9</v>
      </c>
      <c r="I7" s="5">
        <f>IFERROR((E5+E6)/G5,0)</f>
        <v>0.9</v>
      </c>
      <c r="J7" s="5">
        <v>0.9</v>
      </c>
      <c r="K7" s="4" t="s">
        <v>15</v>
      </c>
      <c r="L7" s="4" t="s">
        <v>19</v>
      </c>
      <c r="M7" s="4" t="str">
        <f>IF(K5="Y",(E5+E7) &amp; " of " &amp; G5,E5 &amp; " of " &amp; G5)</f>
        <v>9 of 10</v>
      </c>
      <c r="N7" s="6">
        <v>44469</v>
      </c>
      <c r="O7" s="5">
        <f t="shared" si="0"/>
        <v>0.1</v>
      </c>
    </row>
    <row r="8" spans="1:15" x14ac:dyDescent="0.3">
      <c r="A8" s="4">
        <v>2021</v>
      </c>
      <c r="B8" s="4" t="s">
        <v>28</v>
      </c>
      <c r="C8" s="4" t="s">
        <v>17</v>
      </c>
      <c r="D8" s="4" t="s">
        <v>14</v>
      </c>
      <c r="E8" s="4">
        <v>9</v>
      </c>
      <c r="F8" s="4" t="s">
        <v>23</v>
      </c>
      <c r="G8" s="4">
        <f>SUM(E8:E10)</f>
        <v>10</v>
      </c>
      <c r="H8" s="5">
        <f>IFERROR(E8/(E8+E10),0)</f>
        <v>0.9</v>
      </c>
      <c r="I8" s="5">
        <f>IFERROR((E8+E9)/G8,0)</f>
        <v>0.9</v>
      </c>
      <c r="J8" s="5">
        <v>0.9</v>
      </c>
      <c r="K8" s="4" t="s">
        <v>15</v>
      </c>
      <c r="L8" s="4" t="s">
        <v>19</v>
      </c>
      <c r="M8" s="4" t="str">
        <f>IF(K8="Y",(E8+E10) &amp; " of " &amp; G8,E8 &amp; " of " &amp; G8)</f>
        <v>9 of 10</v>
      </c>
      <c r="N8" s="6">
        <v>44469</v>
      </c>
      <c r="O8" s="5">
        <f t="shared" si="0"/>
        <v>0.9</v>
      </c>
    </row>
    <row r="9" spans="1:15" x14ac:dyDescent="0.3">
      <c r="A9" s="4">
        <v>2021</v>
      </c>
      <c r="B9" s="4" t="s">
        <v>28</v>
      </c>
      <c r="C9" s="4" t="s">
        <v>17</v>
      </c>
      <c r="D9" s="4" t="s">
        <v>21</v>
      </c>
      <c r="E9" s="4">
        <v>0</v>
      </c>
      <c r="F9" s="4" t="s">
        <v>23</v>
      </c>
      <c r="G9" s="4">
        <f>SUM(E8:E10)</f>
        <v>10</v>
      </c>
      <c r="H9" s="5">
        <f>IFERROR(E8/(E8+E10),0)</f>
        <v>0.9</v>
      </c>
      <c r="I9" s="5">
        <f>IFERROR((E8+E9)/G8,0)</f>
        <v>0.9</v>
      </c>
      <c r="J9" s="5">
        <v>0.9</v>
      </c>
      <c r="K9" s="4" t="s">
        <v>15</v>
      </c>
      <c r="L9" s="4" t="s">
        <v>19</v>
      </c>
      <c r="M9" s="4" t="str">
        <f>IF(K8="Y",(E8+E10) &amp; " of " &amp; G8,E8 &amp; " of " &amp; G8)</f>
        <v>9 of 10</v>
      </c>
      <c r="N9" s="6">
        <v>44469</v>
      </c>
      <c r="O9" s="5">
        <f t="shared" si="0"/>
        <v>0</v>
      </c>
    </row>
    <row r="10" spans="1:15" x14ac:dyDescent="0.3">
      <c r="A10" s="4">
        <v>2021</v>
      </c>
      <c r="B10" s="4" t="s">
        <v>28</v>
      </c>
      <c r="C10" s="4" t="s">
        <v>17</v>
      </c>
      <c r="D10" s="4" t="s">
        <v>22</v>
      </c>
      <c r="E10" s="4">
        <v>1</v>
      </c>
      <c r="F10" s="4" t="s">
        <v>23</v>
      </c>
      <c r="G10" s="4">
        <f>SUM(E8:E10)</f>
        <v>10</v>
      </c>
      <c r="H10" s="5">
        <f>IFERROR(E8/(E8+E10),0)</f>
        <v>0.9</v>
      </c>
      <c r="I10" s="5">
        <f>IFERROR((E8+E9)/G8,0)</f>
        <v>0.9</v>
      </c>
      <c r="J10" s="5">
        <v>0.9</v>
      </c>
      <c r="K10" s="4" t="s">
        <v>15</v>
      </c>
      <c r="L10" s="4" t="s">
        <v>19</v>
      </c>
      <c r="M10" s="4" t="str">
        <f>IF(K8="Y",(E8+E10) &amp; " of " &amp; G8,E8 &amp; " of " &amp; G8)</f>
        <v>9 of 10</v>
      </c>
      <c r="N10" s="6">
        <v>44469</v>
      </c>
      <c r="O10" s="5">
        <f t="shared" si="0"/>
        <v>0.1</v>
      </c>
    </row>
    <row r="11" spans="1:15" x14ac:dyDescent="0.3">
      <c r="A11" s="4">
        <v>2021</v>
      </c>
      <c r="B11" s="4" t="s">
        <v>28</v>
      </c>
      <c r="C11" s="4" t="s">
        <v>29</v>
      </c>
      <c r="D11" s="4" t="s">
        <v>14</v>
      </c>
      <c r="E11" s="4">
        <v>40</v>
      </c>
      <c r="F11" s="4" t="s">
        <v>24</v>
      </c>
      <c r="G11" s="4">
        <f>SUM(E11:E13)</f>
        <v>40</v>
      </c>
      <c r="H11" s="5">
        <v>1</v>
      </c>
      <c r="I11" s="5">
        <v>1</v>
      </c>
      <c r="J11" s="5">
        <v>0.9</v>
      </c>
      <c r="K11" s="4" t="s">
        <v>15</v>
      </c>
      <c r="L11" s="4" t="s">
        <v>19</v>
      </c>
      <c r="M11" s="4" t="str">
        <f>IF(K11="Y",(E11+E13) &amp; " of " &amp; G11,E11 &amp; " of " &amp; G11)</f>
        <v>40 of 40</v>
      </c>
      <c r="N11" s="6">
        <v>44469</v>
      </c>
      <c r="O11" s="5">
        <f t="shared" si="0"/>
        <v>1</v>
      </c>
    </row>
    <row r="12" spans="1:15" x14ac:dyDescent="0.3">
      <c r="A12" s="4">
        <v>2021</v>
      </c>
      <c r="B12" s="4" t="s">
        <v>28</v>
      </c>
      <c r="C12" s="4" t="s">
        <v>29</v>
      </c>
      <c r="D12" s="4" t="s">
        <v>21</v>
      </c>
      <c r="E12" s="4">
        <v>0</v>
      </c>
      <c r="F12" s="4" t="s">
        <v>24</v>
      </c>
      <c r="G12" s="4">
        <f>SUM(E11:E13)</f>
        <v>40</v>
      </c>
      <c r="H12" s="5">
        <v>1</v>
      </c>
      <c r="I12" s="5">
        <v>1</v>
      </c>
      <c r="J12" s="5">
        <v>0.9</v>
      </c>
      <c r="K12" s="4" t="s">
        <v>15</v>
      </c>
      <c r="L12" s="4" t="s">
        <v>19</v>
      </c>
      <c r="M12" s="4" t="str">
        <f>IF(K11="Y",(E11+E13) &amp; " of " &amp; G11,E11 &amp; " of " &amp; G11)</f>
        <v>40 of 40</v>
      </c>
      <c r="N12" s="6">
        <v>44469</v>
      </c>
      <c r="O12" s="5">
        <f t="shared" si="0"/>
        <v>0</v>
      </c>
    </row>
    <row r="13" spans="1:15" x14ac:dyDescent="0.3">
      <c r="A13" s="4">
        <v>2021</v>
      </c>
      <c r="B13" s="4" t="s">
        <v>28</v>
      </c>
      <c r="C13" s="4" t="s">
        <v>29</v>
      </c>
      <c r="D13" s="4" t="s">
        <v>22</v>
      </c>
      <c r="E13" s="4">
        <v>0</v>
      </c>
      <c r="F13" s="4" t="s">
        <v>24</v>
      </c>
      <c r="G13" s="4">
        <f>SUM(E11:E13)</f>
        <v>40</v>
      </c>
      <c r="H13" s="5">
        <v>1</v>
      </c>
      <c r="I13" s="5">
        <v>1</v>
      </c>
      <c r="J13" s="5">
        <v>0.9</v>
      </c>
      <c r="K13" s="4" t="s">
        <v>15</v>
      </c>
      <c r="L13" s="4" t="s">
        <v>19</v>
      </c>
      <c r="M13" s="4" t="str">
        <f>IF(K11="Y",(E11+E13) &amp; " of " &amp; G11,E11 &amp; " of " &amp; G11)</f>
        <v>40 of 40</v>
      </c>
      <c r="N13" s="6">
        <v>44469</v>
      </c>
      <c r="O13" s="5">
        <f t="shared" si="0"/>
        <v>0</v>
      </c>
    </row>
    <row r="14" spans="1:15" x14ac:dyDescent="0.3">
      <c r="A14" s="4">
        <v>2021</v>
      </c>
      <c r="B14" s="4" t="s">
        <v>28</v>
      </c>
      <c r="C14" s="4" t="s">
        <v>16</v>
      </c>
      <c r="D14" s="4" t="s">
        <v>14</v>
      </c>
      <c r="E14" s="4">
        <v>5</v>
      </c>
      <c r="F14" s="4" t="s">
        <v>24</v>
      </c>
      <c r="G14" s="4">
        <f>SUM(E14:E16)</f>
        <v>5</v>
      </c>
      <c r="H14" s="5">
        <f>IFERROR(E14/(E14+E16),0)</f>
        <v>1</v>
      </c>
      <c r="I14" s="5">
        <f>IFERROR((E14+E15)/G14,0)</f>
        <v>1</v>
      </c>
      <c r="J14" s="5">
        <v>0.9</v>
      </c>
      <c r="K14" s="4" t="s">
        <v>15</v>
      </c>
      <c r="L14" s="4" t="s">
        <v>19</v>
      </c>
      <c r="M14" s="4" t="str">
        <f>IF(K14="Y",(E14+E16) &amp; " of " &amp; G14,E14 &amp; " of " &amp; G14)</f>
        <v>5 of 5</v>
      </c>
      <c r="N14" s="6">
        <v>44469</v>
      </c>
      <c r="O14" s="5">
        <f t="shared" si="0"/>
        <v>1</v>
      </c>
    </row>
    <row r="15" spans="1:15" x14ac:dyDescent="0.3">
      <c r="A15" s="4">
        <v>2021</v>
      </c>
      <c r="B15" s="4" t="s">
        <v>28</v>
      </c>
      <c r="C15" s="4" t="s">
        <v>16</v>
      </c>
      <c r="D15" s="4" t="s">
        <v>21</v>
      </c>
      <c r="E15" s="4">
        <v>0</v>
      </c>
      <c r="F15" s="4" t="s">
        <v>24</v>
      </c>
      <c r="G15" s="4">
        <f>SUM(E14:E16)</f>
        <v>5</v>
      </c>
      <c r="H15" s="5">
        <f>IFERROR(E14/(E14+E16),0)</f>
        <v>1</v>
      </c>
      <c r="I15" s="5">
        <f>IFERROR((E14+E15)/G14,0)</f>
        <v>1</v>
      </c>
      <c r="J15" s="5">
        <v>0.9</v>
      </c>
      <c r="K15" s="4" t="s">
        <v>15</v>
      </c>
      <c r="L15" s="4" t="s">
        <v>19</v>
      </c>
      <c r="M15" s="4" t="str">
        <f>IF(K14="Y",(E14+E16) &amp; " of " &amp; G14,E14 &amp; " of " &amp; G14)</f>
        <v>5 of 5</v>
      </c>
      <c r="N15" s="6">
        <v>44469</v>
      </c>
      <c r="O15" s="5">
        <f t="shared" si="0"/>
        <v>0</v>
      </c>
    </row>
    <row r="16" spans="1:15" x14ac:dyDescent="0.3">
      <c r="A16" s="4">
        <v>2021</v>
      </c>
      <c r="B16" s="4" t="s">
        <v>28</v>
      </c>
      <c r="C16" s="4" t="s">
        <v>16</v>
      </c>
      <c r="D16" s="4" t="s">
        <v>22</v>
      </c>
      <c r="E16" s="4">
        <v>0</v>
      </c>
      <c r="F16" s="4" t="s">
        <v>24</v>
      </c>
      <c r="G16" s="4">
        <f>SUM(E14:E16)</f>
        <v>5</v>
      </c>
      <c r="H16" s="5">
        <f>IFERROR(E14/(E14+E16),0)</f>
        <v>1</v>
      </c>
      <c r="I16" s="5">
        <f>IFERROR((E14+E15)/G14,0)</f>
        <v>1</v>
      </c>
      <c r="J16" s="5">
        <v>0.9</v>
      </c>
      <c r="K16" s="4" t="s">
        <v>15</v>
      </c>
      <c r="L16" s="4" t="s">
        <v>19</v>
      </c>
      <c r="M16" s="4" t="str">
        <f>IF(K14="Y",(E14+E16) &amp; " of " &amp; G14,E14 &amp; " of " &amp; G14)</f>
        <v>5 of 5</v>
      </c>
      <c r="N16" s="6">
        <v>44469</v>
      </c>
      <c r="O16" s="5">
        <f t="shared" si="0"/>
        <v>0</v>
      </c>
    </row>
    <row r="17" spans="1:15" x14ac:dyDescent="0.3">
      <c r="A17" s="4">
        <v>2021</v>
      </c>
      <c r="B17" s="4" t="s">
        <v>28</v>
      </c>
      <c r="C17" s="4" t="s">
        <v>18</v>
      </c>
      <c r="D17" s="4" t="s">
        <v>14</v>
      </c>
      <c r="E17" s="4">
        <v>1</v>
      </c>
      <c r="F17" s="4" t="s">
        <v>24</v>
      </c>
      <c r="G17" s="4">
        <f>SUM(E17:E19)</f>
        <v>1</v>
      </c>
      <c r="H17" s="5">
        <f>IFERROR(E17/(E17+E19),0)</f>
        <v>1</v>
      </c>
      <c r="I17" s="5">
        <f>IFERROR((E17+E18)/G17,0)</f>
        <v>1</v>
      </c>
      <c r="J17" s="5">
        <v>0.9</v>
      </c>
      <c r="K17" s="4" t="s">
        <v>15</v>
      </c>
      <c r="L17" s="4" t="s">
        <v>19</v>
      </c>
      <c r="M17" s="4" t="str">
        <f>IF(K17="Y",(E17+E19) &amp; " of " &amp; G17,E17 &amp; " of " &amp; G17)</f>
        <v>1 of 1</v>
      </c>
      <c r="N17" s="6">
        <v>44469</v>
      </c>
      <c r="O17" s="5">
        <f t="shared" si="0"/>
        <v>1</v>
      </c>
    </row>
    <row r="18" spans="1:15" x14ac:dyDescent="0.3">
      <c r="A18" s="4">
        <v>2021</v>
      </c>
      <c r="B18" s="4" t="s">
        <v>28</v>
      </c>
      <c r="C18" s="4" t="s">
        <v>18</v>
      </c>
      <c r="D18" s="4" t="s">
        <v>21</v>
      </c>
      <c r="E18" s="4">
        <v>0</v>
      </c>
      <c r="F18" s="4" t="s">
        <v>24</v>
      </c>
      <c r="G18" s="4">
        <f>SUM(E17:E19)</f>
        <v>1</v>
      </c>
      <c r="H18" s="5">
        <f>IFERROR(E17/(E17+E19),0)</f>
        <v>1</v>
      </c>
      <c r="I18" s="5">
        <f>IFERROR((E17+E18)/G17,0)</f>
        <v>1</v>
      </c>
      <c r="J18" s="5">
        <v>0.9</v>
      </c>
      <c r="K18" s="4" t="s">
        <v>15</v>
      </c>
      <c r="L18" s="4" t="s">
        <v>19</v>
      </c>
      <c r="M18" s="4" t="str">
        <f>IF(K17="Y",(E17+E19) &amp; " of " &amp; G17,E17 &amp; " of " &amp; G17)</f>
        <v>1 of 1</v>
      </c>
      <c r="N18" s="6">
        <v>44469</v>
      </c>
      <c r="O18" s="5">
        <f t="shared" si="0"/>
        <v>0</v>
      </c>
    </row>
    <row r="19" spans="1:15" x14ac:dyDescent="0.3">
      <c r="A19" s="4">
        <v>2021</v>
      </c>
      <c r="B19" s="4" t="s">
        <v>28</v>
      </c>
      <c r="C19" s="4" t="s">
        <v>18</v>
      </c>
      <c r="D19" s="4" t="s">
        <v>22</v>
      </c>
      <c r="E19" s="4">
        <v>0</v>
      </c>
      <c r="F19" s="4" t="s">
        <v>24</v>
      </c>
      <c r="G19" s="4">
        <f>SUM(E17:E19)</f>
        <v>1</v>
      </c>
      <c r="H19" s="5">
        <f>IFERROR(E17/(E17+E19),0)</f>
        <v>1</v>
      </c>
      <c r="I19" s="5">
        <f>IFERROR((E17+E18)/G17,0)</f>
        <v>1</v>
      </c>
      <c r="J19" s="5">
        <v>0.9</v>
      </c>
      <c r="K19" s="4" t="s">
        <v>15</v>
      </c>
      <c r="L19" s="4" t="s">
        <v>19</v>
      </c>
      <c r="M19" s="4" t="str">
        <f>IF(K17="Y",(E17+E19) &amp; " of " &amp; G17,E17 &amp; " of " &amp; G17)</f>
        <v>1 of 1</v>
      </c>
      <c r="N19" s="6">
        <v>44469</v>
      </c>
      <c r="O19" s="5">
        <f t="shared" si="0"/>
        <v>0</v>
      </c>
    </row>
    <row r="20" spans="1:15" x14ac:dyDescent="0.3">
      <c r="A20" s="4">
        <v>2022</v>
      </c>
      <c r="B20" s="4" t="s">
        <v>28</v>
      </c>
      <c r="C20" s="4" t="s">
        <v>17</v>
      </c>
      <c r="D20" s="4" t="s">
        <v>14</v>
      </c>
      <c r="E20" s="4">
        <v>12</v>
      </c>
      <c r="F20" s="4" t="s">
        <v>23</v>
      </c>
      <c r="G20" s="4">
        <f>SUM(E20:E22)</f>
        <v>16</v>
      </c>
      <c r="H20" s="5">
        <f>IFERROR(E20/(E20+E22),0)</f>
        <v>0.75</v>
      </c>
      <c r="I20" s="5">
        <f>IFERROR((E20+E21)/(G20),0)</f>
        <v>0.75</v>
      </c>
      <c r="J20" s="5">
        <v>0.9</v>
      </c>
      <c r="K20" s="4" t="s">
        <v>15</v>
      </c>
      <c r="L20" s="4" t="s">
        <v>20</v>
      </c>
      <c r="M20" s="4" t="str">
        <f>IF(K20="Y",(E20+E22) &amp; " of " &amp; G20,E20 &amp; " of " &amp; G20)</f>
        <v>12 of 16</v>
      </c>
      <c r="N20" s="6">
        <v>45199</v>
      </c>
      <c r="O20" s="5">
        <f t="shared" si="0"/>
        <v>0.75</v>
      </c>
    </row>
    <row r="21" spans="1:15" x14ac:dyDescent="0.3">
      <c r="A21" s="4">
        <v>2022</v>
      </c>
      <c r="B21" s="4" t="s">
        <v>28</v>
      </c>
      <c r="C21" s="4" t="s">
        <v>17</v>
      </c>
      <c r="D21" s="4" t="s">
        <v>21</v>
      </c>
      <c r="E21" s="4">
        <v>0</v>
      </c>
      <c r="F21" s="4" t="s">
        <v>23</v>
      </c>
      <c r="G21" s="4">
        <f>SUM(E20:E22)</f>
        <v>16</v>
      </c>
      <c r="H21" s="5">
        <f>IFERROR(E20/(E20+E22),0)</f>
        <v>0.75</v>
      </c>
      <c r="I21" s="5">
        <f>I20</f>
        <v>0.75</v>
      </c>
      <c r="J21" s="5">
        <v>0.9</v>
      </c>
      <c r="K21" s="4" t="s">
        <v>15</v>
      </c>
      <c r="L21" s="4" t="s">
        <v>20</v>
      </c>
      <c r="M21" s="4" t="str">
        <f>IF(K20="Y",(E20+E22) &amp; " of " &amp; G20,E20 &amp; " of " &amp; G20)</f>
        <v>12 of 16</v>
      </c>
      <c r="N21" s="6">
        <v>45199</v>
      </c>
      <c r="O21" s="5">
        <f t="shared" si="0"/>
        <v>0</v>
      </c>
    </row>
    <row r="22" spans="1:15" x14ac:dyDescent="0.3">
      <c r="A22" s="4">
        <v>2022</v>
      </c>
      <c r="B22" s="4" t="s">
        <v>28</v>
      </c>
      <c r="C22" s="4" t="s">
        <v>17</v>
      </c>
      <c r="D22" s="4" t="s">
        <v>22</v>
      </c>
      <c r="E22" s="4">
        <v>4</v>
      </c>
      <c r="F22" s="4" t="s">
        <v>23</v>
      </c>
      <c r="G22" s="4">
        <f>SUM(E20:E22)</f>
        <v>16</v>
      </c>
      <c r="H22" s="5">
        <f>IFERROR(E20/(E20+E22),0)</f>
        <v>0.75</v>
      </c>
      <c r="I22" s="5">
        <f>I20</f>
        <v>0.75</v>
      </c>
      <c r="J22" s="5">
        <v>0.9</v>
      </c>
      <c r="K22" s="4" t="s">
        <v>15</v>
      </c>
      <c r="L22" s="4" t="s">
        <v>20</v>
      </c>
      <c r="M22" s="4" t="str">
        <f>IF(K20="Y",(E20+E22) &amp; " of " &amp; G20,E20 &amp; " of " &amp; G20)</f>
        <v>12 of 16</v>
      </c>
      <c r="N22" s="6">
        <v>45199</v>
      </c>
      <c r="O22" s="5">
        <f t="shared" si="0"/>
        <v>0.25</v>
      </c>
    </row>
    <row r="23" spans="1:15" x14ac:dyDescent="0.3">
      <c r="A23" s="4">
        <v>2022</v>
      </c>
      <c r="B23" s="4" t="s">
        <v>28</v>
      </c>
      <c r="C23" s="4" t="s">
        <v>29</v>
      </c>
      <c r="D23" s="4" t="s">
        <v>14</v>
      </c>
      <c r="E23" s="4">
        <v>31</v>
      </c>
      <c r="F23" s="4" t="s">
        <v>24</v>
      </c>
      <c r="G23" s="4">
        <f>SUM(E23:E25)</f>
        <v>32</v>
      </c>
      <c r="H23" s="5">
        <f>IFERROR(E23/(E23+E25),0)</f>
        <v>0.96875</v>
      </c>
      <c r="I23" s="5">
        <f>IFERROR((E23+E24)/(G23),0)</f>
        <v>0.96875</v>
      </c>
      <c r="J23" s="5">
        <v>0.9</v>
      </c>
      <c r="K23" s="4" t="s">
        <v>15</v>
      </c>
      <c r="L23" s="4" t="s">
        <v>19</v>
      </c>
      <c r="M23" s="4" t="str">
        <f>IF(K23="Y",(E23+E25) &amp; " of " &amp; G23,E23 &amp; " of " &amp; G23)</f>
        <v>31 of 32</v>
      </c>
      <c r="N23" s="6">
        <v>44834</v>
      </c>
      <c r="O23" s="5">
        <f t="shared" si="0"/>
        <v>0.96875</v>
      </c>
    </row>
    <row r="24" spans="1:15" x14ac:dyDescent="0.3">
      <c r="A24" s="4">
        <v>2022</v>
      </c>
      <c r="B24" s="4" t="s">
        <v>28</v>
      </c>
      <c r="C24" s="4" t="s">
        <v>29</v>
      </c>
      <c r="D24" s="4" t="s">
        <v>21</v>
      </c>
      <c r="E24" s="4">
        <v>0</v>
      </c>
      <c r="F24" s="4" t="s">
        <v>24</v>
      </c>
      <c r="G24" s="4">
        <f>SUM(E23:E25)</f>
        <v>32</v>
      </c>
      <c r="H24" s="5">
        <f>IFERROR(E23/(E23+E25),0)</f>
        <v>0.96875</v>
      </c>
      <c r="I24" s="5">
        <f>I23</f>
        <v>0.96875</v>
      </c>
      <c r="J24" s="5">
        <v>0.9</v>
      </c>
      <c r="K24" s="4" t="s">
        <v>15</v>
      </c>
      <c r="L24" s="4" t="s">
        <v>19</v>
      </c>
      <c r="M24" s="4" t="str">
        <f>IF(K23="Y",(E23+E25) &amp; " of " &amp; G23,E23 &amp; " of " &amp; G23)</f>
        <v>31 of 32</v>
      </c>
      <c r="N24" s="6">
        <v>44834</v>
      </c>
      <c r="O24" s="5">
        <f t="shared" si="0"/>
        <v>0</v>
      </c>
    </row>
    <row r="25" spans="1:15" x14ac:dyDescent="0.3">
      <c r="A25" s="4">
        <v>2022</v>
      </c>
      <c r="B25" s="4" t="s">
        <v>28</v>
      </c>
      <c r="C25" s="4" t="s">
        <v>29</v>
      </c>
      <c r="D25" s="4" t="s">
        <v>22</v>
      </c>
      <c r="E25" s="4">
        <v>1</v>
      </c>
      <c r="F25" s="4" t="s">
        <v>24</v>
      </c>
      <c r="G25" s="4">
        <f>SUM(E23:E25)</f>
        <v>32</v>
      </c>
      <c r="H25" s="5">
        <f>IFERROR(E23/(E23+E25),0)</f>
        <v>0.96875</v>
      </c>
      <c r="I25" s="5">
        <f>I23</f>
        <v>0.96875</v>
      </c>
      <c r="J25" s="5">
        <v>0.9</v>
      </c>
      <c r="K25" s="4" t="s">
        <v>15</v>
      </c>
      <c r="L25" s="4" t="s">
        <v>19</v>
      </c>
      <c r="M25" s="4" t="str">
        <f>IF(K23="Y",(E23+E25) &amp; " of " &amp; G23,E23 &amp; " of " &amp; G23)</f>
        <v>31 of 32</v>
      </c>
      <c r="N25" s="6">
        <v>44834</v>
      </c>
      <c r="O25" s="5">
        <f t="shared" si="0"/>
        <v>3.125E-2</v>
      </c>
    </row>
    <row r="26" spans="1:15" x14ac:dyDescent="0.3">
      <c r="A26" s="4">
        <v>2022</v>
      </c>
      <c r="B26" s="4" t="s">
        <v>28</v>
      </c>
      <c r="C26" s="4" t="s">
        <v>30</v>
      </c>
      <c r="D26" s="4" t="s">
        <v>14</v>
      </c>
      <c r="E26" s="4">
        <v>37</v>
      </c>
      <c r="F26" s="4" t="s">
        <v>25</v>
      </c>
      <c r="G26" s="4">
        <f>SUM(E26:E28)</f>
        <v>40</v>
      </c>
      <c r="H26" s="5">
        <f>IFERROR(E26/(E26+E28),0)</f>
        <v>0.92500000000000004</v>
      </c>
      <c r="I26" s="5">
        <f>IFERROR((E26+E27)/(G26),0)</f>
        <v>0.92500000000000004</v>
      </c>
      <c r="J26" s="5">
        <v>0.9</v>
      </c>
      <c r="K26" s="4" t="s">
        <v>15</v>
      </c>
      <c r="L26" s="4" t="s">
        <v>19</v>
      </c>
      <c r="M26" s="4" t="str">
        <f>IF(K26="Y",(E26+E28) &amp; " of " &amp; G26,E26 &amp; " of " &amp; G26)</f>
        <v>37 of 40</v>
      </c>
      <c r="N26" s="6">
        <v>44834</v>
      </c>
      <c r="O26" s="5">
        <f t="shared" si="0"/>
        <v>0.92500000000000004</v>
      </c>
    </row>
    <row r="27" spans="1:15" x14ac:dyDescent="0.3">
      <c r="A27" s="4">
        <v>2022</v>
      </c>
      <c r="B27" s="4" t="s">
        <v>28</v>
      </c>
      <c r="C27" s="4" t="s">
        <v>30</v>
      </c>
      <c r="D27" s="4" t="s">
        <v>21</v>
      </c>
      <c r="E27" s="4">
        <v>0</v>
      </c>
      <c r="F27" s="4" t="s">
        <v>25</v>
      </c>
      <c r="G27" s="4">
        <f>SUM(E26:E28)</f>
        <v>40</v>
      </c>
      <c r="H27" s="5">
        <f>IFERROR(E26/(E26+E28),0)</f>
        <v>0.92500000000000004</v>
      </c>
      <c r="I27" s="5">
        <f>I26</f>
        <v>0.92500000000000004</v>
      </c>
      <c r="J27" s="5">
        <v>0.9</v>
      </c>
      <c r="K27" s="4" t="s">
        <v>15</v>
      </c>
      <c r="L27" s="4" t="s">
        <v>19</v>
      </c>
      <c r="M27" s="4" t="str">
        <f>IF(K26="Y",(E26+E28) &amp; " of " &amp; G26,E26 &amp; " of " &amp; G26)</f>
        <v>37 of 40</v>
      </c>
      <c r="N27" s="6">
        <v>44834</v>
      </c>
      <c r="O27" s="5">
        <f t="shared" si="0"/>
        <v>0</v>
      </c>
    </row>
    <row r="28" spans="1:15" x14ac:dyDescent="0.3">
      <c r="A28" s="4">
        <v>2022</v>
      </c>
      <c r="B28" s="4" t="s">
        <v>28</v>
      </c>
      <c r="C28" s="4" t="s">
        <v>30</v>
      </c>
      <c r="D28" s="4" t="s">
        <v>22</v>
      </c>
      <c r="E28" s="4">
        <v>3</v>
      </c>
      <c r="F28" s="4" t="s">
        <v>25</v>
      </c>
      <c r="G28" s="4">
        <f>SUM(E26:E28)</f>
        <v>40</v>
      </c>
      <c r="H28" s="5">
        <f>IFERROR(E26/(E26+E28),0)</f>
        <v>0.92500000000000004</v>
      </c>
      <c r="I28" s="5">
        <f>I26</f>
        <v>0.92500000000000004</v>
      </c>
      <c r="J28" s="5">
        <v>0.9</v>
      </c>
      <c r="K28" s="4" t="s">
        <v>15</v>
      </c>
      <c r="L28" s="4" t="s">
        <v>19</v>
      </c>
      <c r="M28" s="4" t="str">
        <f>IF(K26="Y",(E26+E28) &amp; " of " &amp; G26,E26 &amp; " of " &amp; G26)</f>
        <v>37 of 40</v>
      </c>
      <c r="N28" s="6">
        <v>44834</v>
      </c>
      <c r="O28" s="5">
        <v>7.0000000000000007E-2</v>
      </c>
    </row>
    <row r="29" spans="1:15" x14ac:dyDescent="0.3">
      <c r="A29" s="4">
        <v>2022</v>
      </c>
      <c r="B29" s="4" t="s">
        <v>28</v>
      </c>
      <c r="C29" s="4" t="s">
        <v>13</v>
      </c>
      <c r="D29" s="4" t="s">
        <v>14</v>
      </c>
      <c r="E29" s="4">
        <v>10</v>
      </c>
      <c r="F29" s="4" t="s">
        <v>23</v>
      </c>
      <c r="G29" s="4">
        <f>SUM(E29:E31)</f>
        <v>11</v>
      </c>
      <c r="H29" s="5">
        <f>IFERROR(E29/(E29+E31),0)</f>
        <v>0.90909090909090906</v>
      </c>
      <c r="I29" s="5">
        <f>IFERROR((E29+E30)/(G29),0)</f>
        <v>0.90909090909090906</v>
      </c>
      <c r="J29" s="5">
        <v>0.9</v>
      </c>
      <c r="K29" s="4" t="s">
        <v>15</v>
      </c>
      <c r="L29" s="4" t="s">
        <v>19</v>
      </c>
      <c r="M29" s="4" t="str">
        <f>IF(K29="Y",(E29+E31) &amp; " of " &amp; G29,E29 &amp; " of " &amp; G29)</f>
        <v>10 of 11</v>
      </c>
      <c r="N29" s="6">
        <v>44834</v>
      </c>
      <c r="O29" s="5">
        <f t="shared" ref="O29:O59" si="1">IFERROR(E29/G29,0)</f>
        <v>0.90909090909090906</v>
      </c>
    </row>
    <row r="30" spans="1:15" x14ac:dyDescent="0.3">
      <c r="A30" s="4">
        <v>2022</v>
      </c>
      <c r="B30" s="4" t="s">
        <v>28</v>
      </c>
      <c r="C30" s="4" t="s">
        <v>13</v>
      </c>
      <c r="D30" s="4" t="s">
        <v>21</v>
      </c>
      <c r="E30" s="4">
        <v>0</v>
      </c>
      <c r="F30" s="4" t="s">
        <v>23</v>
      </c>
      <c r="G30" s="4">
        <f>SUM(E29:E31)</f>
        <v>11</v>
      </c>
      <c r="H30" s="5">
        <f>IFERROR(E29/(E29+E31),0)</f>
        <v>0.90909090909090906</v>
      </c>
      <c r="I30" s="5">
        <f>I29</f>
        <v>0.90909090909090906</v>
      </c>
      <c r="J30" s="5">
        <v>0.9</v>
      </c>
      <c r="K30" s="4" t="s">
        <v>15</v>
      </c>
      <c r="L30" s="4" t="s">
        <v>19</v>
      </c>
      <c r="M30" s="4" t="str">
        <f>IF(K29="Y",(E29+E31) &amp; " of " &amp; G29,E29 &amp; " of " &amp; G29)</f>
        <v>10 of 11</v>
      </c>
      <c r="N30" s="6">
        <v>44834</v>
      </c>
      <c r="O30" s="5">
        <f t="shared" si="1"/>
        <v>0</v>
      </c>
    </row>
    <row r="31" spans="1:15" x14ac:dyDescent="0.3">
      <c r="A31" s="4">
        <v>2022</v>
      </c>
      <c r="B31" s="4" t="s">
        <v>28</v>
      </c>
      <c r="C31" s="4" t="s">
        <v>13</v>
      </c>
      <c r="D31" s="4" t="s">
        <v>22</v>
      </c>
      <c r="E31" s="4">
        <v>1</v>
      </c>
      <c r="F31" s="4" t="s">
        <v>23</v>
      </c>
      <c r="G31" s="4">
        <f>SUM(E29:E31)</f>
        <v>11</v>
      </c>
      <c r="H31" s="5">
        <f>IFERROR(E29/(E29+E31),0)</f>
        <v>0.90909090909090906</v>
      </c>
      <c r="I31" s="5">
        <f>I29</f>
        <v>0.90909090909090906</v>
      </c>
      <c r="J31" s="5">
        <v>0.9</v>
      </c>
      <c r="K31" s="4" t="s">
        <v>15</v>
      </c>
      <c r="L31" s="4" t="s">
        <v>19</v>
      </c>
      <c r="M31" s="4" t="str">
        <f>IF(K29="Y",(E29+E31) &amp; " of " &amp; G29,E29 &amp; " of " &amp; G29)</f>
        <v>10 of 11</v>
      </c>
      <c r="N31" s="6">
        <v>44834</v>
      </c>
      <c r="O31" s="5">
        <f t="shared" si="1"/>
        <v>9.0909090909090912E-2</v>
      </c>
    </row>
    <row r="32" spans="1:15" x14ac:dyDescent="0.3">
      <c r="A32" s="4">
        <v>2022</v>
      </c>
      <c r="B32" s="4" t="s">
        <v>28</v>
      </c>
      <c r="C32" s="4" t="s">
        <v>16</v>
      </c>
      <c r="D32" s="4" t="s">
        <v>14</v>
      </c>
      <c r="E32" s="4">
        <v>7</v>
      </c>
      <c r="F32" s="4" t="s">
        <v>24</v>
      </c>
      <c r="G32" s="4">
        <f>SUM(E32:E34)</f>
        <v>7</v>
      </c>
      <c r="H32" s="5">
        <f>IFERROR(E32/(E32+E34),0)</f>
        <v>1</v>
      </c>
      <c r="I32" s="5">
        <f>IFERROR((E32+E33)/(G32),0)</f>
        <v>1</v>
      </c>
      <c r="J32" s="5">
        <v>0.9</v>
      </c>
      <c r="K32" s="4" t="s">
        <v>15</v>
      </c>
      <c r="L32" s="4" t="s">
        <v>19</v>
      </c>
      <c r="M32" s="4" t="str">
        <f>IF(K32="Y",(E32+E34) &amp; " of " &amp; G32,E32 &amp; " of " &amp; G32)</f>
        <v>7 of 7</v>
      </c>
      <c r="N32" s="6">
        <v>45199</v>
      </c>
      <c r="O32" s="5">
        <f t="shared" si="1"/>
        <v>1</v>
      </c>
    </row>
    <row r="33" spans="1:15" x14ac:dyDescent="0.3">
      <c r="A33" s="4">
        <v>2022</v>
      </c>
      <c r="B33" s="4" t="s">
        <v>28</v>
      </c>
      <c r="C33" s="4" t="s">
        <v>16</v>
      </c>
      <c r="D33" s="4" t="s">
        <v>21</v>
      </c>
      <c r="E33" s="4">
        <v>0</v>
      </c>
      <c r="F33" s="4" t="s">
        <v>24</v>
      </c>
      <c r="G33" s="4">
        <f>SUM(E32:E34)</f>
        <v>7</v>
      </c>
      <c r="H33" s="5">
        <f>IFERROR(E32/(E32+E34),0)</f>
        <v>1</v>
      </c>
      <c r="I33" s="5">
        <f>I32</f>
        <v>1</v>
      </c>
      <c r="J33" s="5">
        <v>0.9</v>
      </c>
      <c r="K33" s="4" t="s">
        <v>15</v>
      </c>
      <c r="L33" s="4" t="s">
        <v>19</v>
      </c>
      <c r="M33" s="4" t="str">
        <f>IF(K32="Y",(E32+E34) &amp; " of " &amp; G32,E32 &amp; " of " &amp; G32)</f>
        <v>7 of 7</v>
      </c>
      <c r="N33" s="6">
        <v>45199</v>
      </c>
      <c r="O33" s="5">
        <f t="shared" si="1"/>
        <v>0</v>
      </c>
    </row>
    <row r="34" spans="1:15" x14ac:dyDescent="0.3">
      <c r="A34" s="4">
        <v>2022</v>
      </c>
      <c r="B34" s="4" t="s">
        <v>28</v>
      </c>
      <c r="C34" s="4" t="s">
        <v>16</v>
      </c>
      <c r="D34" s="4" t="s">
        <v>22</v>
      </c>
      <c r="E34" s="4">
        <v>0</v>
      </c>
      <c r="F34" s="4" t="s">
        <v>24</v>
      </c>
      <c r="G34" s="4">
        <f>SUM(E32:E34)</f>
        <v>7</v>
      </c>
      <c r="H34" s="5">
        <f>IFERROR(E32/(E32+E34),0)</f>
        <v>1</v>
      </c>
      <c r="I34" s="5">
        <f>I32</f>
        <v>1</v>
      </c>
      <c r="J34" s="5">
        <v>0.9</v>
      </c>
      <c r="K34" s="4" t="s">
        <v>15</v>
      </c>
      <c r="L34" s="4" t="s">
        <v>19</v>
      </c>
      <c r="M34" s="4" t="str">
        <f>IF(K32="Y",(E32+E34) &amp; " of " &amp; G32,E32 &amp; " of " &amp; G32)</f>
        <v>7 of 7</v>
      </c>
      <c r="N34" s="6">
        <v>45199</v>
      </c>
      <c r="O34" s="5">
        <f t="shared" si="1"/>
        <v>0</v>
      </c>
    </row>
    <row r="35" spans="1:15" x14ac:dyDescent="0.3">
      <c r="A35">
        <v>2022</v>
      </c>
      <c r="B35" t="s">
        <v>28</v>
      </c>
      <c r="C35" t="s">
        <v>18</v>
      </c>
      <c r="D35" t="s">
        <v>14</v>
      </c>
      <c r="E35">
        <v>0</v>
      </c>
      <c r="F35" t="s">
        <v>24</v>
      </c>
      <c r="G35">
        <f>SUM(E35:E37)</f>
        <v>0</v>
      </c>
      <c r="J35" s="3">
        <v>0.9</v>
      </c>
      <c r="K35" t="s">
        <v>15</v>
      </c>
      <c r="L35" t="s">
        <v>27</v>
      </c>
      <c r="M35" t="str">
        <f>IF(K35="Y",(E35+E37) &amp; " of " &amp; G35,E35 &amp; " of " &amp; G35)</f>
        <v>0 of 0</v>
      </c>
      <c r="N35" s="8">
        <v>45199</v>
      </c>
      <c r="O35" s="3">
        <f t="shared" si="1"/>
        <v>0</v>
      </c>
    </row>
    <row r="36" spans="1:15" x14ac:dyDescent="0.3">
      <c r="A36">
        <v>2022</v>
      </c>
      <c r="B36" t="s">
        <v>28</v>
      </c>
      <c r="C36" t="s">
        <v>18</v>
      </c>
      <c r="D36" t="s">
        <v>21</v>
      </c>
      <c r="E36">
        <v>0</v>
      </c>
      <c r="F36" t="s">
        <v>24</v>
      </c>
      <c r="G36">
        <f>SUM(E35:E37)</f>
        <v>0</v>
      </c>
      <c r="J36" s="3">
        <v>0.9</v>
      </c>
      <c r="K36" t="s">
        <v>15</v>
      </c>
      <c r="L36" t="s">
        <v>27</v>
      </c>
      <c r="M36" t="str">
        <f>IF(K35="Y",(E35+E37) &amp; " of " &amp; G35,E35 &amp; " of " &amp; G35)</f>
        <v>0 of 0</v>
      </c>
      <c r="N36" s="8">
        <v>45199</v>
      </c>
      <c r="O36" s="3">
        <f t="shared" si="1"/>
        <v>0</v>
      </c>
    </row>
    <row r="37" spans="1:15" x14ac:dyDescent="0.3">
      <c r="A37">
        <v>2022</v>
      </c>
      <c r="B37" t="s">
        <v>28</v>
      </c>
      <c r="C37" t="s">
        <v>18</v>
      </c>
      <c r="D37" t="s">
        <v>22</v>
      </c>
      <c r="E37">
        <v>0</v>
      </c>
      <c r="F37" t="s">
        <v>24</v>
      </c>
      <c r="G37">
        <f>SUM(E35:E37)</f>
        <v>0</v>
      </c>
      <c r="J37" s="3">
        <v>0.9</v>
      </c>
      <c r="K37" t="s">
        <v>15</v>
      </c>
      <c r="L37" t="s">
        <v>27</v>
      </c>
      <c r="M37" t="str">
        <f>IF(K35="Y",(E35+E37) &amp; " of " &amp; G35,E35 &amp; " of " &amp; G35)</f>
        <v>0 of 0</v>
      </c>
      <c r="N37" s="8">
        <v>45199</v>
      </c>
      <c r="O37" s="3">
        <f t="shared" si="1"/>
        <v>0</v>
      </c>
    </row>
    <row r="38" spans="1:15" x14ac:dyDescent="0.3">
      <c r="A38">
        <v>2023</v>
      </c>
      <c r="B38" t="s">
        <v>28</v>
      </c>
      <c r="C38" t="s">
        <v>29</v>
      </c>
      <c r="D38" t="s">
        <v>14</v>
      </c>
      <c r="E38">
        <v>40</v>
      </c>
      <c r="F38" t="s">
        <v>46</v>
      </c>
      <c r="G38">
        <f>SUM(E38:E40)</f>
        <v>41</v>
      </c>
      <c r="H38" s="3">
        <f>IFERROR(E38/(E38+E40),"")</f>
        <v>0.97560975609756095</v>
      </c>
      <c r="I38" s="3">
        <f>IFERROR((E38+E39)/(G38),"")</f>
        <v>0.97560975609756095</v>
      </c>
      <c r="J38" s="3">
        <v>0.9</v>
      </c>
      <c r="K38" t="s">
        <v>15</v>
      </c>
      <c r="L38" t="str">
        <f t="shared" ref="L38:L46" si="2">IF(H38&gt;= 0.9, "Goal Met", "Goal Not Met")</f>
        <v>Goal Met</v>
      </c>
      <c r="M38" t="str">
        <f>IF(K38="Y",(E38+E40) &amp; " of " &amp; G38,E38 &amp; " of " &amp; G38)</f>
        <v>40 of 41</v>
      </c>
      <c r="N38" s="8">
        <v>45565</v>
      </c>
      <c r="O38" s="3">
        <f t="shared" si="1"/>
        <v>0.97560975609756095</v>
      </c>
    </row>
    <row r="39" spans="1:15" x14ac:dyDescent="0.3">
      <c r="A39">
        <v>2023</v>
      </c>
      <c r="B39" t="s">
        <v>28</v>
      </c>
      <c r="C39" t="s">
        <v>29</v>
      </c>
      <c r="D39" t="s">
        <v>21</v>
      </c>
      <c r="E39">
        <v>0</v>
      </c>
      <c r="F39" t="s">
        <v>46</v>
      </c>
      <c r="G39">
        <f>SUM(E38:E40)</f>
        <v>41</v>
      </c>
      <c r="H39" s="3">
        <f>IFERROR(E38/(E38+E40),"")</f>
        <v>0.97560975609756095</v>
      </c>
      <c r="I39" s="3">
        <f>IFERROR((E38+E39)/(G38),"")</f>
        <v>0.97560975609756095</v>
      </c>
      <c r="J39" s="3">
        <v>0.9</v>
      </c>
      <c r="K39" t="s">
        <v>15</v>
      </c>
      <c r="L39" t="str">
        <f t="shared" si="2"/>
        <v>Goal Met</v>
      </c>
      <c r="M39" t="str">
        <f>IF(K38="Y",(E38+E40) &amp; " of " &amp; G38,E38 &amp; " of " &amp; G38)</f>
        <v>40 of 41</v>
      </c>
      <c r="N39" s="8">
        <v>45565</v>
      </c>
      <c r="O39" s="3">
        <f t="shared" si="1"/>
        <v>0</v>
      </c>
    </row>
    <row r="40" spans="1:15" x14ac:dyDescent="0.3">
      <c r="A40">
        <v>2023</v>
      </c>
      <c r="B40" t="s">
        <v>28</v>
      </c>
      <c r="C40" t="s">
        <v>29</v>
      </c>
      <c r="D40" t="s">
        <v>22</v>
      </c>
      <c r="E40">
        <v>1</v>
      </c>
      <c r="F40" t="s">
        <v>46</v>
      </c>
      <c r="G40">
        <f>SUM(E38:E40)</f>
        <v>41</v>
      </c>
      <c r="H40" s="3">
        <f>IFERROR(E38/(E38+E40),"")</f>
        <v>0.97560975609756095</v>
      </c>
      <c r="I40" s="3">
        <f>IFERROR((E38+E39)/(G38),"")</f>
        <v>0.97560975609756095</v>
      </c>
      <c r="J40" s="3">
        <v>0.9</v>
      </c>
      <c r="K40" t="s">
        <v>15</v>
      </c>
      <c r="L40" t="str">
        <f t="shared" si="2"/>
        <v>Goal Met</v>
      </c>
      <c r="M40" t="str">
        <f>IF(K38="Y",(E38+E40) &amp; " of " &amp; G38,E38 &amp; " of " &amp; G38)</f>
        <v>40 of 41</v>
      </c>
      <c r="N40" s="8">
        <v>45565</v>
      </c>
      <c r="O40" s="3">
        <f t="shared" si="1"/>
        <v>2.4390243902439025E-2</v>
      </c>
    </row>
    <row r="41" spans="1:15" x14ac:dyDescent="0.3">
      <c r="A41">
        <v>2023</v>
      </c>
      <c r="B41" t="s">
        <v>28</v>
      </c>
      <c r="C41" t="s">
        <v>30</v>
      </c>
      <c r="D41" t="s">
        <v>14</v>
      </c>
      <c r="E41">
        <v>47</v>
      </c>
      <c r="F41" t="s">
        <v>47</v>
      </c>
      <c r="G41">
        <f>SUM(E41:E43)</f>
        <v>47</v>
      </c>
      <c r="H41" s="3">
        <f>IFERROR(E41/(E41+E43),"")</f>
        <v>1</v>
      </c>
      <c r="I41" s="3">
        <f>IFERROR((E41+E42)/(G41),"")</f>
        <v>1</v>
      </c>
      <c r="J41" s="3">
        <v>0.9</v>
      </c>
      <c r="K41" t="s">
        <v>15</v>
      </c>
      <c r="L41" t="str">
        <f t="shared" si="2"/>
        <v>Goal Met</v>
      </c>
      <c r="M41" t="str">
        <f>IF(K41="Y",(E41+E43) &amp; " of " &amp; G41,E41 &amp; " of " &amp; G41)</f>
        <v>47 of 47</v>
      </c>
      <c r="N41" s="8">
        <v>45565</v>
      </c>
      <c r="O41" s="3">
        <f t="shared" si="1"/>
        <v>1</v>
      </c>
    </row>
    <row r="42" spans="1:15" x14ac:dyDescent="0.3">
      <c r="A42">
        <v>2023</v>
      </c>
      <c r="B42" t="s">
        <v>28</v>
      </c>
      <c r="C42" t="s">
        <v>30</v>
      </c>
      <c r="D42" t="s">
        <v>21</v>
      </c>
      <c r="E42">
        <v>0</v>
      </c>
      <c r="F42" t="s">
        <v>47</v>
      </c>
      <c r="G42">
        <f>SUM(E41:E43)</f>
        <v>47</v>
      </c>
      <c r="H42" s="3">
        <f>IFERROR(E41/(E41+E43),"")</f>
        <v>1</v>
      </c>
      <c r="I42" s="3">
        <f>IFERROR((E41+E42)/(G41),"")</f>
        <v>1</v>
      </c>
      <c r="J42" s="3">
        <v>0.9</v>
      </c>
      <c r="K42" t="s">
        <v>15</v>
      </c>
      <c r="L42" t="str">
        <f t="shared" si="2"/>
        <v>Goal Met</v>
      </c>
      <c r="M42" t="str">
        <f>IF(K41="Y",(E41+E43) &amp; " of " &amp; G41,E41 &amp; " of " &amp; G41)</f>
        <v>47 of 47</v>
      </c>
      <c r="N42" s="8">
        <v>45565</v>
      </c>
      <c r="O42" s="3">
        <f t="shared" si="1"/>
        <v>0</v>
      </c>
    </row>
    <row r="43" spans="1:15" x14ac:dyDescent="0.3">
      <c r="A43">
        <v>2023</v>
      </c>
      <c r="B43" t="s">
        <v>28</v>
      </c>
      <c r="C43" t="s">
        <v>30</v>
      </c>
      <c r="D43" t="s">
        <v>22</v>
      </c>
      <c r="E43">
        <v>0</v>
      </c>
      <c r="F43" t="s">
        <v>47</v>
      </c>
      <c r="G43">
        <f>SUM(E41:E43)</f>
        <v>47</v>
      </c>
      <c r="H43" s="3">
        <f>IFERROR(E41/(E41+E43),"")</f>
        <v>1</v>
      </c>
      <c r="I43" s="3">
        <f>IFERROR((E41+E42)/(G41),"")</f>
        <v>1</v>
      </c>
      <c r="J43" s="3">
        <v>0.9</v>
      </c>
      <c r="K43" t="s">
        <v>15</v>
      </c>
      <c r="L43" t="str">
        <f t="shared" si="2"/>
        <v>Goal Met</v>
      </c>
      <c r="M43" t="str">
        <f>IF(K41="Y",(E41+E43) &amp; " of " &amp; G41,E41 &amp; " of " &amp; G41)</f>
        <v>47 of 47</v>
      </c>
      <c r="N43" s="8">
        <v>45565</v>
      </c>
      <c r="O43" s="3">
        <f t="shared" si="1"/>
        <v>0</v>
      </c>
    </row>
    <row r="44" spans="1:15" x14ac:dyDescent="0.3">
      <c r="A44">
        <v>2023</v>
      </c>
      <c r="B44" t="s">
        <v>28</v>
      </c>
      <c r="C44" t="s">
        <v>13</v>
      </c>
      <c r="D44" t="s">
        <v>14</v>
      </c>
      <c r="E44">
        <v>24</v>
      </c>
      <c r="F44" t="s">
        <v>48</v>
      </c>
      <c r="G44">
        <f>SUM(E44:E46)</f>
        <v>26</v>
      </c>
      <c r="H44" s="3">
        <f>IFERROR(E44/(E44+E46),"")</f>
        <v>0.92307692307692313</v>
      </c>
      <c r="I44" s="3">
        <f>IFERROR((E44+E45)/(G44),"")</f>
        <v>0.92307692307692313</v>
      </c>
      <c r="J44" s="3">
        <v>0.9</v>
      </c>
      <c r="K44" t="s">
        <v>15</v>
      </c>
      <c r="L44" t="str">
        <f t="shared" si="2"/>
        <v>Goal Met</v>
      </c>
      <c r="M44" t="str">
        <f>IF(K44="Y",(E44+E46) &amp; " of " &amp; G44,E44 &amp; " of " &amp; G44)</f>
        <v>24 of 26</v>
      </c>
      <c r="N44" s="8">
        <v>45565</v>
      </c>
      <c r="O44" s="3">
        <f t="shared" si="1"/>
        <v>0.92307692307692313</v>
      </c>
    </row>
    <row r="45" spans="1:15" x14ac:dyDescent="0.3">
      <c r="A45">
        <v>2023</v>
      </c>
      <c r="B45" t="s">
        <v>28</v>
      </c>
      <c r="C45" t="s">
        <v>13</v>
      </c>
      <c r="D45" t="s">
        <v>21</v>
      </c>
      <c r="E45">
        <v>0</v>
      </c>
      <c r="F45" t="s">
        <v>48</v>
      </c>
      <c r="G45">
        <f>SUM(E44:E46)</f>
        <v>26</v>
      </c>
      <c r="H45" s="3">
        <f>IFERROR(E44/(E44+E46),"")</f>
        <v>0.92307692307692313</v>
      </c>
      <c r="I45" s="3">
        <f>IFERROR((E44+E45)/(G44),"")</f>
        <v>0.92307692307692313</v>
      </c>
      <c r="J45" s="3">
        <v>0.9</v>
      </c>
      <c r="K45" t="s">
        <v>15</v>
      </c>
      <c r="L45" t="str">
        <f t="shared" si="2"/>
        <v>Goal Met</v>
      </c>
      <c r="M45" t="str">
        <f>IF(K44="Y",(E44+E46) &amp; " of " &amp; G44,E44 &amp; " of " &amp; G44)</f>
        <v>24 of 26</v>
      </c>
      <c r="N45" s="8">
        <v>45565</v>
      </c>
      <c r="O45" s="3">
        <f t="shared" si="1"/>
        <v>0</v>
      </c>
    </row>
    <row r="46" spans="1:15" x14ac:dyDescent="0.3">
      <c r="A46">
        <v>2023</v>
      </c>
      <c r="B46" t="s">
        <v>28</v>
      </c>
      <c r="C46" t="s">
        <v>13</v>
      </c>
      <c r="D46" t="s">
        <v>22</v>
      </c>
      <c r="E46">
        <v>2</v>
      </c>
      <c r="F46" t="s">
        <v>48</v>
      </c>
      <c r="G46">
        <f>SUM(E44:E46)</f>
        <v>26</v>
      </c>
      <c r="H46" s="3">
        <f>IFERROR(E44/(E44+E46),"")</f>
        <v>0.92307692307692313</v>
      </c>
      <c r="I46" s="3">
        <f>IFERROR((E44+E45)/(G44),"")</f>
        <v>0.92307692307692313</v>
      </c>
      <c r="J46" s="3">
        <v>0.9</v>
      </c>
      <c r="K46" t="s">
        <v>15</v>
      </c>
      <c r="L46" t="str">
        <f t="shared" si="2"/>
        <v>Goal Met</v>
      </c>
      <c r="M46" t="str">
        <f>IF(K44="Y",(E44+E46) &amp; " of " &amp; G44,E44 &amp; " of " &amp; G44)</f>
        <v>24 of 26</v>
      </c>
      <c r="N46" s="8">
        <v>45565</v>
      </c>
      <c r="O46" s="3">
        <f t="shared" si="1"/>
        <v>7.6923076923076927E-2</v>
      </c>
    </row>
    <row r="47" spans="1:15" x14ac:dyDescent="0.3">
      <c r="A47">
        <v>2023</v>
      </c>
      <c r="B47" t="s">
        <v>28</v>
      </c>
      <c r="C47" t="s">
        <v>33</v>
      </c>
      <c r="D47" t="s">
        <v>14</v>
      </c>
      <c r="E47">
        <v>4</v>
      </c>
      <c r="F47" t="s">
        <v>49</v>
      </c>
      <c r="G47">
        <f>SUM(E47:E49)</f>
        <v>5</v>
      </c>
      <c r="H47" s="3">
        <f>IFERROR(E47/(E47+E49),"")</f>
        <v>0.8</v>
      </c>
      <c r="I47" s="3">
        <f>IFERROR((E47+E48)/(G47),"")</f>
        <v>0.8</v>
      </c>
      <c r="J47" s="3">
        <v>0.7</v>
      </c>
      <c r="K47" t="s">
        <v>15</v>
      </c>
      <c r="L47" t="str">
        <f t="shared" ref="L47:L52" si="3">IF(H47&gt;= 0.7, "Goal Met", "Goal Not Met")</f>
        <v>Goal Met</v>
      </c>
      <c r="M47" t="str">
        <f>IF(K47="Y",(E47+E49) &amp; " of " &amp; G47,E47 &amp; " of " &amp; G47)</f>
        <v>4 of 5</v>
      </c>
      <c r="N47" s="8">
        <v>45565</v>
      </c>
      <c r="O47" s="3">
        <f t="shared" si="1"/>
        <v>0.8</v>
      </c>
    </row>
    <row r="48" spans="1:15" x14ac:dyDescent="0.3">
      <c r="A48">
        <v>2023</v>
      </c>
      <c r="B48" t="s">
        <v>28</v>
      </c>
      <c r="C48" t="s">
        <v>33</v>
      </c>
      <c r="D48" t="s">
        <v>21</v>
      </c>
      <c r="E48">
        <v>0</v>
      </c>
      <c r="F48" t="s">
        <v>49</v>
      </c>
      <c r="G48">
        <f>SUM(E47:E49)</f>
        <v>5</v>
      </c>
      <c r="H48" s="3">
        <f>IFERROR(E47/(E47+E49),"")</f>
        <v>0.8</v>
      </c>
      <c r="I48" s="3">
        <f>IFERROR((E47+E48)/(G47),"")</f>
        <v>0.8</v>
      </c>
      <c r="J48" s="3">
        <v>0.7</v>
      </c>
      <c r="K48" t="s">
        <v>15</v>
      </c>
      <c r="L48" t="str">
        <f t="shared" si="3"/>
        <v>Goal Met</v>
      </c>
      <c r="M48" t="str">
        <f>IF(K47="Y",(E47+E49) &amp; " of " &amp; G47,E47 &amp; " of " &amp; G47)</f>
        <v>4 of 5</v>
      </c>
      <c r="N48" s="8">
        <v>45565</v>
      </c>
      <c r="O48" s="3">
        <f t="shared" si="1"/>
        <v>0</v>
      </c>
    </row>
    <row r="49" spans="1:15" x14ac:dyDescent="0.3">
      <c r="A49">
        <v>2023</v>
      </c>
      <c r="B49" t="s">
        <v>28</v>
      </c>
      <c r="C49" t="s">
        <v>33</v>
      </c>
      <c r="D49" t="s">
        <v>22</v>
      </c>
      <c r="E49">
        <v>1</v>
      </c>
      <c r="F49" t="s">
        <v>49</v>
      </c>
      <c r="G49">
        <f>SUM(E47:E49)</f>
        <v>5</v>
      </c>
      <c r="H49" s="3">
        <f>IFERROR(E47/(E47+E49),"")</f>
        <v>0.8</v>
      </c>
      <c r="I49" s="3">
        <f>IFERROR((E47+E48)/(G47),"")</f>
        <v>0.8</v>
      </c>
      <c r="J49" s="3">
        <v>0.7</v>
      </c>
      <c r="K49" t="s">
        <v>15</v>
      </c>
      <c r="L49" t="str">
        <f t="shared" si="3"/>
        <v>Goal Met</v>
      </c>
      <c r="M49" t="str">
        <f>IF(K47="Y",(E47+E49) &amp; " of " &amp; G47,E47 &amp; " of " &amp; G47)</f>
        <v>4 of 5</v>
      </c>
      <c r="N49" s="8">
        <v>45565</v>
      </c>
      <c r="O49" s="3">
        <f t="shared" si="1"/>
        <v>0.2</v>
      </c>
    </row>
    <row r="50" spans="1:15" x14ac:dyDescent="0.3">
      <c r="A50">
        <v>2023</v>
      </c>
      <c r="B50" t="s">
        <v>28</v>
      </c>
      <c r="C50" t="s">
        <v>34</v>
      </c>
      <c r="D50" t="s">
        <v>14</v>
      </c>
      <c r="E50">
        <v>1</v>
      </c>
      <c r="F50" t="s">
        <v>47</v>
      </c>
      <c r="G50">
        <f>SUM(E50:E52)</f>
        <v>1</v>
      </c>
      <c r="H50" s="3">
        <f>IFERROR(E50/(E50+E52),"")</f>
        <v>1</v>
      </c>
      <c r="I50" s="3">
        <f>IFERROR((E50+E51)/(G50),"")</f>
        <v>1</v>
      </c>
      <c r="J50" s="3">
        <v>0.7</v>
      </c>
      <c r="K50" t="s">
        <v>15</v>
      </c>
      <c r="L50" t="str">
        <f t="shared" si="3"/>
        <v>Goal Met</v>
      </c>
      <c r="M50" t="str">
        <f>IF(K50="Y",(E50+E52) &amp; " of " &amp; G50,E50 &amp; " of " &amp; G50)</f>
        <v>1 of 1</v>
      </c>
      <c r="N50" s="8">
        <v>45565</v>
      </c>
      <c r="O50" s="3">
        <f t="shared" si="1"/>
        <v>1</v>
      </c>
    </row>
    <row r="51" spans="1:15" x14ac:dyDescent="0.3">
      <c r="A51">
        <v>2023</v>
      </c>
      <c r="B51" t="s">
        <v>28</v>
      </c>
      <c r="C51" t="s">
        <v>34</v>
      </c>
      <c r="D51" t="s">
        <v>21</v>
      </c>
      <c r="E51">
        <v>0</v>
      </c>
      <c r="F51" t="s">
        <v>47</v>
      </c>
      <c r="G51">
        <f>SUM(E50:E52)</f>
        <v>1</v>
      </c>
      <c r="H51" s="3">
        <f>IFERROR(E50/(E50+E52),"")</f>
        <v>1</v>
      </c>
      <c r="I51" s="3">
        <f>IFERROR((E50+E51)/(G50),"")</f>
        <v>1</v>
      </c>
      <c r="J51" s="3">
        <v>0.7</v>
      </c>
      <c r="K51" t="s">
        <v>15</v>
      </c>
      <c r="L51" t="str">
        <f t="shared" si="3"/>
        <v>Goal Met</v>
      </c>
      <c r="M51" t="str">
        <f>IF(K50="Y",(E50+E52) &amp; " of " &amp; G50,E50 &amp; " of " &amp; G50)</f>
        <v>1 of 1</v>
      </c>
      <c r="N51" s="8">
        <v>45565</v>
      </c>
      <c r="O51" s="3">
        <f t="shared" si="1"/>
        <v>0</v>
      </c>
    </row>
    <row r="52" spans="1:15" x14ac:dyDescent="0.3">
      <c r="A52">
        <v>2023</v>
      </c>
      <c r="B52" t="s">
        <v>28</v>
      </c>
      <c r="C52" t="s">
        <v>34</v>
      </c>
      <c r="D52" t="s">
        <v>22</v>
      </c>
      <c r="E52">
        <v>0</v>
      </c>
      <c r="F52" t="s">
        <v>47</v>
      </c>
      <c r="G52">
        <f>SUM(E50:E52)</f>
        <v>1</v>
      </c>
      <c r="H52" s="3">
        <f>IFERROR(E50/(E50+E52),"")</f>
        <v>1</v>
      </c>
      <c r="I52" s="3">
        <f>IFERROR((E50+E51)/(G50),"")</f>
        <v>1</v>
      </c>
      <c r="J52" s="3">
        <v>0.7</v>
      </c>
      <c r="K52" t="s">
        <v>15</v>
      </c>
      <c r="L52" t="str">
        <f t="shared" si="3"/>
        <v>Goal Met</v>
      </c>
      <c r="M52" t="str">
        <f>IF(K50="Y",(E50+E52) &amp; " of " &amp; G50,E50 &amp; " of " &amp; G50)</f>
        <v>1 of 1</v>
      </c>
      <c r="N52" s="8">
        <v>45565</v>
      </c>
      <c r="O52" s="3">
        <f t="shared" si="1"/>
        <v>0</v>
      </c>
    </row>
    <row r="53" spans="1:15" x14ac:dyDescent="0.3">
      <c r="A53">
        <v>2023</v>
      </c>
      <c r="B53" t="s">
        <v>28</v>
      </c>
      <c r="C53" t="s">
        <v>35</v>
      </c>
      <c r="D53" t="s">
        <v>14</v>
      </c>
      <c r="E53">
        <v>0</v>
      </c>
      <c r="F53" t="s">
        <v>47</v>
      </c>
      <c r="G53">
        <f>SUM(E53:E55)</f>
        <v>0</v>
      </c>
      <c r="H53" s="3" t="str">
        <f>IFERROR(E53/(E53+E55),"")</f>
        <v/>
      </c>
      <c r="I53" s="3" t="str">
        <f>IFERROR((E53+E54)/(G53),"")</f>
        <v/>
      </c>
      <c r="J53" s="3">
        <v>0.7</v>
      </c>
      <c r="K53" t="s">
        <v>15</v>
      </c>
      <c r="L53" t="s">
        <v>27</v>
      </c>
      <c r="M53" t="str">
        <f>IF(K53="Y",(E53+E55) &amp; " of " &amp; G53,E53 &amp; " of " &amp; G53)</f>
        <v>0 of 0</v>
      </c>
      <c r="N53" s="8">
        <v>45565</v>
      </c>
      <c r="O53" s="3">
        <f t="shared" si="1"/>
        <v>0</v>
      </c>
    </row>
    <row r="54" spans="1:15" x14ac:dyDescent="0.3">
      <c r="A54">
        <v>2023</v>
      </c>
      <c r="B54" t="s">
        <v>28</v>
      </c>
      <c r="C54" t="s">
        <v>35</v>
      </c>
      <c r="D54" t="s">
        <v>21</v>
      </c>
      <c r="E54">
        <v>0</v>
      </c>
      <c r="F54" t="s">
        <v>47</v>
      </c>
      <c r="G54">
        <f>SUM(E53:E55)</f>
        <v>0</v>
      </c>
      <c r="H54" s="3" t="str">
        <f>IFERROR(E53/(E53+E55),"")</f>
        <v/>
      </c>
      <c r="I54" s="3" t="str">
        <f>IFERROR((E53+E54)/(G53),"")</f>
        <v/>
      </c>
      <c r="J54" s="3">
        <v>0.7</v>
      </c>
      <c r="K54" t="s">
        <v>15</v>
      </c>
      <c r="L54" t="s">
        <v>27</v>
      </c>
      <c r="M54" t="str">
        <f>IF(K53="Y",(E53+E55) &amp; " of " &amp; G53,E53 &amp; " of " &amp; G53)</f>
        <v>0 of 0</v>
      </c>
      <c r="N54" s="8">
        <v>45565</v>
      </c>
      <c r="O54" s="3">
        <f t="shared" si="1"/>
        <v>0</v>
      </c>
    </row>
    <row r="55" spans="1:15" x14ac:dyDescent="0.3">
      <c r="A55">
        <v>2023</v>
      </c>
      <c r="B55" t="s">
        <v>28</v>
      </c>
      <c r="C55" t="s">
        <v>35</v>
      </c>
      <c r="D55" t="s">
        <v>22</v>
      </c>
      <c r="E55">
        <v>0</v>
      </c>
      <c r="F55" t="s">
        <v>47</v>
      </c>
      <c r="G55">
        <f>SUM(E53:E55)</f>
        <v>0</v>
      </c>
      <c r="H55" s="3" t="str">
        <f>IFERROR(E53/(E53+E55),"")</f>
        <v/>
      </c>
      <c r="I55" s="3" t="str">
        <f>IFERROR((E53+E54)/(G53),"")</f>
        <v/>
      </c>
      <c r="J55" s="3">
        <v>0.7</v>
      </c>
      <c r="K55" t="s">
        <v>15</v>
      </c>
      <c r="L55" t="s">
        <v>27</v>
      </c>
      <c r="M55" t="str">
        <f>IF(K53="Y",(E53+E55) &amp; " of " &amp; G53,E53 &amp; " of " &amp; G53)</f>
        <v>0 of 0</v>
      </c>
      <c r="N55" s="8">
        <v>45565</v>
      </c>
      <c r="O55" s="3">
        <f t="shared" si="1"/>
        <v>0</v>
      </c>
    </row>
    <row r="56" spans="1:15" x14ac:dyDescent="0.3">
      <c r="A56">
        <v>2023</v>
      </c>
      <c r="B56" t="s">
        <v>28</v>
      </c>
      <c r="C56" t="s">
        <v>36</v>
      </c>
      <c r="D56" t="s">
        <v>14</v>
      </c>
      <c r="E56">
        <v>11</v>
      </c>
      <c r="F56" t="s">
        <v>46</v>
      </c>
      <c r="G56">
        <f>SUM(E56:E58)</f>
        <v>11</v>
      </c>
      <c r="H56" s="3">
        <f>IFERROR(E56/(E56+E58),"")</f>
        <v>1</v>
      </c>
      <c r="I56" s="3">
        <f>IFERROR((E56+E57)/(G56),"")</f>
        <v>1</v>
      </c>
      <c r="J56" s="3">
        <v>0.7</v>
      </c>
      <c r="K56" t="s">
        <v>15</v>
      </c>
      <c r="L56" t="str">
        <f>IF(H56&gt;= 0.7, "Goal Met", "Goal Not Met")</f>
        <v>Goal Met</v>
      </c>
      <c r="M56" t="str">
        <f>IF(K56="Y",(E56+E58) &amp; " of " &amp; G56,E56 &amp; " of " &amp; G56)</f>
        <v>11 of 11</v>
      </c>
      <c r="N56" s="8">
        <v>45565</v>
      </c>
      <c r="O56" s="3">
        <f t="shared" si="1"/>
        <v>1</v>
      </c>
    </row>
    <row r="57" spans="1:15" x14ac:dyDescent="0.3">
      <c r="A57">
        <v>2023</v>
      </c>
      <c r="B57" t="s">
        <v>28</v>
      </c>
      <c r="C57" t="s">
        <v>36</v>
      </c>
      <c r="D57" t="s">
        <v>21</v>
      </c>
      <c r="E57">
        <v>0</v>
      </c>
      <c r="F57" t="s">
        <v>46</v>
      </c>
      <c r="G57">
        <f>SUM(E56:E58)</f>
        <v>11</v>
      </c>
      <c r="H57" s="3">
        <f>IFERROR(E56/(E56+E58),"")</f>
        <v>1</v>
      </c>
      <c r="I57" s="3">
        <f>IFERROR((E56+E57)/(G56),"")</f>
        <v>1</v>
      </c>
      <c r="J57" s="3">
        <v>0.7</v>
      </c>
      <c r="K57" t="s">
        <v>15</v>
      </c>
      <c r="L57" t="str">
        <f>IF(H57&gt;= 0.7, "Goal Met", "Goal Not Met")</f>
        <v>Goal Met</v>
      </c>
      <c r="M57" t="str">
        <f>IF(K56="Y",(E56+E58) &amp; " of " &amp; G56,E56 &amp; " of " &amp; G56)</f>
        <v>11 of 11</v>
      </c>
      <c r="N57" s="8">
        <v>45565</v>
      </c>
      <c r="O57" s="3">
        <f t="shared" si="1"/>
        <v>0</v>
      </c>
    </row>
    <row r="58" spans="1:15" x14ac:dyDescent="0.3">
      <c r="A58">
        <v>2023</v>
      </c>
      <c r="B58" t="s">
        <v>28</v>
      </c>
      <c r="C58" t="s">
        <v>36</v>
      </c>
      <c r="D58" t="s">
        <v>22</v>
      </c>
      <c r="E58">
        <v>0</v>
      </c>
      <c r="F58" t="s">
        <v>46</v>
      </c>
      <c r="G58">
        <f>SUM(E56:E58)</f>
        <v>11</v>
      </c>
      <c r="H58" s="3">
        <f>IFERROR(E56/(E56+E58),"")</f>
        <v>1</v>
      </c>
      <c r="I58" s="3">
        <f>IFERROR((E56+E57)/(G56),"")</f>
        <v>1</v>
      </c>
      <c r="J58" s="3">
        <v>0.7</v>
      </c>
      <c r="K58" t="s">
        <v>15</v>
      </c>
      <c r="L58" t="str">
        <f>IF(H58&gt;= 0.7, "Goal Met", "Goal Not Met")</f>
        <v>Goal Met</v>
      </c>
      <c r="M58" t="str">
        <f>IF(K56="Y",(E56+E58) &amp; " of " &amp; G56,E56 &amp; " of " &amp; G56)</f>
        <v>11 of 11</v>
      </c>
      <c r="N58" s="8">
        <v>45565</v>
      </c>
      <c r="O58" s="3">
        <f t="shared" si="1"/>
        <v>0</v>
      </c>
    </row>
    <row r="59" spans="1:15" x14ac:dyDescent="0.3">
      <c r="A59">
        <v>2023</v>
      </c>
      <c r="B59" t="s">
        <v>28</v>
      </c>
      <c r="C59" t="s">
        <v>37</v>
      </c>
      <c r="D59" t="s">
        <v>14</v>
      </c>
      <c r="E59">
        <v>0</v>
      </c>
      <c r="F59" t="s">
        <v>51</v>
      </c>
      <c r="G59">
        <f>SUM(E59:E61)</f>
        <v>0</v>
      </c>
      <c r="H59" s="3" t="str">
        <f>IFERROR(E59/(E59+E61),"")</f>
        <v/>
      </c>
      <c r="I59" s="3" t="str">
        <f>IFERROR((E59+E60)/(G59),"")</f>
        <v/>
      </c>
      <c r="J59" s="3">
        <v>0.9</v>
      </c>
      <c r="K59" t="s">
        <v>15</v>
      </c>
      <c r="L59" t="s">
        <v>27</v>
      </c>
      <c r="M59" t="str">
        <f>IF(K59="Y",(E59+E61) &amp; " of " &amp; G59,E59 &amp; " of " &amp; G59)</f>
        <v>0 of 0</v>
      </c>
      <c r="N59" s="8">
        <v>45565</v>
      </c>
      <c r="O59" s="3">
        <f t="shared" si="1"/>
        <v>0</v>
      </c>
    </row>
    <row r="60" spans="1:15" x14ac:dyDescent="0.3">
      <c r="A60">
        <v>2023</v>
      </c>
      <c r="B60" t="s">
        <v>28</v>
      </c>
      <c r="C60" t="s">
        <v>37</v>
      </c>
      <c r="D60" t="s">
        <v>21</v>
      </c>
      <c r="E60">
        <v>0</v>
      </c>
      <c r="F60" t="s">
        <v>51</v>
      </c>
      <c r="G60">
        <f>SUM(E59:E61)</f>
        <v>0</v>
      </c>
      <c r="H60" s="3" t="str">
        <f>IFERROR(E59/(E59+E61),"")</f>
        <v/>
      </c>
      <c r="I60" s="3" t="str">
        <f>IFERROR((E59+E60)/(G59),"")</f>
        <v/>
      </c>
      <c r="J60" s="3">
        <v>0.9</v>
      </c>
      <c r="K60" t="s">
        <v>15</v>
      </c>
      <c r="L60" t="s">
        <v>27</v>
      </c>
      <c r="M60" t="str">
        <f>IF(K59="Y",(E59+E61) &amp; " of " &amp; G59,E59 &amp; " of " &amp; G59)</f>
        <v>0 of 0</v>
      </c>
      <c r="N60" s="8">
        <v>45565</v>
      </c>
      <c r="O60" s="3">
        <f t="shared" ref="O60:O85" si="4">IFERROR(E60/G60,0)</f>
        <v>0</v>
      </c>
    </row>
    <row r="61" spans="1:15" x14ac:dyDescent="0.3">
      <c r="A61">
        <v>2023</v>
      </c>
      <c r="B61" t="s">
        <v>28</v>
      </c>
      <c r="C61" t="s">
        <v>37</v>
      </c>
      <c r="D61" t="s">
        <v>22</v>
      </c>
      <c r="E61">
        <v>0</v>
      </c>
      <c r="F61" t="s">
        <v>51</v>
      </c>
      <c r="G61">
        <f>SUM(E59:E61)</f>
        <v>0</v>
      </c>
      <c r="H61" s="3" t="str">
        <f>IFERROR(E59/(E59+E61),"")</f>
        <v/>
      </c>
      <c r="I61" s="3" t="str">
        <f>IFERROR((E59+E60)/(G59),"")</f>
        <v/>
      </c>
      <c r="J61" s="3">
        <v>0.9</v>
      </c>
      <c r="K61" t="s">
        <v>15</v>
      </c>
      <c r="L61" t="s">
        <v>27</v>
      </c>
      <c r="M61" t="str">
        <f>IF(K59="Y",(E59+E61) &amp; " of " &amp; G59,E59 &amp; " of " &amp; G59)</f>
        <v>0 of 0</v>
      </c>
      <c r="N61" s="8">
        <v>45565</v>
      </c>
      <c r="O61" s="3">
        <f t="shared" si="4"/>
        <v>0</v>
      </c>
    </row>
    <row r="62" spans="1:15" x14ac:dyDescent="0.3">
      <c r="A62">
        <v>2023</v>
      </c>
      <c r="B62" t="s">
        <v>28</v>
      </c>
      <c r="C62" t="s">
        <v>38</v>
      </c>
      <c r="D62" t="s">
        <v>14</v>
      </c>
      <c r="E62">
        <v>6</v>
      </c>
      <c r="F62" t="s">
        <v>51</v>
      </c>
      <c r="G62">
        <f>SUM(E62:E64)</f>
        <v>6</v>
      </c>
      <c r="H62" s="3">
        <f>IFERROR(E62/(E62+E64),"")</f>
        <v>1</v>
      </c>
      <c r="I62" s="3">
        <f>IFERROR((E62+E63)/(G62),"")</f>
        <v>1</v>
      </c>
      <c r="J62" s="3">
        <v>0.9</v>
      </c>
      <c r="K62" t="s">
        <v>15</v>
      </c>
      <c r="L62" t="str">
        <f t="shared" ref="L62:L67" si="5">IF(H62&gt;= 0.9, "Goal Met", "Goal Not Met")</f>
        <v>Goal Met</v>
      </c>
      <c r="M62" t="str">
        <f>IF(K62="Y",(E62+E64) &amp; " of " &amp; G62,E62 &amp; " of " &amp; G62)</f>
        <v>6 of 6</v>
      </c>
      <c r="N62" s="8">
        <v>45565</v>
      </c>
      <c r="O62" s="3">
        <f t="shared" si="4"/>
        <v>1</v>
      </c>
    </row>
    <row r="63" spans="1:15" x14ac:dyDescent="0.3">
      <c r="A63">
        <v>2023</v>
      </c>
      <c r="B63" t="s">
        <v>28</v>
      </c>
      <c r="C63" t="s">
        <v>38</v>
      </c>
      <c r="D63" t="s">
        <v>21</v>
      </c>
      <c r="E63">
        <v>0</v>
      </c>
      <c r="F63" t="s">
        <v>51</v>
      </c>
      <c r="G63">
        <f>SUM(E62:E64)</f>
        <v>6</v>
      </c>
      <c r="H63" s="3">
        <f>IFERROR(E62/(E62+E64),"")</f>
        <v>1</v>
      </c>
      <c r="I63" s="3">
        <f>IFERROR((E62+E63)/(G62),"")</f>
        <v>1</v>
      </c>
      <c r="J63" s="3">
        <v>0.9</v>
      </c>
      <c r="K63" t="s">
        <v>15</v>
      </c>
      <c r="L63" t="str">
        <f t="shared" si="5"/>
        <v>Goal Met</v>
      </c>
      <c r="M63" t="str">
        <f>IF(K62="Y",(E62+E64) &amp; " of " &amp; G62,E62 &amp; " of " &amp; G62)</f>
        <v>6 of 6</v>
      </c>
      <c r="N63" s="8">
        <v>45565</v>
      </c>
      <c r="O63" s="3">
        <f t="shared" si="4"/>
        <v>0</v>
      </c>
    </row>
    <row r="64" spans="1:15" x14ac:dyDescent="0.3">
      <c r="A64">
        <v>2023</v>
      </c>
      <c r="B64" t="s">
        <v>28</v>
      </c>
      <c r="C64" t="s">
        <v>38</v>
      </c>
      <c r="D64" t="s">
        <v>22</v>
      </c>
      <c r="E64">
        <v>0</v>
      </c>
      <c r="F64" t="s">
        <v>51</v>
      </c>
      <c r="G64">
        <f>SUM(E62:E64)</f>
        <v>6</v>
      </c>
      <c r="H64" s="3">
        <f>IFERROR(E62/(E62+E64),"")</f>
        <v>1</v>
      </c>
      <c r="I64" s="3">
        <f>IFERROR((E62+E63)/(G62),"")</f>
        <v>1</v>
      </c>
      <c r="J64" s="3">
        <v>0.9</v>
      </c>
      <c r="K64" t="s">
        <v>15</v>
      </c>
      <c r="L64" t="str">
        <f t="shared" si="5"/>
        <v>Goal Met</v>
      </c>
      <c r="M64" t="str">
        <f>IF(K62="Y",(E62+E64) &amp; " of " &amp; G62,E62 &amp; " of " &amp; G62)</f>
        <v>6 of 6</v>
      </c>
      <c r="N64" s="8">
        <v>45565</v>
      </c>
      <c r="O64" s="3">
        <f t="shared" si="4"/>
        <v>0</v>
      </c>
    </row>
    <row r="65" spans="1:15" x14ac:dyDescent="0.3">
      <c r="A65">
        <v>2023</v>
      </c>
      <c r="B65" t="s">
        <v>28</v>
      </c>
      <c r="C65" t="s">
        <v>16</v>
      </c>
      <c r="D65" t="s">
        <v>14</v>
      </c>
      <c r="E65">
        <v>9</v>
      </c>
      <c r="F65" t="s">
        <v>46</v>
      </c>
      <c r="G65">
        <f>SUM(E65:E67)</f>
        <v>12</v>
      </c>
      <c r="H65" s="3">
        <f>IFERROR(E65/(E65+E67),"")</f>
        <v>0.75</v>
      </c>
      <c r="I65" s="3">
        <f>IFERROR((E65+E66)/(G65),"")</f>
        <v>0.75</v>
      </c>
      <c r="J65" s="3">
        <v>0.9</v>
      </c>
      <c r="K65" t="s">
        <v>15</v>
      </c>
      <c r="L65" t="str">
        <f t="shared" si="5"/>
        <v>Goal Not Met</v>
      </c>
      <c r="M65" t="str">
        <f>IF(K65="Y",(E65+E67) &amp; " of " &amp; G65,E65 &amp; " of " &amp; G65)</f>
        <v>9 of 12</v>
      </c>
      <c r="N65" s="8">
        <v>45565</v>
      </c>
      <c r="O65" s="3">
        <f t="shared" si="4"/>
        <v>0.75</v>
      </c>
    </row>
    <row r="66" spans="1:15" x14ac:dyDescent="0.3">
      <c r="A66">
        <v>2023</v>
      </c>
      <c r="B66" t="s">
        <v>28</v>
      </c>
      <c r="C66" t="s">
        <v>16</v>
      </c>
      <c r="D66" t="s">
        <v>21</v>
      </c>
      <c r="E66">
        <v>0</v>
      </c>
      <c r="F66" t="s">
        <v>46</v>
      </c>
      <c r="G66">
        <f>SUM(E65:E67)</f>
        <v>12</v>
      </c>
      <c r="H66" s="3">
        <f>IFERROR(E65/(E65+E67),"")</f>
        <v>0.75</v>
      </c>
      <c r="I66" s="3">
        <f>IFERROR((E65+E66)/(G65),"")</f>
        <v>0.75</v>
      </c>
      <c r="J66" s="3">
        <v>0.9</v>
      </c>
      <c r="K66" t="s">
        <v>15</v>
      </c>
      <c r="L66" t="str">
        <f t="shared" si="5"/>
        <v>Goal Not Met</v>
      </c>
      <c r="M66" t="str">
        <f>IF(K65="Y",(E65+E67) &amp; " of " &amp; G65,E65 &amp; " of " &amp; G65)</f>
        <v>9 of 12</v>
      </c>
      <c r="N66" s="8">
        <v>45565</v>
      </c>
      <c r="O66" s="3">
        <f t="shared" si="4"/>
        <v>0</v>
      </c>
    </row>
    <row r="67" spans="1:15" x14ac:dyDescent="0.3">
      <c r="A67">
        <v>2023</v>
      </c>
      <c r="B67" t="s">
        <v>28</v>
      </c>
      <c r="C67" t="s">
        <v>16</v>
      </c>
      <c r="D67" t="s">
        <v>22</v>
      </c>
      <c r="E67">
        <v>3</v>
      </c>
      <c r="F67" t="s">
        <v>46</v>
      </c>
      <c r="G67">
        <f>SUM(E65:E67)</f>
        <v>12</v>
      </c>
      <c r="H67" s="3">
        <f>IFERROR(E65/(E65+E67),"")</f>
        <v>0.75</v>
      </c>
      <c r="I67" s="3">
        <f>IFERROR((E65+E66)/(G65),"")</f>
        <v>0.75</v>
      </c>
      <c r="J67" s="3">
        <v>0.9</v>
      </c>
      <c r="K67" t="s">
        <v>15</v>
      </c>
      <c r="L67" t="str">
        <f t="shared" si="5"/>
        <v>Goal Not Met</v>
      </c>
      <c r="M67" t="str">
        <f>IF(K65="Y",(E65+E67) &amp; " of " &amp; G65,E65 &amp; " of " &amp; G65)</f>
        <v>9 of 12</v>
      </c>
      <c r="N67" s="8">
        <v>45565</v>
      </c>
      <c r="O67" s="3">
        <f t="shared" si="4"/>
        <v>0.25</v>
      </c>
    </row>
    <row r="68" spans="1:15" x14ac:dyDescent="0.3">
      <c r="A68">
        <v>2023</v>
      </c>
      <c r="B68" t="s">
        <v>28</v>
      </c>
      <c r="C68" t="s">
        <v>39</v>
      </c>
      <c r="D68" t="s">
        <v>14</v>
      </c>
      <c r="E68">
        <v>0</v>
      </c>
      <c r="F68" t="s">
        <v>49</v>
      </c>
      <c r="G68">
        <f>SUM(E68:E70)</f>
        <v>0</v>
      </c>
      <c r="H68" s="3" t="str">
        <f>IFERROR(E68/(E68+E70),"")</f>
        <v/>
      </c>
      <c r="I68" s="3" t="str">
        <f>IFERROR((E68+E69)/(G68),"")</f>
        <v/>
      </c>
      <c r="J68" s="3">
        <v>0.7</v>
      </c>
      <c r="K68" t="s">
        <v>15</v>
      </c>
      <c r="L68" t="s">
        <v>27</v>
      </c>
      <c r="M68" t="str">
        <f>IF(K68="Y",(E68+E70) &amp; " of " &amp; G68,E68 &amp; " of " &amp; G68)</f>
        <v>0 of 0</v>
      </c>
      <c r="N68" s="8">
        <v>45565</v>
      </c>
      <c r="O68" s="3">
        <f t="shared" si="4"/>
        <v>0</v>
      </c>
    </row>
    <row r="69" spans="1:15" x14ac:dyDescent="0.3">
      <c r="A69">
        <v>2023</v>
      </c>
      <c r="B69" t="s">
        <v>28</v>
      </c>
      <c r="C69" t="s">
        <v>39</v>
      </c>
      <c r="D69" t="s">
        <v>21</v>
      </c>
      <c r="E69">
        <v>0</v>
      </c>
      <c r="F69" t="s">
        <v>49</v>
      </c>
      <c r="G69">
        <f>SUM(E68:E70)</f>
        <v>0</v>
      </c>
      <c r="H69" s="3" t="str">
        <f>IFERROR(E68/(E68+E70),"")</f>
        <v/>
      </c>
      <c r="I69" s="3" t="str">
        <f>IFERROR((E68+E69)/(G68),"")</f>
        <v/>
      </c>
      <c r="J69" s="3">
        <v>0.7</v>
      </c>
      <c r="K69" t="s">
        <v>15</v>
      </c>
      <c r="L69" t="s">
        <v>27</v>
      </c>
      <c r="M69" t="str">
        <f>IF(K68="Y",(E68+E70) &amp; " of " &amp; G68,E68 &amp; " of " &amp; G68)</f>
        <v>0 of 0</v>
      </c>
      <c r="N69" s="8">
        <v>45565</v>
      </c>
      <c r="O69" s="3">
        <f t="shared" si="4"/>
        <v>0</v>
      </c>
    </row>
    <row r="70" spans="1:15" x14ac:dyDescent="0.3">
      <c r="A70">
        <v>2023</v>
      </c>
      <c r="B70" t="s">
        <v>28</v>
      </c>
      <c r="C70" t="s">
        <v>39</v>
      </c>
      <c r="D70" t="s">
        <v>22</v>
      </c>
      <c r="E70">
        <v>0</v>
      </c>
      <c r="F70" t="s">
        <v>49</v>
      </c>
      <c r="G70">
        <f>SUM(E68:E70)</f>
        <v>0</v>
      </c>
      <c r="H70" s="3" t="str">
        <f>IFERROR(E68/(E68+E70),"")</f>
        <v/>
      </c>
      <c r="I70" s="3" t="str">
        <f>IFERROR((E68+E69)/(G68),"")</f>
        <v/>
      </c>
      <c r="J70" s="3">
        <v>0.7</v>
      </c>
      <c r="K70" t="s">
        <v>15</v>
      </c>
      <c r="L70" t="s">
        <v>27</v>
      </c>
      <c r="M70" t="str">
        <f>IF(K68="Y",(E68+E70) &amp; " of " &amp; G68,E68 &amp; " of " &amp; G68)</f>
        <v>0 of 0</v>
      </c>
      <c r="N70" s="8">
        <v>45565</v>
      </c>
      <c r="O70" s="3">
        <f t="shared" si="4"/>
        <v>0</v>
      </c>
    </row>
    <row r="71" spans="1:15" x14ac:dyDescent="0.3">
      <c r="A71">
        <v>2023</v>
      </c>
      <c r="B71" t="s">
        <v>28</v>
      </c>
      <c r="C71" t="s">
        <v>40</v>
      </c>
      <c r="D71" t="s">
        <v>14</v>
      </c>
      <c r="E71">
        <v>0</v>
      </c>
      <c r="F71" t="s">
        <v>47</v>
      </c>
      <c r="G71">
        <f>SUM(E71:E73)</f>
        <v>0</v>
      </c>
      <c r="H71" s="3" t="str">
        <f>IFERROR(E71/(E71+E73),"")</f>
        <v/>
      </c>
      <c r="I71" s="3" t="str">
        <f>IFERROR((E71+E72)/(G71),"")</f>
        <v/>
      </c>
      <c r="J71" s="3">
        <v>0.7</v>
      </c>
      <c r="K71" t="s">
        <v>15</v>
      </c>
      <c r="L71" t="s">
        <v>27</v>
      </c>
      <c r="M71" t="str">
        <f>IF(K71="Y",(E71+E73) &amp; " of " &amp; G71,E71 &amp; " of " &amp; G71)</f>
        <v>0 of 0</v>
      </c>
      <c r="N71" s="8">
        <v>45565</v>
      </c>
      <c r="O71" s="3">
        <f t="shared" si="4"/>
        <v>0</v>
      </c>
    </row>
    <row r="72" spans="1:15" x14ac:dyDescent="0.3">
      <c r="A72">
        <v>2023</v>
      </c>
      <c r="B72" t="s">
        <v>28</v>
      </c>
      <c r="C72" t="s">
        <v>40</v>
      </c>
      <c r="D72" t="s">
        <v>21</v>
      </c>
      <c r="E72">
        <v>0</v>
      </c>
      <c r="F72" t="s">
        <v>47</v>
      </c>
      <c r="G72">
        <f>SUM(E71:E73)</f>
        <v>0</v>
      </c>
      <c r="H72" s="3" t="str">
        <f>IFERROR(E71/(E71+E73),"")</f>
        <v/>
      </c>
      <c r="I72" s="3" t="str">
        <f>IFERROR((E71+E72)/(G71),"")</f>
        <v/>
      </c>
      <c r="J72" s="3">
        <v>0.7</v>
      </c>
      <c r="K72" t="s">
        <v>15</v>
      </c>
      <c r="L72" t="s">
        <v>27</v>
      </c>
      <c r="M72" t="str">
        <f>IF(K71="Y",(E71+E73) &amp; " of " &amp; G71,E71 &amp; " of " &amp; G71)</f>
        <v>0 of 0</v>
      </c>
      <c r="N72" s="8">
        <v>45565</v>
      </c>
      <c r="O72" s="3">
        <f t="shared" si="4"/>
        <v>0</v>
      </c>
    </row>
    <row r="73" spans="1:15" x14ac:dyDescent="0.3">
      <c r="A73">
        <v>2023</v>
      </c>
      <c r="B73" t="s">
        <v>28</v>
      </c>
      <c r="C73" t="s">
        <v>40</v>
      </c>
      <c r="D73" t="s">
        <v>22</v>
      </c>
      <c r="E73">
        <v>0</v>
      </c>
      <c r="F73" t="s">
        <v>47</v>
      </c>
      <c r="G73">
        <f>SUM(E71:E73)</f>
        <v>0</v>
      </c>
      <c r="H73" s="3" t="str">
        <f>IFERROR(E71/(E71+E73),"")</f>
        <v/>
      </c>
      <c r="I73" s="3" t="str">
        <f>IFERROR((E71+E72)/(G71),"")</f>
        <v/>
      </c>
      <c r="J73" s="3">
        <v>0.7</v>
      </c>
      <c r="K73" t="s">
        <v>15</v>
      </c>
      <c r="L73" t="s">
        <v>27</v>
      </c>
      <c r="M73" t="str">
        <f>IF(K71="Y",(E71+E73) &amp; " of " &amp; G71,E71 &amp; " of " &amp; G71)</f>
        <v>0 of 0</v>
      </c>
      <c r="N73" s="8">
        <v>45565</v>
      </c>
      <c r="O73" s="3">
        <f t="shared" si="4"/>
        <v>0</v>
      </c>
    </row>
    <row r="74" spans="1:15" x14ac:dyDescent="0.3">
      <c r="A74">
        <v>2023</v>
      </c>
      <c r="B74" t="s">
        <v>28</v>
      </c>
      <c r="C74" t="s">
        <v>41</v>
      </c>
      <c r="D74" t="s">
        <v>14</v>
      </c>
      <c r="E74">
        <v>0</v>
      </c>
      <c r="F74" t="s">
        <v>47</v>
      </c>
      <c r="G74">
        <f>SUM(E74:E76)</f>
        <v>0</v>
      </c>
      <c r="H74" s="3" t="str">
        <f>IFERROR(E74/(E74+E76),"")</f>
        <v/>
      </c>
      <c r="I74" s="3" t="str">
        <f>IFERROR((E74+E75)/(G74),"")</f>
        <v/>
      </c>
      <c r="J74" s="3">
        <v>0.7</v>
      </c>
      <c r="K74" t="s">
        <v>15</v>
      </c>
      <c r="L74" t="s">
        <v>27</v>
      </c>
      <c r="M74" t="str">
        <f>IF(K74="Y",(E74+E76) &amp; " of " &amp; G74,E74 &amp; " of " &amp; G74)</f>
        <v>0 of 0</v>
      </c>
      <c r="N74" s="8">
        <v>45565</v>
      </c>
      <c r="O74" s="3">
        <f t="shared" si="4"/>
        <v>0</v>
      </c>
    </row>
    <row r="75" spans="1:15" x14ac:dyDescent="0.3">
      <c r="A75">
        <v>2023</v>
      </c>
      <c r="B75" t="s">
        <v>28</v>
      </c>
      <c r="C75" t="s">
        <v>41</v>
      </c>
      <c r="D75" t="s">
        <v>21</v>
      </c>
      <c r="E75">
        <v>0</v>
      </c>
      <c r="F75" t="s">
        <v>47</v>
      </c>
      <c r="G75">
        <f>SUM(E74:E76)</f>
        <v>0</v>
      </c>
      <c r="H75" s="3" t="str">
        <f>IFERROR(E74/(E74+E76),"")</f>
        <v/>
      </c>
      <c r="I75" s="3" t="str">
        <f>IFERROR((E74+E75)/(G74),"")</f>
        <v/>
      </c>
      <c r="J75" s="3">
        <v>0.7</v>
      </c>
      <c r="K75" t="s">
        <v>15</v>
      </c>
      <c r="L75" t="s">
        <v>27</v>
      </c>
      <c r="M75" t="str">
        <f>IF(K74="Y",(E74+E76) &amp; " of " &amp; G74,E74 &amp; " of " &amp; G74)</f>
        <v>0 of 0</v>
      </c>
      <c r="N75" s="8">
        <v>45565</v>
      </c>
      <c r="O75" s="3">
        <f t="shared" si="4"/>
        <v>0</v>
      </c>
    </row>
    <row r="76" spans="1:15" x14ac:dyDescent="0.3">
      <c r="A76">
        <v>2023</v>
      </c>
      <c r="B76" t="s">
        <v>28</v>
      </c>
      <c r="C76" t="s">
        <v>41</v>
      </c>
      <c r="D76" t="s">
        <v>22</v>
      </c>
      <c r="E76">
        <v>0</v>
      </c>
      <c r="F76" t="s">
        <v>47</v>
      </c>
      <c r="G76">
        <f>SUM(E74:E76)</f>
        <v>0</v>
      </c>
      <c r="H76" s="3" t="str">
        <f>IFERROR(E74/(E74+E76),"")</f>
        <v/>
      </c>
      <c r="I76" s="3" t="str">
        <f>IFERROR((E74+E75)/(G74),"")</f>
        <v/>
      </c>
      <c r="J76" s="3">
        <v>0.7</v>
      </c>
      <c r="K76" t="s">
        <v>15</v>
      </c>
      <c r="L76" t="s">
        <v>27</v>
      </c>
      <c r="M76" t="str">
        <f>IF(K74="Y",(E74+E76) &amp; " of " &amp; G74,E74 &amp; " of " &amp; G74)</f>
        <v>0 of 0</v>
      </c>
      <c r="N76" s="8">
        <v>45565</v>
      </c>
      <c r="O76" s="3">
        <f t="shared" si="4"/>
        <v>0</v>
      </c>
    </row>
    <row r="77" spans="1:15" x14ac:dyDescent="0.3">
      <c r="A77">
        <v>2023</v>
      </c>
      <c r="B77" t="s">
        <v>28</v>
      </c>
      <c r="C77" t="s">
        <v>42</v>
      </c>
      <c r="D77" t="s">
        <v>14</v>
      </c>
      <c r="E77">
        <v>0</v>
      </c>
      <c r="F77" t="s">
        <v>46</v>
      </c>
      <c r="G77">
        <f>SUM(E77:E79)</f>
        <v>0</v>
      </c>
      <c r="H77" s="3" t="str">
        <f>IFERROR(E77/(E77+E79),"")</f>
        <v/>
      </c>
      <c r="I77" s="3" t="str">
        <f>IFERROR((E77+E78)/(G77),"")</f>
        <v/>
      </c>
      <c r="J77" s="3">
        <v>0.7</v>
      </c>
      <c r="K77" t="s">
        <v>15</v>
      </c>
      <c r="L77" t="s">
        <v>27</v>
      </c>
      <c r="M77" t="str">
        <f>IF(K77="Y",(E77+E79) &amp; " of " &amp; G77,E77 &amp; " of " &amp; G77)</f>
        <v>0 of 0</v>
      </c>
      <c r="N77" s="8">
        <v>45565</v>
      </c>
      <c r="O77" s="3">
        <f t="shared" si="4"/>
        <v>0</v>
      </c>
    </row>
    <row r="78" spans="1:15" x14ac:dyDescent="0.3">
      <c r="A78">
        <v>2023</v>
      </c>
      <c r="B78" t="s">
        <v>28</v>
      </c>
      <c r="C78" t="s">
        <v>42</v>
      </c>
      <c r="D78" t="s">
        <v>21</v>
      </c>
      <c r="E78">
        <v>0</v>
      </c>
      <c r="F78" t="s">
        <v>46</v>
      </c>
      <c r="G78">
        <f>SUM(E77:E79)</f>
        <v>0</v>
      </c>
      <c r="H78" s="3" t="str">
        <f>IFERROR(E77/(E77+E79),"")</f>
        <v/>
      </c>
      <c r="I78" s="3" t="str">
        <f>IFERROR((E77+E78)/(G77),"")</f>
        <v/>
      </c>
      <c r="J78" s="3">
        <v>0.7</v>
      </c>
      <c r="K78" t="s">
        <v>15</v>
      </c>
      <c r="L78" t="s">
        <v>27</v>
      </c>
      <c r="M78" t="str">
        <f>IF(K77="Y",(E77+E79) &amp; " of " &amp; G77,E77 &amp; " of " &amp; G77)</f>
        <v>0 of 0</v>
      </c>
      <c r="N78" s="8">
        <v>45565</v>
      </c>
      <c r="O78" s="3">
        <f t="shared" si="4"/>
        <v>0</v>
      </c>
    </row>
    <row r="79" spans="1:15" x14ac:dyDescent="0.3">
      <c r="A79">
        <v>2023</v>
      </c>
      <c r="B79" t="s">
        <v>28</v>
      </c>
      <c r="C79" t="s">
        <v>42</v>
      </c>
      <c r="D79" t="s">
        <v>22</v>
      </c>
      <c r="E79">
        <v>0</v>
      </c>
      <c r="F79" t="s">
        <v>46</v>
      </c>
      <c r="G79">
        <f>SUM(E77:E79)</f>
        <v>0</v>
      </c>
      <c r="H79" s="3" t="str">
        <f>IFERROR(E77/(E77+E79),"")</f>
        <v/>
      </c>
      <c r="I79" s="3" t="str">
        <f>IFERROR((E77+E78)/(G77),"")</f>
        <v/>
      </c>
      <c r="J79" s="3">
        <v>0.7</v>
      </c>
      <c r="K79" t="s">
        <v>15</v>
      </c>
      <c r="L79" t="s">
        <v>27</v>
      </c>
      <c r="M79" t="str">
        <f>IF(K77="Y",(E77+E79) &amp; " of " &amp; G77,E77 &amp; " of " &amp; G77)</f>
        <v>0 of 0</v>
      </c>
      <c r="N79" s="8">
        <v>45565</v>
      </c>
      <c r="O79" s="3">
        <f t="shared" si="4"/>
        <v>0</v>
      </c>
    </row>
    <row r="80" spans="1:15" x14ac:dyDescent="0.3">
      <c r="A80">
        <v>2023</v>
      </c>
      <c r="B80" t="s">
        <v>28</v>
      </c>
      <c r="C80" t="s">
        <v>43</v>
      </c>
      <c r="D80" t="s">
        <v>14</v>
      </c>
      <c r="E80">
        <v>0</v>
      </c>
      <c r="F80" t="s">
        <v>46</v>
      </c>
      <c r="G80">
        <f>SUM(E80:E82)</f>
        <v>0</v>
      </c>
      <c r="H80" s="3" t="str">
        <f>IFERROR(E80/(E80+E82),"")</f>
        <v/>
      </c>
      <c r="I80" s="3" t="str">
        <f>IFERROR((E80+E81)/(G80),"")</f>
        <v/>
      </c>
      <c r="J80" s="3">
        <v>0.9</v>
      </c>
      <c r="K80" t="s">
        <v>15</v>
      </c>
      <c r="L80" t="s">
        <v>27</v>
      </c>
      <c r="M80" t="str">
        <f>IF(K80="Y",(E80+E82) &amp; " of " &amp; G80,E80 &amp; " of " &amp; G80)</f>
        <v>0 of 0</v>
      </c>
      <c r="N80" s="8">
        <v>45565</v>
      </c>
      <c r="O80" s="3">
        <f t="shared" si="4"/>
        <v>0</v>
      </c>
    </row>
    <row r="81" spans="1:15" x14ac:dyDescent="0.3">
      <c r="A81">
        <v>2023</v>
      </c>
      <c r="B81" t="s">
        <v>28</v>
      </c>
      <c r="C81" t="s">
        <v>43</v>
      </c>
      <c r="D81" t="s">
        <v>21</v>
      </c>
      <c r="E81">
        <v>0</v>
      </c>
      <c r="F81" t="s">
        <v>46</v>
      </c>
      <c r="G81">
        <f>SUM(E80:E82)</f>
        <v>0</v>
      </c>
      <c r="H81" s="3" t="str">
        <f>IFERROR(E80/(E80+E82),"")</f>
        <v/>
      </c>
      <c r="I81" s="3" t="str">
        <f>IFERROR((E80+E81)/(G80),"")</f>
        <v/>
      </c>
      <c r="J81" s="3">
        <v>0.9</v>
      </c>
      <c r="K81" t="s">
        <v>15</v>
      </c>
      <c r="L81" t="s">
        <v>27</v>
      </c>
      <c r="M81" t="str">
        <f>IF(K80="Y",(E80+E82) &amp; " of " &amp; G80,E80 &amp; " of " &amp; G80)</f>
        <v>0 of 0</v>
      </c>
      <c r="N81" s="8">
        <v>45565</v>
      </c>
      <c r="O81" s="3">
        <f t="shared" si="4"/>
        <v>0</v>
      </c>
    </row>
    <row r="82" spans="1:15" x14ac:dyDescent="0.3">
      <c r="A82">
        <v>2023</v>
      </c>
      <c r="B82" t="s">
        <v>28</v>
      </c>
      <c r="C82" t="s">
        <v>43</v>
      </c>
      <c r="D82" t="s">
        <v>22</v>
      </c>
      <c r="E82">
        <v>0</v>
      </c>
      <c r="F82" t="s">
        <v>46</v>
      </c>
      <c r="G82">
        <f>SUM(E80:E82)</f>
        <v>0</v>
      </c>
      <c r="H82" s="3" t="str">
        <f>IFERROR(E80/(E80+E82),"")</f>
        <v/>
      </c>
      <c r="I82" s="3" t="str">
        <f>IFERROR((E80+E81)/(G80),"")</f>
        <v/>
      </c>
      <c r="J82" s="3">
        <v>0.9</v>
      </c>
      <c r="K82" t="s">
        <v>15</v>
      </c>
      <c r="L82" t="s">
        <v>27</v>
      </c>
      <c r="M82" t="str">
        <f>IF(K80="Y",(E80+E82) &amp; " of " &amp; G80,E80 &amp; " of " &amp; G80)</f>
        <v>0 of 0</v>
      </c>
      <c r="N82" s="8">
        <v>45565</v>
      </c>
      <c r="O82" s="3">
        <f t="shared" si="4"/>
        <v>0</v>
      </c>
    </row>
    <row r="83" spans="1:15" x14ac:dyDescent="0.3">
      <c r="A83">
        <v>2023</v>
      </c>
      <c r="B83" t="s">
        <v>28</v>
      </c>
      <c r="C83" t="s">
        <v>44</v>
      </c>
      <c r="D83" t="s">
        <v>14</v>
      </c>
      <c r="E83">
        <v>0</v>
      </c>
      <c r="F83" t="s">
        <v>46</v>
      </c>
      <c r="G83">
        <f>SUM(E83:E85)</f>
        <v>0</v>
      </c>
      <c r="H83" s="3" t="str">
        <f>IFERROR(E83/(E83+E85),"")</f>
        <v/>
      </c>
      <c r="I83" s="3" t="str">
        <f>IFERROR((E83+E84)/(G83),"")</f>
        <v/>
      </c>
      <c r="J83" s="3">
        <v>0.9</v>
      </c>
      <c r="K83" t="s">
        <v>15</v>
      </c>
      <c r="L83" t="s">
        <v>27</v>
      </c>
      <c r="M83" t="str">
        <f>IF(K83="Y",(E83+E85) &amp; " of " &amp; G83,E83 &amp; " of " &amp; G83)</f>
        <v>0 of 0</v>
      </c>
      <c r="N83" s="8">
        <v>45565</v>
      </c>
      <c r="O83" s="3">
        <f t="shared" si="4"/>
        <v>0</v>
      </c>
    </row>
    <row r="84" spans="1:15" x14ac:dyDescent="0.3">
      <c r="A84">
        <v>2023</v>
      </c>
      <c r="B84" t="s">
        <v>28</v>
      </c>
      <c r="C84" t="s">
        <v>44</v>
      </c>
      <c r="D84" t="s">
        <v>21</v>
      </c>
      <c r="E84">
        <v>0</v>
      </c>
      <c r="F84" t="s">
        <v>46</v>
      </c>
      <c r="G84">
        <f>SUM(E83:E85)</f>
        <v>0</v>
      </c>
      <c r="H84" s="3" t="str">
        <f>IFERROR(E83/(E83+E85),"")</f>
        <v/>
      </c>
      <c r="I84" s="3" t="str">
        <f>IFERROR((E83+E84)/(G83),"")</f>
        <v/>
      </c>
      <c r="J84" s="3">
        <v>0.9</v>
      </c>
      <c r="K84" t="s">
        <v>15</v>
      </c>
      <c r="L84" t="s">
        <v>27</v>
      </c>
      <c r="M84" t="str">
        <f>IF(K83="Y",(E83+E85) &amp; " of " &amp; G83,E83 &amp; " of " &amp; G83)</f>
        <v>0 of 0</v>
      </c>
      <c r="N84" s="8">
        <v>45565</v>
      </c>
      <c r="O84" s="3">
        <f t="shared" si="4"/>
        <v>0</v>
      </c>
    </row>
    <row r="85" spans="1:15" x14ac:dyDescent="0.3">
      <c r="A85">
        <v>2023</v>
      </c>
      <c r="B85" t="s">
        <v>28</v>
      </c>
      <c r="C85" t="s">
        <v>44</v>
      </c>
      <c r="D85" t="s">
        <v>22</v>
      </c>
      <c r="E85">
        <v>0</v>
      </c>
      <c r="F85" t="s">
        <v>46</v>
      </c>
      <c r="G85">
        <f>SUM(E83:E85)</f>
        <v>0</v>
      </c>
      <c r="H85" s="3" t="str">
        <f>IFERROR(E83/(E83+E85),"")</f>
        <v/>
      </c>
      <c r="I85" s="3" t="str">
        <f>IFERROR((E83+E84)/(G83),"")</f>
        <v/>
      </c>
      <c r="J85" s="3">
        <v>0.9</v>
      </c>
      <c r="K85" t="s">
        <v>15</v>
      </c>
      <c r="L85" t="s">
        <v>27</v>
      </c>
      <c r="M85" t="str">
        <f>IF(K83="Y",(E83+E85) &amp; " of " &amp; G83,E83 &amp; " of " &amp; G83)</f>
        <v>0 of 0</v>
      </c>
      <c r="N85" s="8">
        <v>45565</v>
      </c>
      <c r="O85" s="3">
        <f t="shared" si="4"/>
        <v>0</v>
      </c>
    </row>
    <row r="86" spans="1:15" x14ac:dyDescent="0.3">
      <c r="A86">
        <v>2024</v>
      </c>
      <c r="B86" t="s">
        <v>28</v>
      </c>
      <c r="C86" t="s">
        <v>29</v>
      </c>
      <c r="D86" t="s">
        <v>14</v>
      </c>
      <c r="E86">
        <v>54</v>
      </c>
      <c r="F86" t="s">
        <v>46</v>
      </c>
      <c r="G86">
        <v>55</v>
      </c>
      <c r="H86" s="3">
        <f>IFERROR(E86/(E86+E88),"")</f>
        <v>0.98181818181818181</v>
      </c>
      <c r="I86" s="3">
        <f>IFERROR((E86+E87)/(G86),"")</f>
        <v>0.98181818181818181</v>
      </c>
      <c r="J86" s="3">
        <v>0.9</v>
      </c>
      <c r="K86" t="s">
        <v>15</v>
      </c>
      <c r="L86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Goal Met</v>
      </c>
      <c r="M86" t="s">
        <v>53</v>
      </c>
      <c r="N86" s="8">
        <v>45930</v>
      </c>
      <c r="O86" s="3">
        <v>0.98181818181818181</v>
      </c>
    </row>
    <row r="87" spans="1:15" x14ac:dyDescent="0.3">
      <c r="A87">
        <v>2024</v>
      </c>
      <c r="B87" t="s">
        <v>28</v>
      </c>
      <c r="C87" t="s">
        <v>29</v>
      </c>
      <c r="D87" t="s">
        <v>21</v>
      </c>
      <c r="E87">
        <v>0</v>
      </c>
      <c r="F87" t="s">
        <v>46</v>
      </c>
      <c r="G87">
        <v>55</v>
      </c>
      <c r="H87" s="3">
        <f>IFERROR(E86/(E86+E88),"")</f>
        <v>0.98181818181818181</v>
      </c>
      <c r="I87" s="3">
        <f>IFERROR((E86+E87)/(G86),"")</f>
        <v>0.98181818181818181</v>
      </c>
      <c r="J87" s="3">
        <v>0.9</v>
      </c>
      <c r="K87" t="s">
        <v>15</v>
      </c>
      <c r="L87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Goal Met</v>
      </c>
      <c r="M87" t="s">
        <v>53</v>
      </c>
      <c r="N87" s="8">
        <v>45930</v>
      </c>
      <c r="O87" s="3">
        <v>0</v>
      </c>
    </row>
    <row r="88" spans="1:15" x14ac:dyDescent="0.3">
      <c r="A88">
        <v>2024</v>
      </c>
      <c r="B88" t="s">
        <v>28</v>
      </c>
      <c r="C88" t="s">
        <v>29</v>
      </c>
      <c r="D88" t="s">
        <v>22</v>
      </c>
      <c r="E88">
        <v>1</v>
      </c>
      <c r="F88" t="s">
        <v>46</v>
      </c>
      <c r="G88">
        <v>55</v>
      </c>
      <c r="H88" s="3">
        <f>IFERROR(E86/(E86+E88),"")</f>
        <v>0.98181818181818181</v>
      </c>
      <c r="I88" s="3">
        <f>IFERROR((E86+E87)/(G86),"")</f>
        <v>0.98181818181818181</v>
      </c>
      <c r="J88" s="3">
        <v>0.9</v>
      </c>
      <c r="K88" t="s">
        <v>15</v>
      </c>
      <c r="L88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Goal Met</v>
      </c>
      <c r="M88" t="s">
        <v>53</v>
      </c>
      <c r="N88" s="8">
        <v>45930</v>
      </c>
      <c r="O88" s="3">
        <v>1.8181818181818181E-2</v>
      </c>
    </row>
    <row r="89" spans="1:15" x14ac:dyDescent="0.3">
      <c r="A89">
        <v>2024</v>
      </c>
      <c r="B89" t="s">
        <v>28</v>
      </c>
      <c r="C89" t="s">
        <v>30</v>
      </c>
      <c r="D89" t="s">
        <v>14</v>
      </c>
      <c r="E89">
        <v>62</v>
      </c>
      <c r="F89" t="s">
        <v>47</v>
      </c>
      <c r="G89">
        <v>67</v>
      </c>
      <c r="H89" s="3">
        <f>IFERROR(E89/(E89+E91),"")</f>
        <v>0.92537313432835822</v>
      </c>
      <c r="I89" s="3">
        <f>IFERROR((E89+E90)/(G89),"")</f>
        <v>0.92537313432835822</v>
      </c>
      <c r="J89" s="3">
        <v>0.9</v>
      </c>
      <c r="K89" t="s">
        <v>15</v>
      </c>
      <c r="L89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Goal Met</v>
      </c>
      <c r="M89" t="s">
        <v>54</v>
      </c>
      <c r="N89" s="8">
        <v>45930</v>
      </c>
      <c r="O89" s="3">
        <v>0.92537313432835822</v>
      </c>
    </row>
    <row r="90" spans="1:15" x14ac:dyDescent="0.3">
      <c r="A90">
        <v>2024</v>
      </c>
      <c r="B90" t="s">
        <v>28</v>
      </c>
      <c r="C90" t="s">
        <v>30</v>
      </c>
      <c r="D90" t="s">
        <v>21</v>
      </c>
      <c r="E90">
        <v>0</v>
      </c>
      <c r="F90" t="s">
        <v>47</v>
      </c>
      <c r="G90">
        <v>67</v>
      </c>
      <c r="H90" s="3">
        <f>IFERROR(E89/(E89+E91),"")</f>
        <v>0.92537313432835822</v>
      </c>
      <c r="I90" s="3">
        <f>IFERROR((E89+E90)/(G89),"")</f>
        <v>0.92537313432835822</v>
      </c>
      <c r="J90" s="3">
        <v>0.9</v>
      </c>
      <c r="K90" t="s">
        <v>15</v>
      </c>
      <c r="L90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Goal Met</v>
      </c>
      <c r="M90" t="s">
        <v>54</v>
      </c>
      <c r="N90" s="8">
        <v>45930</v>
      </c>
      <c r="O90" s="3">
        <v>0</v>
      </c>
    </row>
    <row r="91" spans="1:15" x14ac:dyDescent="0.3">
      <c r="A91">
        <v>2024</v>
      </c>
      <c r="B91" t="s">
        <v>28</v>
      </c>
      <c r="C91" t="s">
        <v>30</v>
      </c>
      <c r="D91" t="s">
        <v>22</v>
      </c>
      <c r="E91">
        <v>5</v>
      </c>
      <c r="F91" t="s">
        <v>47</v>
      </c>
      <c r="G91">
        <v>67</v>
      </c>
      <c r="H91" s="3">
        <f>IFERROR(E89/(E89+E91),"")</f>
        <v>0.92537313432835822</v>
      </c>
      <c r="I91" s="3">
        <f>IFERROR((E89+E90)/(G89),"")</f>
        <v>0.92537313432835822</v>
      </c>
      <c r="J91" s="3">
        <v>0.9</v>
      </c>
      <c r="K91" t="s">
        <v>15</v>
      </c>
      <c r="L91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Goal Met</v>
      </c>
      <c r="M91" t="s">
        <v>54</v>
      </c>
      <c r="N91" s="8">
        <v>45930</v>
      </c>
      <c r="O91" s="3">
        <v>7.4626865671641784E-2</v>
      </c>
    </row>
    <row r="92" spans="1:15" x14ac:dyDescent="0.3">
      <c r="A92">
        <v>2024</v>
      </c>
      <c r="B92" t="s">
        <v>28</v>
      </c>
      <c r="C92" t="s">
        <v>13</v>
      </c>
      <c r="D92" t="s">
        <v>14</v>
      </c>
      <c r="E92">
        <v>22</v>
      </c>
      <c r="F92" t="s">
        <v>48</v>
      </c>
      <c r="G92">
        <v>23</v>
      </c>
      <c r="H92" s="3">
        <f>IFERROR(E92/(E92+E94),"")</f>
        <v>0.95652173913043481</v>
      </c>
      <c r="I92" s="3">
        <f>IFERROR((E92+E93)/(G92),"")</f>
        <v>0.95652173913043481</v>
      </c>
      <c r="J92" s="3">
        <v>0.9</v>
      </c>
      <c r="K92" t="s">
        <v>15</v>
      </c>
      <c r="L92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Goal Met</v>
      </c>
      <c r="M92" t="s">
        <v>55</v>
      </c>
      <c r="N92" s="8">
        <v>45930</v>
      </c>
      <c r="O92" s="3">
        <v>0.95652173913043481</v>
      </c>
    </row>
    <row r="93" spans="1:15" x14ac:dyDescent="0.3">
      <c r="A93">
        <v>2024</v>
      </c>
      <c r="B93" t="s">
        <v>28</v>
      </c>
      <c r="C93" t="s">
        <v>13</v>
      </c>
      <c r="D93" t="s">
        <v>21</v>
      </c>
      <c r="E93">
        <v>0</v>
      </c>
      <c r="F93" t="s">
        <v>48</v>
      </c>
      <c r="G93">
        <v>23</v>
      </c>
      <c r="H93" s="3">
        <f>IFERROR(E92/(E92+E94),"")</f>
        <v>0.95652173913043481</v>
      </c>
      <c r="I93" s="3">
        <f>IFERROR((E92+E93)/(G92),"")</f>
        <v>0.95652173913043481</v>
      </c>
      <c r="J93" s="3">
        <v>0.9</v>
      </c>
      <c r="K93" t="s">
        <v>15</v>
      </c>
      <c r="L93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Goal Met</v>
      </c>
      <c r="M93" t="s">
        <v>55</v>
      </c>
      <c r="N93" s="8">
        <v>45930</v>
      </c>
      <c r="O93" s="3">
        <v>0</v>
      </c>
    </row>
    <row r="94" spans="1:15" x14ac:dyDescent="0.3">
      <c r="A94">
        <v>2024</v>
      </c>
      <c r="B94" t="s">
        <v>28</v>
      </c>
      <c r="C94" t="s">
        <v>13</v>
      </c>
      <c r="D94" t="s">
        <v>22</v>
      </c>
      <c r="E94">
        <v>1</v>
      </c>
      <c r="F94" t="s">
        <v>48</v>
      </c>
      <c r="G94">
        <v>23</v>
      </c>
      <c r="H94" s="3">
        <f>IFERROR(E92/(E92+E94),"")</f>
        <v>0.95652173913043481</v>
      </c>
      <c r="I94" s="3">
        <f>IFERROR((E92+E93)/(G92),"")</f>
        <v>0.95652173913043481</v>
      </c>
      <c r="J94" s="3">
        <v>0.9</v>
      </c>
      <c r="K94" t="s">
        <v>15</v>
      </c>
      <c r="L94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Goal Met</v>
      </c>
      <c r="M94" t="s">
        <v>55</v>
      </c>
      <c r="N94" s="8">
        <v>45930</v>
      </c>
      <c r="O94" s="3">
        <v>4.3478260869565216E-2</v>
      </c>
    </row>
    <row r="95" spans="1:15" x14ac:dyDescent="0.3">
      <c r="A95">
        <v>2024</v>
      </c>
      <c r="B95" t="s">
        <v>28</v>
      </c>
      <c r="C95" t="s">
        <v>33</v>
      </c>
      <c r="D95" t="s">
        <v>14</v>
      </c>
      <c r="E95">
        <v>3</v>
      </c>
      <c r="F95" t="s">
        <v>49</v>
      </c>
      <c r="G95">
        <v>3</v>
      </c>
      <c r="H95" s="3">
        <f>IFERROR(E95/(E95+E97),"")</f>
        <v>1</v>
      </c>
      <c r="I95" s="3">
        <f>IFERROR((E95+E96)/(G95),"")</f>
        <v>1</v>
      </c>
      <c r="J95" s="3">
        <v>0.8</v>
      </c>
      <c r="K95" t="s">
        <v>15</v>
      </c>
      <c r="L95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Goal Met</v>
      </c>
      <c r="M95" t="s">
        <v>56</v>
      </c>
      <c r="N95" s="8">
        <v>45930</v>
      </c>
      <c r="O95" s="3">
        <v>1</v>
      </c>
    </row>
    <row r="96" spans="1:15" x14ac:dyDescent="0.3">
      <c r="A96">
        <v>2024</v>
      </c>
      <c r="B96" t="s">
        <v>28</v>
      </c>
      <c r="C96" t="s">
        <v>33</v>
      </c>
      <c r="D96" t="s">
        <v>21</v>
      </c>
      <c r="E96">
        <v>0</v>
      </c>
      <c r="F96" t="s">
        <v>49</v>
      </c>
      <c r="G96">
        <v>3</v>
      </c>
      <c r="H96" s="3">
        <f>IFERROR(E95/(E95+E97),"")</f>
        <v>1</v>
      </c>
      <c r="I96" s="3">
        <f>IFERROR((E95+E96)/(G95),"")</f>
        <v>1</v>
      </c>
      <c r="J96" s="3">
        <v>0.8</v>
      </c>
      <c r="K96" t="s">
        <v>15</v>
      </c>
      <c r="L96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Goal Met</v>
      </c>
      <c r="M96" t="s">
        <v>56</v>
      </c>
      <c r="N96" s="8">
        <v>45930</v>
      </c>
      <c r="O96" s="3">
        <v>0</v>
      </c>
    </row>
    <row r="97" spans="1:15" x14ac:dyDescent="0.3">
      <c r="A97">
        <v>2024</v>
      </c>
      <c r="B97" t="s">
        <v>28</v>
      </c>
      <c r="C97" t="s">
        <v>33</v>
      </c>
      <c r="D97" t="s">
        <v>22</v>
      </c>
      <c r="E97">
        <v>0</v>
      </c>
      <c r="F97" t="s">
        <v>49</v>
      </c>
      <c r="G97">
        <v>3</v>
      </c>
      <c r="H97" s="3">
        <f>IFERROR(E95/(E95+E97),"")</f>
        <v>1</v>
      </c>
      <c r="I97" s="3">
        <f>IFERROR((E95+E96)/(G95),"")</f>
        <v>1</v>
      </c>
      <c r="J97" s="3">
        <v>0.8</v>
      </c>
      <c r="K97" t="s">
        <v>15</v>
      </c>
      <c r="L97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Goal Met</v>
      </c>
      <c r="M97" t="s">
        <v>56</v>
      </c>
      <c r="N97" s="8">
        <v>45930</v>
      </c>
      <c r="O97" s="3">
        <v>0</v>
      </c>
    </row>
    <row r="98" spans="1:15" x14ac:dyDescent="0.3">
      <c r="A98">
        <v>2024</v>
      </c>
      <c r="B98" t="s">
        <v>28</v>
      </c>
      <c r="C98" t="s">
        <v>34</v>
      </c>
      <c r="D98" t="s">
        <v>14</v>
      </c>
      <c r="E98">
        <v>3</v>
      </c>
      <c r="F98" t="s">
        <v>47</v>
      </c>
      <c r="G98">
        <v>3</v>
      </c>
      <c r="H98" s="3">
        <f>IFERROR(E98/(E98+E100),"")</f>
        <v>1</v>
      </c>
      <c r="I98" s="3">
        <f>IFERROR((E98+E99)/(G98),"")</f>
        <v>1</v>
      </c>
      <c r="J98" s="3">
        <v>0.8</v>
      </c>
      <c r="K98" t="s">
        <v>15</v>
      </c>
      <c r="L98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Goal Met</v>
      </c>
      <c r="M98" t="s">
        <v>56</v>
      </c>
      <c r="N98" s="8">
        <v>45930</v>
      </c>
      <c r="O98" s="3">
        <v>1</v>
      </c>
    </row>
    <row r="99" spans="1:15" x14ac:dyDescent="0.3">
      <c r="A99">
        <v>2024</v>
      </c>
      <c r="B99" t="s">
        <v>28</v>
      </c>
      <c r="C99" t="s">
        <v>34</v>
      </c>
      <c r="D99" t="s">
        <v>21</v>
      </c>
      <c r="E99">
        <v>0</v>
      </c>
      <c r="F99" t="s">
        <v>47</v>
      </c>
      <c r="G99">
        <v>3</v>
      </c>
      <c r="H99" s="3">
        <f>IFERROR(E98/(E98+E100),"")</f>
        <v>1</v>
      </c>
      <c r="I99" s="3">
        <f>IFERROR((E98+E99)/(G98),"")</f>
        <v>1</v>
      </c>
      <c r="J99" s="3">
        <v>0.8</v>
      </c>
      <c r="K99" t="s">
        <v>15</v>
      </c>
      <c r="L99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Goal Met</v>
      </c>
      <c r="M99" t="s">
        <v>56</v>
      </c>
      <c r="N99" s="8">
        <v>45930</v>
      </c>
      <c r="O99" s="3">
        <v>0</v>
      </c>
    </row>
    <row r="100" spans="1:15" x14ac:dyDescent="0.3">
      <c r="A100">
        <v>2024</v>
      </c>
      <c r="B100" t="s">
        <v>28</v>
      </c>
      <c r="C100" t="s">
        <v>34</v>
      </c>
      <c r="D100" t="s">
        <v>22</v>
      </c>
      <c r="E100">
        <v>0</v>
      </c>
      <c r="F100" t="s">
        <v>47</v>
      </c>
      <c r="G100">
        <v>3</v>
      </c>
      <c r="H100" s="3">
        <f>IFERROR(E98/(E98+E100),"")</f>
        <v>1</v>
      </c>
      <c r="I100" s="3">
        <f>IFERROR((E98+E99)/(G98),"")</f>
        <v>1</v>
      </c>
      <c r="J100" s="3">
        <v>0.8</v>
      </c>
      <c r="K100" t="s">
        <v>15</v>
      </c>
      <c r="L100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Goal Met</v>
      </c>
      <c r="M100" t="s">
        <v>56</v>
      </c>
      <c r="N100" s="8">
        <v>45930</v>
      </c>
      <c r="O100" s="3">
        <v>0</v>
      </c>
    </row>
    <row r="101" spans="1:15" x14ac:dyDescent="0.3">
      <c r="A101">
        <v>2024</v>
      </c>
      <c r="B101" t="s">
        <v>28</v>
      </c>
      <c r="C101" t="s">
        <v>35</v>
      </c>
      <c r="D101" t="s">
        <v>14</v>
      </c>
      <c r="E101">
        <v>0</v>
      </c>
      <c r="F101" t="s">
        <v>47</v>
      </c>
      <c r="G101">
        <v>0</v>
      </c>
      <c r="H101" s="3" t="str">
        <f>IFERROR(E101/(E101+E103),"")</f>
        <v/>
      </c>
      <c r="I101" s="3" t="str">
        <f>IFERROR((E101+E102)/(G101),"")</f>
        <v/>
      </c>
      <c r="J101" s="3">
        <v>0.8</v>
      </c>
      <c r="K101" t="s">
        <v>15</v>
      </c>
      <c r="L101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N/A</v>
      </c>
      <c r="M101" t="s">
        <v>45</v>
      </c>
      <c r="N101" s="8">
        <v>45930</v>
      </c>
      <c r="O101" s="3">
        <v>0</v>
      </c>
    </row>
    <row r="102" spans="1:15" x14ac:dyDescent="0.3">
      <c r="A102">
        <v>2024</v>
      </c>
      <c r="B102" t="s">
        <v>28</v>
      </c>
      <c r="C102" t="s">
        <v>35</v>
      </c>
      <c r="D102" t="s">
        <v>21</v>
      </c>
      <c r="E102">
        <v>0</v>
      </c>
      <c r="F102" t="s">
        <v>47</v>
      </c>
      <c r="G102">
        <v>0</v>
      </c>
      <c r="H102" s="3" t="str">
        <f>IFERROR(E101/(E101+E103),"")</f>
        <v/>
      </c>
      <c r="I102" s="3" t="str">
        <f>IFERROR((E101+E102)/(G101),"")</f>
        <v/>
      </c>
      <c r="J102" s="3">
        <v>0.8</v>
      </c>
      <c r="K102" t="s">
        <v>15</v>
      </c>
      <c r="L102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N/A</v>
      </c>
      <c r="M102" t="s">
        <v>45</v>
      </c>
      <c r="N102" s="8">
        <v>45930</v>
      </c>
      <c r="O102" s="3">
        <v>0</v>
      </c>
    </row>
    <row r="103" spans="1:15" x14ac:dyDescent="0.3">
      <c r="A103">
        <v>2024</v>
      </c>
      <c r="B103" t="s">
        <v>28</v>
      </c>
      <c r="C103" t="s">
        <v>35</v>
      </c>
      <c r="D103" t="s">
        <v>22</v>
      </c>
      <c r="E103">
        <v>0</v>
      </c>
      <c r="F103" t="s">
        <v>47</v>
      </c>
      <c r="G103">
        <v>0</v>
      </c>
      <c r="H103" s="3" t="str">
        <f>IFERROR(E101/(E101+E103),"")</f>
        <v/>
      </c>
      <c r="I103" s="3" t="str">
        <f>IFERROR((E101+E102)/(G101),"")</f>
        <v/>
      </c>
      <c r="J103" s="3">
        <v>0.8</v>
      </c>
      <c r="K103" t="s">
        <v>15</v>
      </c>
      <c r="L103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N/A</v>
      </c>
      <c r="M103" t="s">
        <v>45</v>
      </c>
      <c r="N103" s="8">
        <v>45930</v>
      </c>
      <c r="O103" s="3">
        <v>0</v>
      </c>
    </row>
    <row r="104" spans="1:15" x14ac:dyDescent="0.3">
      <c r="A104">
        <v>2024</v>
      </c>
      <c r="B104" t="s">
        <v>28</v>
      </c>
      <c r="C104" t="s">
        <v>36</v>
      </c>
      <c r="D104" t="s">
        <v>14</v>
      </c>
      <c r="E104">
        <v>4</v>
      </c>
      <c r="F104" t="s">
        <v>46</v>
      </c>
      <c r="G104">
        <v>5</v>
      </c>
      <c r="H104" s="3">
        <f>IFERROR(E104/(E104+E106),"")</f>
        <v>0.8</v>
      </c>
      <c r="I104" s="3">
        <f>IFERROR((E104+E105)/(G104),"")</f>
        <v>0.8</v>
      </c>
      <c r="J104" s="3">
        <v>0.8</v>
      </c>
      <c r="K104" t="s">
        <v>15</v>
      </c>
      <c r="L104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Goal Met</v>
      </c>
      <c r="M104" t="s">
        <v>50</v>
      </c>
      <c r="N104" s="8">
        <v>45930</v>
      </c>
      <c r="O104" s="3">
        <v>0.8</v>
      </c>
    </row>
    <row r="105" spans="1:15" x14ac:dyDescent="0.3">
      <c r="A105">
        <v>2024</v>
      </c>
      <c r="B105" t="s">
        <v>28</v>
      </c>
      <c r="C105" t="s">
        <v>36</v>
      </c>
      <c r="D105" t="s">
        <v>21</v>
      </c>
      <c r="E105">
        <v>0</v>
      </c>
      <c r="F105" t="s">
        <v>46</v>
      </c>
      <c r="G105">
        <v>5</v>
      </c>
      <c r="H105" s="3">
        <f>IFERROR(E104/(E104+E106),"")</f>
        <v>0.8</v>
      </c>
      <c r="I105" s="3">
        <f>IFERROR((E104+E105)/(G104),"")</f>
        <v>0.8</v>
      </c>
      <c r="J105" s="3">
        <v>0.8</v>
      </c>
      <c r="K105" t="s">
        <v>15</v>
      </c>
      <c r="L105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Goal Met</v>
      </c>
      <c r="M105" t="s">
        <v>50</v>
      </c>
      <c r="N105" s="8">
        <v>45930</v>
      </c>
      <c r="O105" s="3">
        <v>0</v>
      </c>
    </row>
    <row r="106" spans="1:15" x14ac:dyDescent="0.3">
      <c r="A106">
        <v>2024</v>
      </c>
      <c r="B106" t="s">
        <v>28</v>
      </c>
      <c r="C106" t="s">
        <v>36</v>
      </c>
      <c r="D106" t="s">
        <v>22</v>
      </c>
      <c r="E106">
        <v>1</v>
      </c>
      <c r="F106" t="s">
        <v>46</v>
      </c>
      <c r="G106">
        <v>5</v>
      </c>
      <c r="H106" s="3">
        <f>IFERROR(E104/(E104+E106),"")</f>
        <v>0.8</v>
      </c>
      <c r="I106" s="3">
        <f>IFERROR((E104+E105)/(G104),"")</f>
        <v>0.8</v>
      </c>
      <c r="J106" s="3">
        <v>0.8</v>
      </c>
      <c r="K106" t="s">
        <v>15</v>
      </c>
      <c r="L106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Goal Met</v>
      </c>
      <c r="M106" t="s">
        <v>50</v>
      </c>
      <c r="N106" s="8">
        <v>45930</v>
      </c>
      <c r="O106" s="3">
        <v>0.2</v>
      </c>
    </row>
    <row r="107" spans="1:15" x14ac:dyDescent="0.3">
      <c r="A107">
        <v>2024</v>
      </c>
      <c r="B107" t="s">
        <v>28</v>
      </c>
      <c r="C107" t="s">
        <v>37</v>
      </c>
      <c r="D107" t="s">
        <v>14</v>
      </c>
      <c r="E107">
        <v>0</v>
      </c>
      <c r="F107" t="s">
        <v>51</v>
      </c>
      <c r="G107">
        <v>0</v>
      </c>
      <c r="H107" s="3" t="str">
        <f>IFERROR(E107/(E107+E109),"")</f>
        <v/>
      </c>
      <c r="I107" s="3" t="str">
        <f>IFERROR((E107+E108)/(G107),"")</f>
        <v/>
      </c>
      <c r="J107" s="3">
        <v>0.9</v>
      </c>
      <c r="K107" t="s">
        <v>15</v>
      </c>
      <c r="L107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N/A</v>
      </c>
      <c r="M107" t="s">
        <v>45</v>
      </c>
      <c r="N107" s="8">
        <v>45930</v>
      </c>
      <c r="O107" s="3">
        <v>0</v>
      </c>
    </row>
    <row r="108" spans="1:15" x14ac:dyDescent="0.3">
      <c r="A108">
        <v>2024</v>
      </c>
      <c r="B108" t="s">
        <v>28</v>
      </c>
      <c r="C108" t="s">
        <v>37</v>
      </c>
      <c r="D108" t="s">
        <v>21</v>
      </c>
      <c r="E108">
        <v>0</v>
      </c>
      <c r="F108" t="s">
        <v>51</v>
      </c>
      <c r="G108">
        <v>0</v>
      </c>
      <c r="H108" s="3" t="str">
        <f>IFERROR(E107/(E107+E109),"")</f>
        <v/>
      </c>
      <c r="I108" s="3" t="str">
        <f>IFERROR((E107+E108)/(G107),"")</f>
        <v/>
      </c>
      <c r="J108" s="3">
        <v>0.9</v>
      </c>
      <c r="K108" t="s">
        <v>15</v>
      </c>
      <c r="L108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N/A</v>
      </c>
      <c r="M108" t="s">
        <v>45</v>
      </c>
      <c r="N108" s="8">
        <v>45930</v>
      </c>
      <c r="O108" s="3">
        <v>0</v>
      </c>
    </row>
    <row r="109" spans="1:15" x14ac:dyDescent="0.3">
      <c r="A109">
        <v>2024</v>
      </c>
      <c r="B109" t="s">
        <v>28</v>
      </c>
      <c r="C109" t="s">
        <v>37</v>
      </c>
      <c r="D109" t="s">
        <v>22</v>
      </c>
      <c r="E109">
        <v>0</v>
      </c>
      <c r="F109" t="s">
        <v>51</v>
      </c>
      <c r="G109">
        <v>0</v>
      </c>
      <c r="H109" s="3" t="str">
        <f>IFERROR(E107/(E107+E109),"")</f>
        <v/>
      </c>
      <c r="I109" s="3" t="str">
        <f>IFERROR((E107+E108)/(G107),"")</f>
        <v/>
      </c>
      <c r="J109" s="3">
        <v>0.9</v>
      </c>
      <c r="K109" t="s">
        <v>15</v>
      </c>
      <c r="L109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N/A</v>
      </c>
      <c r="M109" t="s">
        <v>45</v>
      </c>
      <c r="N109" s="8">
        <v>45930</v>
      </c>
      <c r="O109" s="3">
        <v>0</v>
      </c>
    </row>
    <row r="110" spans="1:15" x14ac:dyDescent="0.3">
      <c r="A110">
        <v>2024</v>
      </c>
      <c r="B110" t="s">
        <v>28</v>
      </c>
      <c r="C110" t="s">
        <v>38</v>
      </c>
      <c r="D110" t="s">
        <v>14</v>
      </c>
      <c r="E110">
        <v>4</v>
      </c>
      <c r="F110" t="s">
        <v>51</v>
      </c>
      <c r="G110">
        <v>4</v>
      </c>
      <c r="H110" s="3">
        <f>IFERROR(E110/(E110+E112),"")</f>
        <v>1</v>
      </c>
      <c r="I110" s="3">
        <f>IFERROR((E110+E111)/(G110),"")</f>
        <v>1</v>
      </c>
      <c r="J110" s="3">
        <v>0.9</v>
      </c>
      <c r="K110" t="s">
        <v>15</v>
      </c>
      <c r="L110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Goal Met</v>
      </c>
      <c r="M110" t="s">
        <v>57</v>
      </c>
      <c r="N110" s="8">
        <v>45930</v>
      </c>
      <c r="O110" s="3">
        <v>1</v>
      </c>
    </row>
    <row r="111" spans="1:15" x14ac:dyDescent="0.3">
      <c r="A111">
        <v>2024</v>
      </c>
      <c r="B111" t="s">
        <v>28</v>
      </c>
      <c r="C111" t="s">
        <v>38</v>
      </c>
      <c r="D111" t="s">
        <v>21</v>
      </c>
      <c r="E111">
        <v>0</v>
      </c>
      <c r="F111" t="s">
        <v>51</v>
      </c>
      <c r="G111">
        <v>4</v>
      </c>
      <c r="H111" s="3">
        <f>IFERROR(E110/(E110+E112),"")</f>
        <v>1</v>
      </c>
      <c r="I111" s="3">
        <f>IFERROR((E110+E111)/(G110),"")</f>
        <v>1</v>
      </c>
      <c r="J111" s="3">
        <v>0.9</v>
      </c>
      <c r="K111" t="s">
        <v>15</v>
      </c>
      <c r="L111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Goal Met</v>
      </c>
      <c r="M111" t="s">
        <v>57</v>
      </c>
      <c r="N111" s="8">
        <v>45930</v>
      </c>
      <c r="O111" s="3">
        <v>0</v>
      </c>
    </row>
    <row r="112" spans="1:15" x14ac:dyDescent="0.3">
      <c r="A112">
        <v>2024</v>
      </c>
      <c r="B112" t="s">
        <v>28</v>
      </c>
      <c r="C112" t="s">
        <v>38</v>
      </c>
      <c r="D112" t="s">
        <v>22</v>
      </c>
      <c r="E112">
        <v>0</v>
      </c>
      <c r="F112" t="s">
        <v>51</v>
      </c>
      <c r="G112">
        <v>4</v>
      </c>
      <c r="H112" s="3">
        <f>IFERROR(E110/(E110+E112),"")</f>
        <v>1</v>
      </c>
      <c r="I112" s="3">
        <f>IFERROR((E110+E111)/(G110),"")</f>
        <v>1</v>
      </c>
      <c r="J112" s="3">
        <v>0.9</v>
      </c>
      <c r="K112" t="s">
        <v>15</v>
      </c>
      <c r="L112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Goal Met</v>
      </c>
      <c r="M112" t="s">
        <v>57</v>
      </c>
      <c r="N112" s="8">
        <v>45930</v>
      </c>
      <c r="O112" s="3">
        <v>0</v>
      </c>
    </row>
    <row r="113" spans="1:15" x14ac:dyDescent="0.3">
      <c r="A113">
        <v>2024</v>
      </c>
      <c r="B113" t="s">
        <v>28</v>
      </c>
      <c r="C113" t="s">
        <v>39</v>
      </c>
      <c r="D113" t="s">
        <v>14</v>
      </c>
      <c r="E113">
        <v>0</v>
      </c>
      <c r="F113" t="s">
        <v>49</v>
      </c>
      <c r="G113">
        <v>0</v>
      </c>
      <c r="H113" s="3" t="str">
        <f>IFERROR(E113/(E113+E115),"")</f>
        <v/>
      </c>
      <c r="I113" s="3" t="str">
        <f>IFERROR((E113+E114)/(G113),"")</f>
        <v/>
      </c>
      <c r="J113" s="3">
        <v>0.8</v>
      </c>
      <c r="K113" t="s">
        <v>15</v>
      </c>
      <c r="L113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N/A</v>
      </c>
      <c r="M113" t="s">
        <v>45</v>
      </c>
      <c r="N113" s="8">
        <v>45930</v>
      </c>
      <c r="O113" s="3">
        <v>0</v>
      </c>
    </row>
    <row r="114" spans="1:15" x14ac:dyDescent="0.3">
      <c r="A114">
        <v>2024</v>
      </c>
      <c r="B114" t="s">
        <v>28</v>
      </c>
      <c r="C114" t="s">
        <v>39</v>
      </c>
      <c r="D114" t="s">
        <v>21</v>
      </c>
      <c r="E114">
        <v>0</v>
      </c>
      <c r="F114" t="s">
        <v>49</v>
      </c>
      <c r="G114">
        <v>0</v>
      </c>
      <c r="H114" s="3" t="str">
        <f>IFERROR(E113/(E113+E115),"")</f>
        <v/>
      </c>
      <c r="I114" s="3" t="str">
        <f>IFERROR((E113+E114)/(G113),"")</f>
        <v/>
      </c>
      <c r="J114" s="3">
        <v>0.8</v>
      </c>
      <c r="K114" t="s">
        <v>15</v>
      </c>
      <c r="L114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N/A</v>
      </c>
      <c r="M114" t="s">
        <v>45</v>
      </c>
      <c r="N114" s="8">
        <v>45930</v>
      </c>
      <c r="O114" s="3">
        <v>0</v>
      </c>
    </row>
    <row r="115" spans="1:15" x14ac:dyDescent="0.3">
      <c r="A115">
        <v>2024</v>
      </c>
      <c r="B115" t="s">
        <v>28</v>
      </c>
      <c r="C115" t="s">
        <v>39</v>
      </c>
      <c r="D115" t="s">
        <v>22</v>
      </c>
      <c r="E115">
        <v>0</v>
      </c>
      <c r="F115" t="s">
        <v>49</v>
      </c>
      <c r="G115">
        <v>0</v>
      </c>
      <c r="H115" s="3" t="str">
        <f>IFERROR(E113/(E113+E115),"")</f>
        <v/>
      </c>
      <c r="I115" s="3" t="str">
        <f>IFERROR((E113+E114)/(G113),"")</f>
        <v/>
      </c>
      <c r="J115" s="3">
        <v>0.8</v>
      </c>
      <c r="K115" t="s">
        <v>15</v>
      </c>
      <c r="L115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N/A</v>
      </c>
      <c r="M115" t="s">
        <v>45</v>
      </c>
      <c r="N115" s="8">
        <v>45930</v>
      </c>
      <c r="O115" s="3">
        <v>0</v>
      </c>
    </row>
    <row r="116" spans="1:15" x14ac:dyDescent="0.3">
      <c r="A116">
        <v>2024</v>
      </c>
      <c r="B116" t="s">
        <v>28</v>
      </c>
      <c r="C116" t="s">
        <v>40</v>
      </c>
      <c r="D116" t="s">
        <v>14</v>
      </c>
      <c r="E116">
        <v>0</v>
      </c>
      <c r="F116" t="s">
        <v>47</v>
      </c>
      <c r="G116">
        <v>0</v>
      </c>
      <c r="H116" s="3" t="str">
        <f>IFERROR(E116/(E116+E118),"")</f>
        <v/>
      </c>
      <c r="I116" s="3" t="str">
        <f>IFERROR((E116+E117)/(G116),"")</f>
        <v/>
      </c>
      <c r="J116" s="3">
        <v>0.8</v>
      </c>
      <c r="K116" t="s">
        <v>15</v>
      </c>
      <c r="L116" t="str">
        <f>IF(K116="Y",IF(AND(E116=0,E117=0,E118=0),"N/A",
IF(AND(E116=0,E117&gt;0,E118=0),"Currently Meeting, Pending",
IF(AND(E116&gt;0,E117&gt;0,H116+0.005&gt;=J116),"Currently Meeting, Pending",
IF(AND(E116&gt;0,E117&gt;=0,E118&gt;=0,H118+0.005&gt;=J118),"Will Meet Goal",
IF(AND(E116&gt;=0,E117=0,E118&gt;0,I118&lt;J118),"Will Not Meet Goal",
IF(AND(E116&gt;=0,E117&gt;0,E118&gt;0,H117&lt;J117),"Currently Not Meeting, Pending",
"ERROR")))))),
IF(AND(E116=0,E117=0,E118=0),"N/A",
IF(AND(E116=0,E117&gt;0,E118=0),"Goal Met",
IF(AND(E116&gt;0,E117&gt;0,H116+0.005&gt;=J116),"Goal Met",
IF(AND(E116&gt;0,E117&gt;=0,E118&gt;=0,H118+0.005&gt;=J118),"Goal Met",
IF(AND(E116&gt;=0,E117=0,E118&gt;0,H118&lt;J118),"Goal Not Met",
IF(AND(E116&gt;=0,E117&gt;0,E118&gt;0,H117&lt;J117),"Goal Not Met","ERROR")
))))))</f>
        <v>N/A</v>
      </c>
      <c r="M116" t="s">
        <v>45</v>
      </c>
      <c r="N116" s="8">
        <v>45930</v>
      </c>
      <c r="O116" s="3">
        <v>0</v>
      </c>
    </row>
    <row r="117" spans="1:15" x14ac:dyDescent="0.3">
      <c r="A117">
        <v>2024</v>
      </c>
      <c r="B117" t="s">
        <v>28</v>
      </c>
      <c r="C117" t="s">
        <v>40</v>
      </c>
      <c r="D117" t="s">
        <v>21</v>
      </c>
      <c r="E117">
        <v>0</v>
      </c>
      <c r="F117" t="s">
        <v>47</v>
      </c>
      <c r="G117">
        <v>0</v>
      </c>
      <c r="H117" s="3" t="str">
        <f>IFERROR(E116/(E116+E118),"")</f>
        <v/>
      </c>
      <c r="I117" s="3" t="str">
        <f>IFERROR((E116+E117)/(G116),"")</f>
        <v/>
      </c>
      <c r="J117" s="3">
        <v>0.8</v>
      </c>
      <c r="K117" t="s">
        <v>15</v>
      </c>
      <c r="L117" t="str">
        <f>IF(K116="Y",IF(AND(E116=0,E117=0,E118=0),"N/A",
IF(AND(E116=0,E117&gt;0,E118=0),"Currently Meeting, Pending",
IF(AND(E116&gt;0,E117&gt;0,H116+0.005&gt;=J116),"Currently Meeting, Pending",
IF(AND(E116&gt;0,E117&gt;=0,E118&gt;=0,H118+0.005&gt;=J118),"Will Meet Goal",
IF(AND(E116&gt;=0,E117=0,E118&gt;0,I118&lt;J118),"Will Not Meet Goal",
IF(AND(E116&gt;=0,E117&gt;0,E118&gt;0,H117&lt;J117),"Currently Not Meeting, Pending",
"ERROR")))))),
IF(AND(E116=0,E117=0,E118=0),"N/A",
IF(AND(E116=0,E117&gt;0,E118=0),"Goal Met",
IF(AND(E116&gt;0,E117&gt;0,H116+0.005&gt;=J116),"Goal Met",
IF(AND(E116&gt;0,E117&gt;=0,E118&gt;=0,H118+0.005&gt;=J118),"Goal Met",
IF(AND(E116&gt;=0,E117=0,E118&gt;0,H118&lt;J118),"Goal Not Met",
IF(AND(E116&gt;=0,E117&gt;0,E118&gt;0,H117&lt;J117),"Goal Not Met","ERROR")
))))))</f>
        <v>N/A</v>
      </c>
      <c r="M117" t="s">
        <v>45</v>
      </c>
      <c r="N117" s="8">
        <v>45930</v>
      </c>
      <c r="O117" s="3">
        <v>0</v>
      </c>
    </row>
    <row r="118" spans="1:15" x14ac:dyDescent="0.3">
      <c r="A118">
        <v>2024</v>
      </c>
      <c r="B118" t="s">
        <v>28</v>
      </c>
      <c r="C118" t="s">
        <v>40</v>
      </c>
      <c r="D118" t="s">
        <v>22</v>
      </c>
      <c r="E118">
        <v>0</v>
      </c>
      <c r="F118" t="s">
        <v>47</v>
      </c>
      <c r="G118">
        <v>0</v>
      </c>
      <c r="H118" s="3" t="str">
        <f>IFERROR(E116/(E116+E118),"")</f>
        <v/>
      </c>
      <c r="I118" s="3" t="str">
        <f>IFERROR((E116+E117)/(G116),"")</f>
        <v/>
      </c>
      <c r="J118" s="3">
        <v>0.8</v>
      </c>
      <c r="K118" t="s">
        <v>15</v>
      </c>
      <c r="L118" t="str">
        <f>IF(K116="Y",IF(AND(E116=0,E117=0,E118=0),"N/A",
IF(AND(E116=0,E117&gt;0,E118=0),"Currently Meeting, Pending",
IF(AND(E116&gt;0,E117&gt;0,H116+0.005&gt;=J116),"Currently Meeting, Pending",
IF(AND(E116&gt;0,E117&gt;=0,E118&gt;=0,H118+0.005&gt;=J118),"Will Meet Goal",
IF(AND(E116&gt;=0,E117=0,E118&gt;0,I118&lt;J118),"Will Not Meet Goal",
IF(AND(E116&gt;=0,E117&gt;0,E118&gt;0,H117&lt;J117),"Currently Not Meeting, Pending",
"ERROR")))))),
IF(AND(E116=0,E117=0,E118=0),"N/A",
IF(AND(E116=0,E117&gt;0,E118=0),"Goal Met",
IF(AND(E116&gt;0,E117&gt;0,H116+0.005&gt;=J116),"Goal Met",
IF(AND(E116&gt;0,E117&gt;=0,E118&gt;=0,H118+0.005&gt;=J118),"Goal Met",
IF(AND(E116&gt;=0,E117=0,E118&gt;0,H118&lt;J118),"Goal Not Met",
IF(AND(E116&gt;=0,E117&gt;0,E118&gt;0,H117&lt;J117),"Goal Not Met","ERROR")
))))))</f>
        <v>N/A</v>
      </c>
      <c r="M118" t="s">
        <v>45</v>
      </c>
      <c r="N118" s="8">
        <v>45930</v>
      </c>
      <c r="O118" s="3">
        <v>0</v>
      </c>
    </row>
    <row r="119" spans="1:15" x14ac:dyDescent="0.3">
      <c r="A119">
        <v>2024</v>
      </c>
      <c r="B119" t="s">
        <v>28</v>
      </c>
      <c r="C119" t="s">
        <v>41</v>
      </c>
      <c r="D119" t="s">
        <v>14</v>
      </c>
      <c r="E119">
        <v>0</v>
      </c>
      <c r="F119" t="s">
        <v>47</v>
      </c>
      <c r="G119">
        <v>0</v>
      </c>
      <c r="H119" s="3" t="str">
        <f>IFERROR(E119/(E119+E121),"")</f>
        <v/>
      </c>
      <c r="I119" s="3" t="str">
        <f>IFERROR((E119+E120)/(G119),"")</f>
        <v/>
      </c>
      <c r="J119" s="3">
        <v>0.8</v>
      </c>
      <c r="K119" t="s">
        <v>15</v>
      </c>
      <c r="L119" t="str">
        <f>IF(K119="Y",IF(AND(E119=0,E120=0,E121=0),"N/A",
IF(AND(E119=0,E120&gt;0,E121=0),"Currently Meeting, Pending",
IF(AND(E119&gt;0,E120&gt;0,H119+0.005&gt;=J119),"Currently Meeting, Pending",
IF(AND(E119&gt;0,E120&gt;=0,E121&gt;=0,H121+0.005&gt;=J121),"Will Meet Goal",
IF(AND(E119&gt;=0,E120=0,E121&gt;0,I121&lt;J121),"Will Not Meet Goal",
IF(AND(E119&gt;=0,E120&gt;0,E121&gt;0,H120&lt;J120),"Currently Not Meeting, Pending",
"ERROR")))))),
IF(AND(E119=0,E120=0,E121=0),"N/A",
IF(AND(E119=0,E120&gt;0,E121=0),"Goal Met",
IF(AND(E119&gt;0,E120&gt;0,H119+0.005&gt;=J119),"Goal Met",
IF(AND(E119&gt;0,E120&gt;=0,E121&gt;=0,H121+0.005&gt;=J121),"Goal Met",
IF(AND(E119&gt;=0,E120=0,E121&gt;0,H121&lt;J121),"Goal Not Met",
IF(AND(E119&gt;=0,E120&gt;0,E121&gt;0,H120&lt;J120),"Goal Not Met","ERROR")
))))))</f>
        <v>N/A</v>
      </c>
      <c r="M119" t="s">
        <v>45</v>
      </c>
      <c r="N119" s="8">
        <v>45930</v>
      </c>
      <c r="O119" s="3">
        <v>0</v>
      </c>
    </row>
    <row r="120" spans="1:15" x14ac:dyDescent="0.3">
      <c r="A120">
        <v>2024</v>
      </c>
      <c r="B120" t="s">
        <v>28</v>
      </c>
      <c r="C120" t="s">
        <v>41</v>
      </c>
      <c r="D120" t="s">
        <v>21</v>
      </c>
      <c r="E120">
        <v>0</v>
      </c>
      <c r="F120" t="s">
        <v>47</v>
      </c>
      <c r="G120">
        <v>0</v>
      </c>
      <c r="H120" s="3" t="str">
        <f>IFERROR(E119/(E119+E121),"")</f>
        <v/>
      </c>
      <c r="I120" s="3" t="str">
        <f>IFERROR((E119+E120)/(G119),"")</f>
        <v/>
      </c>
      <c r="J120" s="3">
        <v>0.8</v>
      </c>
      <c r="K120" t="s">
        <v>15</v>
      </c>
      <c r="L120" t="str">
        <f>IF(K119="Y",IF(AND(E119=0,E120=0,E121=0),"N/A",
IF(AND(E119=0,E120&gt;0,E121=0),"Currently Meeting, Pending",
IF(AND(E119&gt;0,E120&gt;0,H119+0.005&gt;=J119),"Currently Meeting, Pending",
IF(AND(E119&gt;0,E120&gt;=0,E121&gt;=0,H121+0.005&gt;=J121),"Will Meet Goal",
IF(AND(E119&gt;=0,E120=0,E121&gt;0,I121&lt;J121),"Will Not Meet Goal",
IF(AND(E119&gt;=0,E120&gt;0,E121&gt;0,H120&lt;J120),"Currently Not Meeting, Pending",
"ERROR")))))),
IF(AND(E119=0,E120=0,E121=0),"N/A",
IF(AND(E119=0,E120&gt;0,E121=0),"Goal Met",
IF(AND(E119&gt;0,E120&gt;0,H119+0.005&gt;=J119),"Goal Met",
IF(AND(E119&gt;0,E120&gt;=0,E121&gt;=0,H121+0.005&gt;=J121),"Goal Met",
IF(AND(E119&gt;=0,E120=0,E121&gt;0,H121&lt;J121),"Goal Not Met",
IF(AND(E119&gt;=0,E120&gt;0,E121&gt;0,H120&lt;J120),"Goal Not Met","ERROR")
))))))</f>
        <v>N/A</v>
      </c>
      <c r="M120" t="s">
        <v>45</v>
      </c>
      <c r="N120" s="8">
        <v>45930</v>
      </c>
      <c r="O120" s="3">
        <v>0</v>
      </c>
    </row>
    <row r="121" spans="1:15" x14ac:dyDescent="0.3">
      <c r="A121">
        <v>2024</v>
      </c>
      <c r="B121" t="s">
        <v>28</v>
      </c>
      <c r="C121" t="s">
        <v>41</v>
      </c>
      <c r="D121" t="s">
        <v>22</v>
      </c>
      <c r="E121">
        <v>0</v>
      </c>
      <c r="F121" t="s">
        <v>47</v>
      </c>
      <c r="G121">
        <v>0</v>
      </c>
      <c r="H121" s="3" t="str">
        <f>IFERROR(E119/(E119+E121),"")</f>
        <v/>
      </c>
      <c r="I121" s="3" t="str">
        <f>IFERROR((E119+E120)/(G119),"")</f>
        <v/>
      </c>
      <c r="J121" s="3">
        <v>0.8</v>
      </c>
      <c r="K121" t="s">
        <v>15</v>
      </c>
      <c r="L121" t="str">
        <f>IF(K119="Y",IF(AND(E119=0,E120=0,E121=0),"N/A",
IF(AND(E119=0,E120&gt;0,E121=0),"Currently Meeting, Pending",
IF(AND(E119&gt;0,E120&gt;0,H119+0.005&gt;=J119),"Currently Meeting, Pending",
IF(AND(E119&gt;0,E120&gt;=0,E121&gt;=0,H121+0.005&gt;=J121),"Will Meet Goal",
IF(AND(E119&gt;=0,E120=0,E121&gt;0,I121&lt;J121),"Will Not Meet Goal",
IF(AND(E119&gt;=0,E120&gt;0,E121&gt;0,H120&lt;J120),"Currently Not Meeting, Pending",
"ERROR")))))),
IF(AND(E119=0,E120=0,E121=0),"N/A",
IF(AND(E119=0,E120&gt;0,E121=0),"Goal Met",
IF(AND(E119&gt;0,E120&gt;0,H119+0.005&gt;=J119),"Goal Met",
IF(AND(E119&gt;0,E120&gt;=0,E121&gt;=0,H121+0.005&gt;=J121),"Goal Met",
IF(AND(E119&gt;=0,E120=0,E121&gt;0,H121&lt;J121),"Goal Not Met",
IF(AND(E119&gt;=0,E120&gt;0,E121&gt;0,H120&lt;J120),"Goal Not Met","ERROR")
))))))</f>
        <v>N/A</v>
      </c>
      <c r="M121" t="s">
        <v>45</v>
      </c>
      <c r="N121" s="8">
        <v>45930</v>
      </c>
      <c r="O121" s="3">
        <v>0</v>
      </c>
    </row>
    <row r="122" spans="1:15" x14ac:dyDescent="0.3">
      <c r="A122">
        <v>2024</v>
      </c>
      <c r="B122" t="s">
        <v>28</v>
      </c>
      <c r="C122" t="s">
        <v>42</v>
      </c>
      <c r="D122" t="s">
        <v>14</v>
      </c>
      <c r="E122">
        <v>0</v>
      </c>
      <c r="F122" t="s">
        <v>46</v>
      </c>
      <c r="G122">
        <v>0</v>
      </c>
      <c r="H122" s="3" t="str">
        <f>IFERROR(E122/(E122+E124),"")</f>
        <v/>
      </c>
      <c r="I122" s="3" t="str">
        <f>IFERROR((E122+E123)/(G122),"")</f>
        <v/>
      </c>
      <c r="J122" s="3">
        <v>0.8</v>
      </c>
      <c r="K122" t="s">
        <v>15</v>
      </c>
      <c r="L122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N/A</v>
      </c>
      <c r="M122" t="s">
        <v>45</v>
      </c>
      <c r="N122" s="8">
        <v>45930</v>
      </c>
      <c r="O122" s="3">
        <v>0</v>
      </c>
    </row>
    <row r="123" spans="1:15" x14ac:dyDescent="0.3">
      <c r="A123">
        <v>2024</v>
      </c>
      <c r="B123" t="s">
        <v>28</v>
      </c>
      <c r="C123" t="s">
        <v>42</v>
      </c>
      <c r="D123" t="s">
        <v>21</v>
      </c>
      <c r="E123">
        <v>0</v>
      </c>
      <c r="F123" t="s">
        <v>46</v>
      </c>
      <c r="G123">
        <v>0</v>
      </c>
      <c r="H123" s="3" t="str">
        <f>IFERROR(E122/(E122+E124),"")</f>
        <v/>
      </c>
      <c r="I123" s="3" t="str">
        <f>IFERROR((E122+E123)/(G122),"")</f>
        <v/>
      </c>
      <c r="J123" s="3">
        <v>0.8</v>
      </c>
      <c r="K123" t="s">
        <v>15</v>
      </c>
      <c r="L123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N/A</v>
      </c>
      <c r="M123" t="s">
        <v>45</v>
      </c>
      <c r="N123" s="8">
        <v>45930</v>
      </c>
      <c r="O123" s="3">
        <v>0</v>
      </c>
    </row>
    <row r="124" spans="1:15" x14ac:dyDescent="0.3">
      <c r="A124">
        <v>2024</v>
      </c>
      <c r="B124" t="s">
        <v>28</v>
      </c>
      <c r="C124" t="s">
        <v>42</v>
      </c>
      <c r="D124" t="s">
        <v>22</v>
      </c>
      <c r="E124">
        <v>0</v>
      </c>
      <c r="F124" t="s">
        <v>46</v>
      </c>
      <c r="G124">
        <v>0</v>
      </c>
      <c r="H124" s="3" t="str">
        <f>IFERROR(E122/(E122+E124),"")</f>
        <v/>
      </c>
      <c r="I124" s="3" t="str">
        <f>IFERROR((E122+E123)/(G122),"")</f>
        <v/>
      </c>
      <c r="J124" s="3">
        <v>0.8</v>
      </c>
      <c r="K124" t="s">
        <v>15</v>
      </c>
      <c r="L124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N/A</v>
      </c>
      <c r="M124" t="s">
        <v>45</v>
      </c>
      <c r="N124" s="8">
        <v>45930</v>
      </c>
      <c r="O124" s="3">
        <v>0</v>
      </c>
    </row>
    <row r="125" spans="1:15" x14ac:dyDescent="0.3">
      <c r="A125">
        <v>2024</v>
      </c>
      <c r="B125" t="s">
        <v>28</v>
      </c>
      <c r="C125" t="s">
        <v>43</v>
      </c>
      <c r="D125" t="s">
        <v>14</v>
      </c>
      <c r="E125">
        <v>0</v>
      </c>
      <c r="F125" t="s">
        <v>46</v>
      </c>
      <c r="G125">
        <v>0</v>
      </c>
      <c r="H125" s="3" t="str">
        <f>IFERROR(E125/(E125+E127),"")</f>
        <v/>
      </c>
      <c r="I125" s="3" t="str">
        <f>IFERROR((E125+E126)/(G125),"")</f>
        <v/>
      </c>
      <c r="J125" s="3">
        <v>0.9</v>
      </c>
      <c r="K125" t="s">
        <v>15</v>
      </c>
      <c r="L125" t="str">
        <f>IF(K125="Y",IF(AND(E125=0,E126=0,E127=0),"N/A",
IF(AND(E125=0,E126&gt;0,E127=0),"Currently Meeting, Pending",
IF(AND(E125&gt;0,E126&gt;0,H125+0.005&gt;=J125),"Currently Meeting, Pending",
IF(AND(E125&gt;0,E126&gt;=0,E127&gt;=0,H127+0.005&gt;=J127),"Will Meet Goal",
IF(AND(E125&gt;=0,E126=0,E127&gt;0,I127&lt;J127),"Will Not Meet Goal",
IF(AND(E125&gt;=0,E126&gt;0,E127&gt;0,H126&lt;J126),"Currently Not Meeting, Pending",
"ERROR")))))),
IF(AND(E125=0,E126=0,E127=0),"N/A",
IF(AND(E125=0,E126&gt;0,E127=0),"Goal Met",
IF(AND(E125&gt;0,E126&gt;0,H125+0.005&gt;=J125),"Goal Met",
IF(AND(E125&gt;0,E126&gt;=0,E127&gt;=0,H127+0.005&gt;=J127),"Goal Met",
IF(AND(E125&gt;=0,E126=0,E127&gt;0,H127&lt;J127),"Goal Not Met",
IF(AND(E125&gt;=0,E126&gt;0,E127&gt;0,H126&lt;J126),"Goal Not Met","ERROR")
))))))</f>
        <v>N/A</v>
      </c>
      <c r="M125" t="s">
        <v>45</v>
      </c>
      <c r="N125" s="8">
        <v>45930</v>
      </c>
      <c r="O125" s="3">
        <v>0</v>
      </c>
    </row>
    <row r="126" spans="1:15" x14ac:dyDescent="0.3">
      <c r="A126">
        <v>2024</v>
      </c>
      <c r="B126" t="s">
        <v>28</v>
      </c>
      <c r="C126" t="s">
        <v>43</v>
      </c>
      <c r="D126" t="s">
        <v>21</v>
      </c>
      <c r="E126">
        <v>0</v>
      </c>
      <c r="F126" t="s">
        <v>46</v>
      </c>
      <c r="G126">
        <v>0</v>
      </c>
      <c r="H126" s="3" t="str">
        <f>IFERROR(E125/(E125+E127),"")</f>
        <v/>
      </c>
      <c r="I126" s="3" t="str">
        <f>IFERROR((E125+E126)/(G125),"")</f>
        <v/>
      </c>
      <c r="J126" s="3">
        <v>0.9</v>
      </c>
      <c r="K126" t="s">
        <v>15</v>
      </c>
      <c r="L126" t="str">
        <f>IF(K125="Y",IF(AND(E125=0,E126=0,E127=0),"N/A",
IF(AND(E125=0,E126&gt;0,E127=0),"Currently Meeting, Pending",
IF(AND(E125&gt;0,E126&gt;0,H125+0.005&gt;=J125),"Currently Meeting, Pending",
IF(AND(E125&gt;0,E126&gt;=0,E127&gt;=0,H127+0.005&gt;=J127),"Will Meet Goal",
IF(AND(E125&gt;=0,E126=0,E127&gt;0,I127&lt;J127),"Will Not Meet Goal",
IF(AND(E125&gt;=0,E126&gt;0,E127&gt;0,H126&lt;J126),"Currently Not Meeting, Pending",
"ERROR")))))),
IF(AND(E125=0,E126=0,E127=0),"N/A",
IF(AND(E125=0,E126&gt;0,E127=0),"Goal Met",
IF(AND(E125&gt;0,E126&gt;0,H125+0.005&gt;=J125),"Goal Met",
IF(AND(E125&gt;0,E126&gt;=0,E127&gt;=0,H127+0.005&gt;=J127),"Goal Met",
IF(AND(E125&gt;=0,E126=0,E127&gt;0,H127&lt;J127),"Goal Not Met",
IF(AND(E125&gt;=0,E126&gt;0,E127&gt;0,H126&lt;J126),"Goal Not Met","ERROR")
))))))</f>
        <v>N/A</v>
      </c>
      <c r="M126" t="s">
        <v>45</v>
      </c>
      <c r="N126" s="8">
        <v>45930</v>
      </c>
      <c r="O126" s="3">
        <v>0</v>
      </c>
    </row>
    <row r="127" spans="1:15" x14ac:dyDescent="0.3">
      <c r="A127">
        <v>2024</v>
      </c>
      <c r="B127" t="s">
        <v>28</v>
      </c>
      <c r="C127" t="s">
        <v>43</v>
      </c>
      <c r="D127" t="s">
        <v>22</v>
      </c>
      <c r="E127">
        <v>0</v>
      </c>
      <c r="F127" t="s">
        <v>46</v>
      </c>
      <c r="G127">
        <v>0</v>
      </c>
      <c r="H127" s="3" t="str">
        <f>IFERROR(E125/(E125+E127),"")</f>
        <v/>
      </c>
      <c r="I127" s="3" t="str">
        <f>IFERROR((E125+E126)/(G125),"")</f>
        <v/>
      </c>
      <c r="J127" s="3">
        <v>0.9</v>
      </c>
      <c r="K127" t="s">
        <v>15</v>
      </c>
      <c r="L127" t="str">
        <f>IF(K125="Y",IF(AND(E125=0,E126=0,E127=0),"N/A",
IF(AND(E125=0,E126&gt;0,E127=0),"Currently Meeting, Pending",
IF(AND(E125&gt;0,E126&gt;0,H125+0.005&gt;=J125),"Currently Meeting, Pending",
IF(AND(E125&gt;0,E126&gt;=0,E127&gt;=0,H127+0.005&gt;=J127),"Will Meet Goal",
IF(AND(E125&gt;=0,E126=0,E127&gt;0,I127&lt;J127),"Will Not Meet Goal",
IF(AND(E125&gt;=0,E126&gt;0,E127&gt;0,H126&lt;J126),"Currently Not Meeting, Pending",
"ERROR")))))),
IF(AND(E125=0,E126=0,E127=0),"N/A",
IF(AND(E125=0,E126&gt;0,E127=0),"Goal Met",
IF(AND(E125&gt;0,E126&gt;0,H125+0.005&gt;=J125),"Goal Met",
IF(AND(E125&gt;0,E126&gt;=0,E127&gt;=0,H127+0.005&gt;=J127),"Goal Met",
IF(AND(E125&gt;=0,E126=0,E127&gt;0,H127&lt;J127),"Goal Not Met",
IF(AND(E125&gt;=0,E126&gt;0,E127&gt;0,H126&lt;J126),"Goal Not Met","ERROR")
))))))</f>
        <v>N/A</v>
      </c>
      <c r="M127" t="s">
        <v>45</v>
      </c>
      <c r="N127" s="8">
        <v>45930</v>
      </c>
      <c r="O127" s="3">
        <v>0</v>
      </c>
    </row>
    <row r="128" spans="1:15" x14ac:dyDescent="0.3">
      <c r="A128">
        <v>2024</v>
      </c>
      <c r="B128" t="s">
        <v>28</v>
      </c>
      <c r="C128" t="s">
        <v>44</v>
      </c>
      <c r="D128" t="s">
        <v>14</v>
      </c>
      <c r="E128">
        <v>0</v>
      </c>
      <c r="F128" t="s">
        <v>46</v>
      </c>
      <c r="G128">
        <v>0</v>
      </c>
      <c r="H128" s="3" t="str">
        <f>IFERROR(E128/(E128+E130),"")</f>
        <v/>
      </c>
      <c r="I128" s="3" t="str">
        <f>IFERROR((E128+E129)/(G128),"")</f>
        <v/>
      </c>
      <c r="J128" s="3">
        <v>0.9</v>
      </c>
      <c r="K128" t="s">
        <v>15</v>
      </c>
      <c r="L128" t="str">
        <f>IF(K128="Y",IF(AND(E128=0,E129=0,E130=0),"N/A",
IF(AND(E128=0,E129&gt;0,E130=0),"Currently Meeting, Pending",
IF(AND(E128&gt;0,E129&gt;0,H128+0.005&gt;=J128),"Currently Meeting, Pending",
IF(AND(E128&gt;0,E129&gt;=0,E130&gt;=0,H130+0.005&gt;=J130),"Will Meet Goal",
IF(AND(E128&gt;=0,E129=0,E130&gt;0,I130&lt;J130),"Will Not Meet Goal",
IF(AND(E128&gt;=0,E129&gt;0,E130&gt;0,H129&lt;J129),"Currently Not Meeting, Pending",
"ERROR")))))),
IF(AND(E128=0,E129=0,E130=0),"N/A",
IF(AND(E128=0,E129&gt;0,E130=0),"Goal Met",
IF(AND(E128&gt;0,E129&gt;0,H128+0.005&gt;=J128),"Goal Met",
IF(AND(E128&gt;0,E129&gt;=0,E130&gt;=0,H130+0.005&gt;=J130),"Goal Met",
IF(AND(E128&gt;=0,E129=0,E130&gt;0,H130&lt;J130),"Goal Not Met",
IF(AND(E128&gt;=0,E129&gt;0,E130&gt;0,H129&lt;J129),"Goal Not Met","ERROR")
))))))</f>
        <v>N/A</v>
      </c>
      <c r="M128" t="s">
        <v>45</v>
      </c>
      <c r="N128" s="8">
        <v>45930</v>
      </c>
      <c r="O128" s="3">
        <v>0</v>
      </c>
    </row>
    <row r="129" spans="1:15" x14ac:dyDescent="0.3">
      <c r="A129">
        <v>2024</v>
      </c>
      <c r="B129" t="s">
        <v>28</v>
      </c>
      <c r="C129" t="s">
        <v>44</v>
      </c>
      <c r="D129" t="s">
        <v>21</v>
      </c>
      <c r="E129">
        <v>0</v>
      </c>
      <c r="F129" t="s">
        <v>46</v>
      </c>
      <c r="G129">
        <v>0</v>
      </c>
      <c r="H129" s="3" t="str">
        <f>IFERROR(E128/(E128+E130),"")</f>
        <v/>
      </c>
      <c r="I129" s="3" t="str">
        <f>IFERROR((E128+E129)/(G128),"")</f>
        <v/>
      </c>
      <c r="J129" s="3">
        <v>0.9</v>
      </c>
      <c r="K129" t="s">
        <v>15</v>
      </c>
      <c r="L129" t="str">
        <f>IF(K128="Y",IF(AND(E128=0,E129=0,E130=0),"N/A",
IF(AND(E128=0,E129&gt;0,E130=0),"Currently Meeting, Pending",
IF(AND(E128&gt;0,E129&gt;0,H128+0.005&gt;=J128),"Currently Meeting, Pending",
IF(AND(E128&gt;0,E129&gt;=0,E130&gt;=0,H130+0.005&gt;=J130),"Will Meet Goal",
IF(AND(E128&gt;=0,E129=0,E130&gt;0,I130&lt;J130),"Will Not Meet Goal",
IF(AND(E128&gt;=0,E129&gt;0,E130&gt;0,H129&lt;J129),"Currently Not Meeting, Pending",
"ERROR")))))),
IF(AND(E128=0,E129=0,E130=0),"N/A",
IF(AND(E128=0,E129&gt;0,E130=0),"Goal Met",
IF(AND(E128&gt;0,E129&gt;0,H128+0.005&gt;=J128),"Goal Met",
IF(AND(E128&gt;0,E129&gt;=0,E130&gt;=0,H130+0.005&gt;=J130),"Goal Met",
IF(AND(E128&gt;=0,E129=0,E130&gt;0,H130&lt;J130),"Goal Not Met",
IF(AND(E128&gt;=0,E129&gt;0,E130&gt;0,H129&lt;J129),"Goal Not Met","ERROR")
))))))</f>
        <v>N/A</v>
      </c>
      <c r="M129" t="s">
        <v>45</v>
      </c>
      <c r="N129" s="8">
        <v>45930</v>
      </c>
      <c r="O129" s="3">
        <v>0</v>
      </c>
    </row>
    <row r="130" spans="1:15" x14ac:dyDescent="0.3">
      <c r="A130">
        <v>2024</v>
      </c>
      <c r="B130" t="s">
        <v>28</v>
      </c>
      <c r="C130" t="s">
        <v>44</v>
      </c>
      <c r="D130" t="s">
        <v>22</v>
      </c>
      <c r="E130">
        <v>0</v>
      </c>
      <c r="F130" t="s">
        <v>46</v>
      </c>
      <c r="G130">
        <v>0</v>
      </c>
      <c r="H130" s="3" t="str">
        <f>IFERROR(E128/(E128+E130),"")</f>
        <v/>
      </c>
      <c r="I130" s="3" t="str">
        <f>IFERROR((E128+E129)/(G128),"")</f>
        <v/>
      </c>
      <c r="J130" s="3">
        <v>0.9</v>
      </c>
      <c r="K130" t="s">
        <v>15</v>
      </c>
      <c r="L130" t="str">
        <f>IF(K128="Y",IF(AND(E128=0,E129=0,E130=0),"N/A",
IF(AND(E128=0,E129&gt;0,E130=0),"Currently Meeting, Pending",
IF(AND(E128&gt;0,E129&gt;0,H128+0.005&gt;=J128),"Currently Meeting, Pending",
IF(AND(E128&gt;0,E129&gt;=0,E130&gt;=0,H130+0.005&gt;=J130),"Will Meet Goal",
IF(AND(E128&gt;=0,E129=0,E130&gt;0,I130&lt;J130),"Will Not Meet Goal",
IF(AND(E128&gt;=0,E129&gt;0,E130&gt;0,H129&lt;J129),"Currently Not Meeting, Pending",
"ERROR")))))),
IF(AND(E128=0,E129=0,E130=0),"N/A",
IF(AND(E128=0,E129&gt;0,E130=0),"Goal Met",
IF(AND(E128&gt;0,E129&gt;0,H128+0.005&gt;=J128),"Goal Met",
IF(AND(E128&gt;0,E129&gt;=0,E130&gt;=0,H130+0.005&gt;=J130),"Goal Met",
IF(AND(E128&gt;=0,E129=0,E130&gt;0,H130&lt;J130),"Goal Not Met",
IF(AND(E128&gt;=0,E129&gt;0,E130&gt;0,H129&lt;J129),"Goal Not Met","ERROR")
))))))</f>
        <v>N/A</v>
      </c>
      <c r="M130" t="s">
        <v>45</v>
      </c>
      <c r="N130" s="8">
        <v>45930</v>
      </c>
      <c r="O130" s="3">
        <v>0</v>
      </c>
    </row>
    <row r="131" spans="1:15" x14ac:dyDescent="0.3">
      <c r="A131">
        <v>2024</v>
      </c>
      <c r="B131" t="s">
        <v>28</v>
      </c>
      <c r="C131" t="s">
        <v>16</v>
      </c>
      <c r="D131" t="s">
        <v>14</v>
      </c>
      <c r="E131">
        <v>9</v>
      </c>
      <c r="F131" t="s">
        <v>46</v>
      </c>
      <c r="G131">
        <v>9</v>
      </c>
      <c r="H131" s="3">
        <f>IFERROR(E131/(E131+E133),"")</f>
        <v>1</v>
      </c>
      <c r="I131" s="3">
        <f>IFERROR((E131+E132)/(G131),"")</f>
        <v>1</v>
      </c>
      <c r="J131" s="3">
        <v>0.9</v>
      </c>
      <c r="K131" t="s">
        <v>15</v>
      </c>
      <c r="L131" t="str">
        <f>IF(K131="Y",IF(AND(E131=0,E132=0,E133=0),"N/A",
IF(AND(E131=0,E132&gt;0,E133=0),"Currently Meeting, Pending",
IF(AND(E131&gt;0,E132&gt;0,H131+0.005&gt;=J131),"Currently Meeting, Pending",
IF(AND(E131&gt;0,E132&gt;=0,E133&gt;=0,H133+0.005&gt;=J133),"Will Meet Goal",
IF(AND(E131&gt;=0,E132=0,E133&gt;0,I133&lt;J133),"Will Not Meet Goal",
IF(AND(E131&gt;=0,E132&gt;0,E133&gt;0,H132&lt;J132),"Currently Not Meeting, Pending",
"ERROR")))))),
IF(AND(E131=0,E132=0,E133=0),"N/A",
IF(AND(E131=0,E132&gt;0,E133=0),"Goal Met",
IF(AND(E131&gt;0,E132&gt;0,H131+0.005&gt;=J131),"Goal Met",
IF(AND(E131&gt;0,E132&gt;=0,E133&gt;=0,H133+0.005&gt;=J133),"Goal Met",
IF(AND(E131&gt;=0,E132=0,E133&gt;0,H133&lt;J133),"Goal Not Met",
IF(AND(E131&gt;=0,E132&gt;0,E133&gt;0,H132&lt;J132),"Goal Not Met","ERROR")
))))))</f>
        <v>Goal Met</v>
      </c>
      <c r="M131" t="s">
        <v>58</v>
      </c>
      <c r="N131" s="8">
        <v>45930</v>
      </c>
      <c r="O131" s="3">
        <v>1</v>
      </c>
    </row>
    <row r="132" spans="1:15" x14ac:dyDescent="0.3">
      <c r="A132">
        <v>2024</v>
      </c>
      <c r="B132" t="s">
        <v>28</v>
      </c>
      <c r="C132" t="s">
        <v>16</v>
      </c>
      <c r="D132" t="s">
        <v>21</v>
      </c>
      <c r="E132">
        <v>0</v>
      </c>
      <c r="F132" t="s">
        <v>46</v>
      </c>
      <c r="G132">
        <v>9</v>
      </c>
      <c r="H132" s="3">
        <f>IFERROR(E131/(E131+E133),"")</f>
        <v>1</v>
      </c>
      <c r="I132" s="3">
        <f>IFERROR((E131+E132)/(G131),"")</f>
        <v>1</v>
      </c>
      <c r="J132" s="3">
        <v>0.9</v>
      </c>
      <c r="K132" t="s">
        <v>15</v>
      </c>
      <c r="L132" t="str">
        <f>IF(K131="Y",IF(AND(E131=0,E132=0,E133=0),"N/A",
IF(AND(E131=0,E132&gt;0,E133=0),"Currently Meeting, Pending",
IF(AND(E131&gt;0,E132&gt;0,H131+0.005&gt;=J131),"Currently Meeting, Pending",
IF(AND(E131&gt;0,E132&gt;=0,E133&gt;=0,H133+0.005&gt;=J133),"Will Meet Goal",
IF(AND(E131&gt;=0,E132=0,E133&gt;0,I133&lt;J133),"Will Not Meet Goal",
IF(AND(E131&gt;=0,E132&gt;0,E133&gt;0,H132&lt;J132),"Currently Not Meeting, Pending",
"ERROR")))))),
IF(AND(E131=0,E132=0,E133=0),"N/A",
IF(AND(E131=0,E132&gt;0,E133=0),"Goal Met",
IF(AND(E131&gt;0,E132&gt;0,H131+0.005&gt;=J131),"Goal Met",
IF(AND(E131&gt;0,E132&gt;=0,E133&gt;=0,H133+0.005&gt;=J133),"Goal Met",
IF(AND(E131&gt;=0,E132=0,E133&gt;0,H133&lt;J133),"Goal Not Met",
IF(AND(E131&gt;=0,E132&gt;0,E133&gt;0,H132&lt;J132),"Goal Not Met","ERROR")
))))))</f>
        <v>Goal Met</v>
      </c>
      <c r="M132" t="s">
        <v>58</v>
      </c>
      <c r="N132" s="8">
        <v>45930</v>
      </c>
      <c r="O132" s="3">
        <v>0</v>
      </c>
    </row>
    <row r="133" spans="1:15" x14ac:dyDescent="0.3">
      <c r="A133">
        <v>2024</v>
      </c>
      <c r="B133" t="s">
        <v>28</v>
      </c>
      <c r="C133" t="s">
        <v>16</v>
      </c>
      <c r="D133" t="s">
        <v>22</v>
      </c>
      <c r="E133">
        <v>0</v>
      </c>
      <c r="F133" t="s">
        <v>46</v>
      </c>
      <c r="G133">
        <v>9</v>
      </c>
      <c r="H133" s="3">
        <f>IFERROR(E131/(E131+E133),"")</f>
        <v>1</v>
      </c>
      <c r="I133" s="3">
        <f>IFERROR((E131+E132)/(G131),"")</f>
        <v>1</v>
      </c>
      <c r="J133" s="3">
        <v>0.9</v>
      </c>
      <c r="K133" t="s">
        <v>15</v>
      </c>
      <c r="L133" t="str">
        <f>IF(K131="Y",IF(AND(E131=0,E132=0,E133=0),"N/A",
IF(AND(E131=0,E132&gt;0,E133=0),"Currently Meeting, Pending",
IF(AND(E131&gt;0,E132&gt;0,H131+0.005&gt;=J131),"Currently Meeting, Pending",
IF(AND(E131&gt;0,E132&gt;=0,E133&gt;=0,H133+0.005&gt;=J133),"Will Meet Goal",
IF(AND(E131&gt;=0,E132=0,E133&gt;0,I133&lt;J133),"Will Not Meet Goal",
IF(AND(E131&gt;=0,E132&gt;0,E133&gt;0,H132&lt;J132),"Currently Not Meeting, Pending",
"ERROR")))))),
IF(AND(E131=0,E132=0,E133=0),"N/A",
IF(AND(E131=0,E132&gt;0,E133=0),"Goal Met",
IF(AND(E131&gt;0,E132&gt;0,H131+0.005&gt;=J131),"Goal Met",
IF(AND(E131&gt;0,E132&gt;=0,E133&gt;=0,H133+0.005&gt;=J133),"Goal Met",
IF(AND(E131&gt;=0,E132=0,E133&gt;0,H133&lt;J133),"Goal Not Met",
IF(AND(E131&gt;=0,E132&gt;0,E133&gt;0,H132&lt;J132),"Goal Not Met","ERROR")
))))))</f>
        <v>Goal Met</v>
      </c>
      <c r="M133" t="s">
        <v>58</v>
      </c>
      <c r="N133" s="8">
        <v>45930</v>
      </c>
      <c r="O133" s="3">
        <v>0</v>
      </c>
    </row>
    <row r="134" spans="1:15" x14ac:dyDescent="0.3">
      <c r="A134">
        <v>2025</v>
      </c>
      <c r="B134" t="s">
        <v>28</v>
      </c>
      <c r="C134" t="s">
        <v>29</v>
      </c>
      <c r="D134" t="s">
        <v>14</v>
      </c>
      <c r="E134">
        <v>65</v>
      </c>
      <c r="F134" t="s">
        <v>46</v>
      </c>
      <c r="G134">
        <v>79</v>
      </c>
      <c r="H134" s="3">
        <f>IFERROR(E134/(E134+E136),"")</f>
        <v>0.98484848484848486</v>
      </c>
      <c r="I134" s="3">
        <f>IFERROR((E134+E135)/(G134),"")</f>
        <v>0.98734177215189878</v>
      </c>
      <c r="J134" s="3">
        <v>0.9</v>
      </c>
      <c r="K134" t="s">
        <v>31</v>
      </c>
      <c r="L134" t="str">
        <f>IF(K134="Y",IF(AND(E134=0,E135=0,E136=0),"N/A",
IF(AND(E134=0,E135&gt;0,E136=0),"Currently Meeting, Pending",
IF(AND(E134&gt;0,E135&gt;0,H134+0.005&gt;=J134),"Currently Meeting, Pending",
IF(AND(E134&gt;0,E135&gt;=0,E136&gt;=0,H136+0.005&gt;=J136),"Will Meet Goal",
IF(AND(E134&gt;=0,E135=0,E136&gt;0,I136&lt;J136),"Will Not Meet Goal",
IF(AND(E134&gt;=0,E135&gt;0,E136&gt;0,H135&lt;J135),"Currently Not Meeting, Pending",
"ERROR")))))),
IF(AND(E134=0,E135=0,E136=0),"N/A",
IF(AND(E134=0,E135&gt;0,E136=0),"Goal Met",
IF(AND(E134&gt;0,E135&gt;0,H134+0.005&gt;=J134),"Goal Met",
IF(AND(E134&gt;0,E135&gt;=0,E136&gt;=0,H136+0.005&gt;=J136),"Goal Met",
IF(AND(E134&gt;=0,E135=0,E136&gt;0,H136&lt;J136),"Goal Not Met",
IF(AND(E134&gt;=0,E135&gt;0,E136&gt;0,H135&lt;J135),"Goal Not Met","ERROR")
))))))</f>
        <v>Currently Meeting, Pending</v>
      </c>
      <c r="M134" t="s">
        <v>69</v>
      </c>
      <c r="N134" s="8">
        <v>46022</v>
      </c>
      <c r="O134" s="3">
        <v>0.82278481012658233</v>
      </c>
    </row>
    <row r="135" spans="1:15" x14ac:dyDescent="0.3">
      <c r="A135">
        <v>2025</v>
      </c>
      <c r="B135" t="s">
        <v>28</v>
      </c>
      <c r="C135" t="s">
        <v>29</v>
      </c>
      <c r="D135" t="s">
        <v>21</v>
      </c>
      <c r="E135">
        <v>13</v>
      </c>
      <c r="F135" t="s">
        <v>46</v>
      </c>
      <c r="G135">
        <v>79</v>
      </c>
      <c r="H135" s="3">
        <f>IFERROR(E134/(E134+E136),"")</f>
        <v>0.98484848484848486</v>
      </c>
      <c r="I135" s="3">
        <f>IFERROR((E134+E135)/(G134),"")</f>
        <v>0.98734177215189878</v>
      </c>
      <c r="J135" s="3">
        <v>0.9</v>
      </c>
      <c r="K135" t="s">
        <v>31</v>
      </c>
      <c r="L135" t="str">
        <f>IF(K134="Y",IF(AND(E134=0,E135=0,E136=0),"N/A",
IF(AND(E134=0,E135&gt;0,E136=0),"Currently Meeting, Pending",
IF(AND(E134&gt;0,E135&gt;0,H134+0.005&gt;=J134),"Currently Meeting, Pending",
IF(AND(E134&gt;0,E135&gt;=0,E136&gt;=0,H136+0.005&gt;=J136),"Will Meet Goal",
IF(AND(E134&gt;=0,E135=0,E136&gt;0,I136&lt;J136),"Will Not Meet Goal",
IF(AND(E134&gt;=0,E135&gt;0,E136&gt;0,H135&lt;J135),"Currently Not Meeting, Pending",
"ERROR")))))),
IF(AND(E134=0,E135=0,E136=0),"N/A",
IF(AND(E134=0,E135&gt;0,E136=0),"Goal Met",
IF(AND(E134&gt;0,E135&gt;0,H134+0.005&gt;=J134),"Goal Met",
IF(AND(E134&gt;0,E135&gt;=0,E136&gt;=0,H136+0.005&gt;=J136),"Goal Met",
IF(AND(E134&gt;=0,E135=0,E136&gt;0,H136&lt;J136),"Goal Not Met",
IF(AND(E134&gt;=0,E135&gt;0,E136&gt;0,H135&lt;J135),"Goal Not Met","ERROR")
))))))</f>
        <v>Currently Meeting, Pending</v>
      </c>
      <c r="M135" t="s">
        <v>69</v>
      </c>
      <c r="N135" s="8">
        <v>46022</v>
      </c>
      <c r="O135" s="3">
        <v>0.16455696202531644</v>
      </c>
    </row>
    <row r="136" spans="1:15" x14ac:dyDescent="0.3">
      <c r="A136">
        <v>2025</v>
      </c>
      <c r="B136" t="s">
        <v>28</v>
      </c>
      <c r="C136" t="s">
        <v>29</v>
      </c>
      <c r="D136" t="s">
        <v>22</v>
      </c>
      <c r="E136">
        <v>1</v>
      </c>
      <c r="F136" t="s">
        <v>46</v>
      </c>
      <c r="G136">
        <v>79</v>
      </c>
      <c r="H136" s="3">
        <f>IFERROR(E134/(E134+E136),"")</f>
        <v>0.98484848484848486</v>
      </c>
      <c r="I136" s="3">
        <f>IFERROR((E134+E135)/(G134),"")</f>
        <v>0.98734177215189878</v>
      </c>
      <c r="J136" s="3">
        <v>0.9</v>
      </c>
      <c r="K136" t="s">
        <v>31</v>
      </c>
      <c r="L136" t="str">
        <f>IF(K134="Y",IF(AND(E134=0,E135=0,E136=0),"N/A",
IF(AND(E134=0,E135&gt;0,E136=0),"Currently Meeting, Pending",
IF(AND(E134&gt;0,E135&gt;0,H134+0.005&gt;=J134),"Currently Meeting, Pending",
IF(AND(E134&gt;0,E135&gt;=0,E136&gt;=0,H136+0.005&gt;=J136),"Will Meet Goal",
IF(AND(E134&gt;=0,E135=0,E136&gt;0,I136&lt;J136),"Will Not Meet Goal",
IF(AND(E134&gt;=0,E135&gt;0,E136&gt;0,H135&lt;J135),"Currently Not Meeting, Pending",
"ERROR")))))),
IF(AND(E134=0,E135=0,E136=0),"N/A",
IF(AND(E134=0,E135&gt;0,E136=0),"Goal Met",
IF(AND(E134&gt;0,E135&gt;0,H134+0.005&gt;=J134),"Goal Met",
IF(AND(E134&gt;0,E135&gt;=0,E136&gt;=0,H136+0.005&gt;=J136),"Goal Met",
IF(AND(E134&gt;=0,E135=0,E136&gt;0,H136&lt;J136),"Goal Not Met",
IF(AND(E134&gt;=0,E135&gt;0,E136&gt;0,H135&lt;J135),"Goal Not Met","ERROR")
))))))</f>
        <v>Currently Meeting, Pending</v>
      </c>
      <c r="M136" t="s">
        <v>69</v>
      </c>
      <c r="N136" s="8">
        <v>46022</v>
      </c>
      <c r="O136" s="3">
        <v>1.2658227848101266E-2</v>
      </c>
    </row>
    <row r="137" spans="1:15" x14ac:dyDescent="0.3">
      <c r="A137">
        <v>2025</v>
      </c>
      <c r="B137" t="s">
        <v>28</v>
      </c>
      <c r="C137" t="s">
        <v>30</v>
      </c>
      <c r="D137" t="s">
        <v>14</v>
      </c>
      <c r="E137">
        <v>108</v>
      </c>
      <c r="F137" t="s">
        <v>47</v>
      </c>
      <c r="G137">
        <v>121</v>
      </c>
      <c r="H137" s="3">
        <f>IFERROR(E137/(E137+E139),"")</f>
        <v>0.97297297297297303</v>
      </c>
      <c r="I137" s="3">
        <f>IFERROR((E137+E138)/(G137),"")</f>
        <v>0.97520661157024791</v>
      </c>
      <c r="J137" s="3">
        <v>0.9</v>
      </c>
      <c r="K137" t="s">
        <v>31</v>
      </c>
      <c r="L137" t="str">
        <f>IF(K137="Y",IF(AND(E137=0,E138=0,E139=0),"N/A",
IF(AND(E137=0,E138&gt;0,E139=0),"Currently Meeting, Pending",
IF(AND(E137&gt;0,E138&gt;0,H137+0.005&gt;=J137),"Currently Meeting, Pending",
IF(AND(E137&gt;0,E138&gt;=0,E139&gt;=0,H139+0.005&gt;=J139),"Will Meet Goal",
IF(AND(E137&gt;=0,E138=0,E139&gt;0,I139&lt;J139),"Will Not Meet Goal",
IF(AND(E137&gt;=0,E138&gt;0,E139&gt;0,H138&lt;J138),"Currently Not Meeting, Pending",
"ERROR")))))),
IF(AND(E137=0,E138=0,E139=0),"N/A",
IF(AND(E137=0,E138&gt;0,E139=0),"Goal Met",
IF(AND(E137&gt;0,E138&gt;0,H137+0.005&gt;=J137),"Goal Met",
IF(AND(E137&gt;0,E138&gt;=0,E139&gt;=0,H139+0.005&gt;=J139),"Goal Met",
IF(AND(E137&gt;=0,E138=0,E139&gt;0,H139&lt;J139),"Goal Not Met",
IF(AND(E137&gt;=0,E138&gt;0,E139&gt;0,H138&lt;J138),"Goal Not Met","ERROR")
))))))</f>
        <v>Currently Meeting, Pending</v>
      </c>
      <c r="M137" t="s">
        <v>70</v>
      </c>
      <c r="N137" s="8">
        <v>46022</v>
      </c>
      <c r="O137" s="3">
        <v>0.8925619834710744</v>
      </c>
    </row>
    <row r="138" spans="1:15" x14ac:dyDescent="0.3">
      <c r="A138">
        <v>2025</v>
      </c>
      <c r="B138" t="s">
        <v>28</v>
      </c>
      <c r="C138" t="s">
        <v>30</v>
      </c>
      <c r="D138" t="s">
        <v>21</v>
      </c>
      <c r="E138">
        <v>10</v>
      </c>
      <c r="F138" t="s">
        <v>47</v>
      </c>
      <c r="G138">
        <v>121</v>
      </c>
      <c r="H138" s="3">
        <f>IFERROR(E137/(E137+E139),"")</f>
        <v>0.97297297297297303</v>
      </c>
      <c r="I138" s="3">
        <f>IFERROR((E137+E138)/(G137),"")</f>
        <v>0.97520661157024791</v>
      </c>
      <c r="J138" s="3">
        <v>0.9</v>
      </c>
      <c r="K138" t="s">
        <v>31</v>
      </c>
      <c r="L138" t="str">
        <f>IF(K137="Y",IF(AND(E137=0,E138=0,E139=0),"N/A",
IF(AND(E137=0,E138&gt;0,E139=0),"Currently Meeting, Pending",
IF(AND(E137&gt;0,E138&gt;0,H137+0.005&gt;=J137),"Currently Meeting, Pending",
IF(AND(E137&gt;0,E138&gt;=0,E139&gt;=0,H139+0.005&gt;=J139),"Will Meet Goal",
IF(AND(E137&gt;=0,E138=0,E139&gt;0,I139&lt;J139),"Will Not Meet Goal",
IF(AND(E137&gt;=0,E138&gt;0,E139&gt;0,H138&lt;J138),"Currently Not Meeting, Pending",
"ERROR")))))),
IF(AND(E137=0,E138=0,E139=0),"N/A",
IF(AND(E137=0,E138&gt;0,E139=0),"Goal Met",
IF(AND(E137&gt;0,E138&gt;0,H137+0.005&gt;=J137),"Goal Met",
IF(AND(E137&gt;0,E138&gt;=0,E139&gt;=0,H139+0.005&gt;=J139),"Goal Met",
IF(AND(E137&gt;=0,E138=0,E139&gt;0,H139&lt;J139),"Goal Not Met",
IF(AND(E137&gt;=0,E138&gt;0,E139&gt;0,H138&lt;J138),"Goal Not Met","ERROR")
))))))</f>
        <v>Currently Meeting, Pending</v>
      </c>
      <c r="M138" t="s">
        <v>70</v>
      </c>
      <c r="N138" s="8">
        <v>46022</v>
      </c>
      <c r="O138" s="3">
        <v>8.2644628099173556E-2</v>
      </c>
    </row>
    <row r="139" spans="1:15" x14ac:dyDescent="0.3">
      <c r="A139">
        <v>2025</v>
      </c>
      <c r="B139" t="s">
        <v>28</v>
      </c>
      <c r="C139" t="s">
        <v>30</v>
      </c>
      <c r="D139" t="s">
        <v>22</v>
      </c>
      <c r="E139">
        <v>3</v>
      </c>
      <c r="F139" t="s">
        <v>47</v>
      </c>
      <c r="G139">
        <v>121</v>
      </c>
      <c r="H139" s="3">
        <f>IFERROR(E137/(E137+E139),"")</f>
        <v>0.97297297297297303</v>
      </c>
      <c r="I139" s="3">
        <f>IFERROR((E137+E138)/(G137),"")</f>
        <v>0.97520661157024791</v>
      </c>
      <c r="J139" s="3">
        <v>0.9</v>
      </c>
      <c r="K139" t="s">
        <v>31</v>
      </c>
      <c r="L139" t="str">
        <f>IF(K137="Y",IF(AND(E137=0,E138=0,E139=0),"N/A",
IF(AND(E137=0,E138&gt;0,E139=0),"Currently Meeting, Pending",
IF(AND(E137&gt;0,E138&gt;0,H137+0.005&gt;=J137),"Currently Meeting, Pending",
IF(AND(E137&gt;0,E138&gt;=0,E139&gt;=0,H139+0.005&gt;=J139),"Will Meet Goal",
IF(AND(E137&gt;=0,E138=0,E139&gt;0,I139&lt;J139),"Will Not Meet Goal",
IF(AND(E137&gt;=0,E138&gt;0,E139&gt;0,H138&lt;J138),"Currently Not Meeting, Pending",
"ERROR")))))),
IF(AND(E137=0,E138=0,E139=0),"N/A",
IF(AND(E137=0,E138&gt;0,E139=0),"Goal Met",
IF(AND(E137&gt;0,E138&gt;0,H137+0.005&gt;=J137),"Goal Met",
IF(AND(E137&gt;0,E138&gt;=0,E139&gt;=0,H139+0.005&gt;=J139),"Goal Met",
IF(AND(E137&gt;=0,E138=0,E139&gt;0,H139&lt;J139),"Goal Not Met",
IF(AND(E137&gt;=0,E138&gt;0,E139&gt;0,H138&lt;J138),"Goal Not Met","ERROR")
))))))</f>
        <v>Currently Meeting, Pending</v>
      </c>
      <c r="M139" t="s">
        <v>70</v>
      </c>
      <c r="N139" s="8">
        <v>46022</v>
      </c>
      <c r="O139" s="3">
        <v>2.4793388429752067E-2</v>
      </c>
    </row>
    <row r="140" spans="1:15" x14ac:dyDescent="0.3">
      <c r="A140">
        <v>2025</v>
      </c>
      <c r="B140" t="s">
        <v>28</v>
      </c>
      <c r="C140" t="s">
        <v>13</v>
      </c>
      <c r="D140" t="s">
        <v>14</v>
      </c>
      <c r="E140">
        <v>8</v>
      </c>
      <c r="F140" t="s">
        <v>48</v>
      </c>
      <c r="G140">
        <v>17</v>
      </c>
      <c r="H140" s="3">
        <f>IFERROR(E140/(E140+E142),"")</f>
        <v>1</v>
      </c>
      <c r="I140" s="3">
        <f>IFERROR((E140+E141)/(G140),"")</f>
        <v>1</v>
      </c>
      <c r="J140" s="3">
        <v>0.9</v>
      </c>
      <c r="K140" t="s">
        <v>31</v>
      </c>
      <c r="L140" t="str">
        <f>IF(K140="Y",IF(AND(E140=0,E141=0,E142=0),"N/A",
IF(AND(E140=0,E141&gt;0,E142=0),"Currently Meeting, Pending",
IF(AND(E140&gt;0,E141&gt;0,H140+0.005&gt;=J140),"Currently Meeting, Pending",
IF(AND(E140&gt;0,E141&gt;=0,E142&gt;=0,H142+0.005&gt;=J142),"Will Meet Goal",
IF(AND(E140&gt;=0,E141=0,E142&gt;0,I142&lt;J142),"Will Not Meet Goal",
IF(AND(E140&gt;=0,E141&gt;0,E142&gt;0,H141&lt;J141),"Currently Not Meeting, Pending",
"ERROR")))))),
IF(AND(E140=0,E141=0,E142=0),"N/A",
IF(AND(E140=0,E141&gt;0,E142=0),"Goal Met",
IF(AND(E140&gt;0,E141&gt;0,H140+0.005&gt;=J140),"Goal Met",
IF(AND(E140&gt;0,E141&gt;=0,E142&gt;=0,H142+0.005&gt;=J142),"Goal Met",
IF(AND(E140&gt;=0,E141=0,E142&gt;0,H142&lt;J142),"Goal Not Met",
IF(AND(E140&gt;=0,E141&gt;0,E142&gt;0,H141&lt;J141),"Goal Not Met","ERROR")
))))))</f>
        <v>Currently Meeting, Pending</v>
      </c>
      <c r="M140" t="s">
        <v>71</v>
      </c>
      <c r="N140" s="8">
        <v>46022</v>
      </c>
      <c r="O140" s="3">
        <v>0.47058823529411764</v>
      </c>
    </row>
    <row r="141" spans="1:15" x14ac:dyDescent="0.3">
      <c r="A141">
        <v>2025</v>
      </c>
      <c r="B141" t="s">
        <v>28</v>
      </c>
      <c r="C141" t="s">
        <v>13</v>
      </c>
      <c r="D141" t="s">
        <v>21</v>
      </c>
      <c r="E141">
        <v>9</v>
      </c>
      <c r="F141" t="s">
        <v>48</v>
      </c>
      <c r="G141">
        <v>17</v>
      </c>
      <c r="H141" s="3">
        <f>IFERROR(E140/(E140+E142),"")</f>
        <v>1</v>
      </c>
      <c r="I141" s="3">
        <f>IFERROR((E140+E141)/(G140),"")</f>
        <v>1</v>
      </c>
      <c r="J141" s="3">
        <v>0.9</v>
      </c>
      <c r="K141" t="s">
        <v>31</v>
      </c>
      <c r="L141" t="str">
        <f>IF(K140="Y",IF(AND(E140=0,E141=0,E142=0),"N/A",
IF(AND(E140=0,E141&gt;0,E142=0),"Currently Meeting, Pending",
IF(AND(E140&gt;0,E141&gt;0,H140+0.005&gt;=J140),"Currently Meeting, Pending",
IF(AND(E140&gt;0,E141&gt;=0,E142&gt;=0,H142+0.005&gt;=J142),"Will Meet Goal",
IF(AND(E140&gt;=0,E141=0,E142&gt;0,I142&lt;J142),"Will Not Meet Goal",
IF(AND(E140&gt;=0,E141&gt;0,E142&gt;0,H141&lt;J141),"Currently Not Meeting, Pending",
"ERROR")))))),
IF(AND(E140=0,E141=0,E142=0),"N/A",
IF(AND(E140=0,E141&gt;0,E142=0),"Goal Met",
IF(AND(E140&gt;0,E141&gt;0,H140+0.005&gt;=J140),"Goal Met",
IF(AND(E140&gt;0,E141&gt;=0,E142&gt;=0,H142+0.005&gt;=J142),"Goal Met",
IF(AND(E140&gt;=0,E141=0,E142&gt;0,H142&lt;J142),"Goal Not Met",
IF(AND(E140&gt;=0,E141&gt;0,E142&gt;0,H141&lt;J141),"Goal Not Met","ERROR")
))))))</f>
        <v>Currently Meeting, Pending</v>
      </c>
      <c r="M141" t="s">
        <v>71</v>
      </c>
      <c r="N141" s="8">
        <v>46022</v>
      </c>
      <c r="O141" s="3">
        <v>0.52941176470588236</v>
      </c>
    </row>
    <row r="142" spans="1:15" x14ac:dyDescent="0.3">
      <c r="A142">
        <v>2025</v>
      </c>
      <c r="B142" t="s">
        <v>28</v>
      </c>
      <c r="C142" t="s">
        <v>13</v>
      </c>
      <c r="D142" t="s">
        <v>22</v>
      </c>
      <c r="E142">
        <v>0</v>
      </c>
      <c r="F142" t="s">
        <v>48</v>
      </c>
      <c r="G142">
        <v>17</v>
      </c>
      <c r="H142" s="3">
        <f>IFERROR(E140/(E140+E142),"")</f>
        <v>1</v>
      </c>
      <c r="I142" s="3">
        <f>IFERROR((E140+E141)/(G140),"")</f>
        <v>1</v>
      </c>
      <c r="J142" s="3">
        <v>0.9</v>
      </c>
      <c r="K142" t="s">
        <v>31</v>
      </c>
      <c r="L142" t="str">
        <f>IF(K140="Y",IF(AND(E140=0,E141=0,E142=0),"N/A",
IF(AND(E140=0,E141&gt;0,E142=0),"Currently Meeting, Pending",
IF(AND(E140&gt;0,E141&gt;0,H140+0.005&gt;=J140),"Currently Meeting, Pending",
IF(AND(E140&gt;0,E141&gt;=0,E142&gt;=0,H142+0.005&gt;=J142),"Will Meet Goal",
IF(AND(E140&gt;=0,E141=0,E142&gt;0,I142&lt;J142),"Will Not Meet Goal",
IF(AND(E140&gt;=0,E141&gt;0,E142&gt;0,H141&lt;J141),"Currently Not Meeting, Pending",
"ERROR")))))),
IF(AND(E140=0,E141=0,E142=0),"N/A",
IF(AND(E140=0,E141&gt;0,E142=0),"Goal Met",
IF(AND(E140&gt;0,E141&gt;0,H140+0.005&gt;=J140),"Goal Met",
IF(AND(E140&gt;0,E141&gt;=0,E142&gt;=0,H142+0.005&gt;=J142),"Goal Met",
IF(AND(E140&gt;=0,E141=0,E142&gt;0,H142&lt;J142),"Goal Not Met",
IF(AND(E140&gt;=0,E141&gt;0,E142&gt;0,H141&lt;J141),"Goal Not Met","ERROR")
))))))</f>
        <v>Currently Meeting, Pending</v>
      </c>
      <c r="M142" t="s">
        <v>71</v>
      </c>
      <c r="N142" s="8">
        <v>46022</v>
      </c>
      <c r="O142" s="3">
        <v>0</v>
      </c>
    </row>
    <row r="143" spans="1:15" x14ac:dyDescent="0.3">
      <c r="A143">
        <v>2025</v>
      </c>
      <c r="B143" t="s">
        <v>28</v>
      </c>
      <c r="C143" t="s">
        <v>33</v>
      </c>
      <c r="D143" t="s">
        <v>14</v>
      </c>
      <c r="E143">
        <v>11</v>
      </c>
      <c r="F143" t="s">
        <v>49</v>
      </c>
      <c r="G143">
        <v>11</v>
      </c>
      <c r="H143" s="3">
        <f>IFERROR(E143/(E143+E145),"")</f>
        <v>1</v>
      </c>
      <c r="I143" s="3">
        <f>IFERROR((E143+E144)/(G143),"")</f>
        <v>1</v>
      </c>
      <c r="J143" s="3">
        <v>0.9</v>
      </c>
      <c r="K143" t="s">
        <v>31</v>
      </c>
      <c r="L143" t="str">
        <f>IF(K143="Y",IF(AND(E143=0,E144=0,E145=0),"N/A",
IF(AND(E143=0,E144&gt;0,E145=0),"Currently Meeting, Pending",
IF(AND(E143&gt;0,E144&gt;0,H143+0.005&gt;=J143),"Currently Meeting, Pending",
IF(AND(E143&gt;0,E144&gt;=0,E145&gt;=0,H145+0.005&gt;=J145),"Will Meet Goal",
IF(AND(E143&gt;=0,E144=0,E145&gt;0,I145&lt;J145),"Will Not Meet Goal",
IF(AND(E143&gt;=0,E144&gt;0,E145&gt;0,H144&lt;J144),"Currently Not Meeting, Pending",
"ERROR")))))),
IF(AND(E143=0,E144=0,E145=0),"N/A",
IF(AND(E143=0,E144&gt;0,E145=0),"Goal Met",
IF(AND(E143&gt;0,E144&gt;0,H143+0.005&gt;=J143),"Goal Met",
IF(AND(E143&gt;0,E144&gt;=0,E145&gt;=0,H145+0.005&gt;=J145),"Goal Met",
IF(AND(E143&gt;=0,E144=0,E145&gt;0,H145&lt;J145),"Goal Not Met",
IF(AND(E143&gt;=0,E144&gt;0,E145&gt;0,H144&lt;J144),"Goal Not Met","ERROR")
))))))</f>
        <v>Will Meet Goal</v>
      </c>
      <c r="M143" t="s">
        <v>72</v>
      </c>
      <c r="N143" s="8">
        <v>46022</v>
      </c>
      <c r="O143" s="3">
        <v>1</v>
      </c>
    </row>
    <row r="144" spans="1:15" x14ac:dyDescent="0.3">
      <c r="A144">
        <v>2025</v>
      </c>
      <c r="B144" t="s">
        <v>28</v>
      </c>
      <c r="C144" t="s">
        <v>33</v>
      </c>
      <c r="D144" t="s">
        <v>21</v>
      </c>
      <c r="E144">
        <v>0</v>
      </c>
      <c r="F144" t="s">
        <v>49</v>
      </c>
      <c r="G144">
        <v>11</v>
      </c>
      <c r="H144" s="3">
        <f>IFERROR(E143/(E143+E145),"")</f>
        <v>1</v>
      </c>
      <c r="I144" s="3">
        <f>IFERROR((E143+E144)/(G143),"")</f>
        <v>1</v>
      </c>
      <c r="J144" s="3">
        <v>0.9</v>
      </c>
      <c r="K144" t="s">
        <v>31</v>
      </c>
      <c r="L144" t="str">
        <f>IF(K143="Y",IF(AND(E143=0,E144=0,E145=0),"N/A",
IF(AND(E143=0,E144&gt;0,E145=0),"Currently Meeting, Pending",
IF(AND(E143&gt;0,E144&gt;0,H143+0.005&gt;=J143),"Currently Meeting, Pending",
IF(AND(E143&gt;0,E144&gt;=0,E145&gt;=0,H145+0.005&gt;=J145),"Will Meet Goal",
IF(AND(E143&gt;=0,E144=0,E145&gt;0,I145&lt;J145),"Will Not Meet Goal",
IF(AND(E143&gt;=0,E144&gt;0,E145&gt;0,H144&lt;J144),"Currently Not Meeting, Pending",
"ERROR")))))),
IF(AND(E143=0,E144=0,E145=0),"N/A",
IF(AND(E143=0,E144&gt;0,E145=0),"Goal Met",
IF(AND(E143&gt;0,E144&gt;0,H143+0.005&gt;=J143),"Goal Met",
IF(AND(E143&gt;0,E144&gt;=0,E145&gt;=0,H145+0.005&gt;=J145),"Goal Met",
IF(AND(E143&gt;=0,E144=0,E145&gt;0,H145&lt;J145),"Goal Not Met",
IF(AND(E143&gt;=0,E144&gt;0,E145&gt;0,H144&lt;J144),"Goal Not Met","ERROR")
))))))</f>
        <v>Will Meet Goal</v>
      </c>
      <c r="M144" t="s">
        <v>72</v>
      </c>
      <c r="N144" s="8">
        <v>46022</v>
      </c>
      <c r="O144" s="3">
        <v>0</v>
      </c>
    </row>
    <row r="145" spans="1:15" x14ac:dyDescent="0.3">
      <c r="A145">
        <v>2025</v>
      </c>
      <c r="B145" t="s">
        <v>28</v>
      </c>
      <c r="C145" t="s">
        <v>33</v>
      </c>
      <c r="D145" t="s">
        <v>22</v>
      </c>
      <c r="E145">
        <v>0</v>
      </c>
      <c r="F145" t="s">
        <v>49</v>
      </c>
      <c r="G145">
        <v>11</v>
      </c>
      <c r="H145" s="3">
        <f>IFERROR(E143/(E143+E145),"")</f>
        <v>1</v>
      </c>
      <c r="I145" s="3">
        <f>IFERROR((E143+E144)/(G143),"")</f>
        <v>1</v>
      </c>
      <c r="J145" s="3">
        <v>0.9</v>
      </c>
      <c r="K145" t="s">
        <v>31</v>
      </c>
      <c r="L145" t="str">
        <f>IF(K143="Y",IF(AND(E143=0,E144=0,E145=0),"N/A",
IF(AND(E143=0,E144&gt;0,E145=0),"Currently Meeting, Pending",
IF(AND(E143&gt;0,E144&gt;0,H143+0.005&gt;=J143),"Currently Meeting, Pending",
IF(AND(E143&gt;0,E144&gt;=0,E145&gt;=0,H145+0.005&gt;=J145),"Will Meet Goal",
IF(AND(E143&gt;=0,E144=0,E145&gt;0,I145&lt;J145),"Will Not Meet Goal",
IF(AND(E143&gt;=0,E144&gt;0,E145&gt;0,H144&lt;J144),"Currently Not Meeting, Pending",
"ERROR")))))),
IF(AND(E143=0,E144=0,E145=0),"N/A",
IF(AND(E143=0,E144&gt;0,E145=0),"Goal Met",
IF(AND(E143&gt;0,E144&gt;0,H143+0.005&gt;=J143),"Goal Met",
IF(AND(E143&gt;0,E144&gt;=0,E145&gt;=0,H145+0.005&gt;=J145),"Goal Met",
IF(AND(E143&gt;=0,E144=0,E145&gt;0,H145&lt;J145),"Goal Not Met",
IF(AND(E143&gt;=0,E144&gt;0,E145&gt;0,H144&lt;J144),"Goal Not Met","ERROR")
))))))</f>
        <v>Will Meet Goal</v>
      </c>
      <c r="M145" t="s">
        <v>72</v>
      </c>
      <c r="N145" s="8">
        <v>46022</v>
      </c>
      <c r="O145" s="3">
        <v>0</v>
      </c>
    </row>
    <row r="146" spans="1:15" x14ac:dyDescent="0.3">
      <c r="A146">
        <v>2025</v>
      </c>
      <c r="B146" t="s">
        <v>28</v>
      </c>
      <c r="C146" t="s">
        <v>34</v>
      </c>
      <c r="D146" t="s">
        <v>14</v>
      </c>
      <c r="E146">
        <v>8</v>
      </c>
      <c r="F146" t="s">
        <v>47</v>
      </c>
      <c r="G146">
        <v>8</v>
      </c>
      <c r="H146" s="3">
        <f>IFERROR(E146/(E146+E148),"")</f>
        <v>1</v>
      </c>
      <c r="I146" s="3">
        <f>IFERROR((E146+E147)/(G146),"")</f>
        <v>1</v>
      </c>
      <c r="J146" s="3">
        <v>0.9</v>
      </c>
      <c r="K146" t="s">
        <v>31</v>
      </c>
      <c r="L146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Will Meet Goal</v>
      </c>
      <c r="M146" t="s">
        <v>73</v>
      </c>
      <c r="N146" s="8">
        <v>46022</v>
      </c>
      <c r="O146" s="3">
        <v>1</v>
      </c>
    </row>
    <row r="147" spans="1:15" x14ac:dyDescent="0.3">
      <c r="A147">
        <v>2025</v>
      </c>
      <c r="B147" t="s">
        <v>28</v>
      </c>
      <c r="C147" t="s">
        <v>34</v>
      </c>
      <c r="D147" t="s">
        <v>21</v>
      </c>
      <c r="E147">
        <v>0</v>
      </c>
      <c r="F147" t="s">
        <v>47</v>
      </c>
      <c r="G147">
        <v>8</v>
      </c>
      <c r="H147" s="3">
        <f>IFERROR(E146/(E146+E148),"")</f>
        <v>1</v>
      </c>
      <c r="I147" s="3">
        <f>IFERROR((E146+E147)/(G146),"")</f>
        <v>1</v>
      </c>
      <c r="J147" s="3">
        <v>0.9</v>
      </c>
      <c r="K147" t="s">
        <v>31</v>
      </c>
      <c r="L147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Will Meet Goal</v>
      </c>
      <c r="M147" t="s">
        <v>73</v>
      </c>
      <c r="N147" s="8">
        <v>46022</v>
      </c>
      <c r="O147" s="3">
        <v>0</v>
      </c>
    </row>
    <row r="148" spans="1:15" x14ac:dyDescent="0.3">
      <c r="A148">
        <v>2025</v>
      </c>
      <c r="B148" t="s">
        <v>28</v>
      </c>
      <c r="C148" t="s">
        <v>34</v>
      </c>
      <c r="D148" t="s">
        <v>22</v>
      </c>
      <c r="E148">
        <v>0</v>
      </c>
      <c r="F148" t="s">
        <v>47</v>
      </c>
      <c r="G148">
        <v>8</v>
      </c>
      <c r="H148" s="3">
        <f>IFERROR(E146/(E146+E148),"")</f>
        <v>1</v>
      </c>
      <c r="I148" s="3">
        <f>IFERROR((E146+E147)/(G146),"")</f>
        <v>1</v>
      </c>
      <c r="J148" s="3">
        <v>0.9</v>
      </c>
      <c r="K148" t="s">
        <v>31</v>
      </c>
      <c r="L148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Will Meet Goal</v>
      </c>
      <c r="M148" t="s">
        <v>73</v>
      </c>
      <c r="N148" s="8">
        <v>46022</v>
      </c>
      <c r="O148" s="3">
        <v>0</v>
      </c>
    </row>
    <row r="149" spans="1:15" x14ac:dyDescent="0.3">
      <c r="A149">
        <v>2025</v>
      </c>
      <c r="B149" t="s">
        <v>28</v>
      </c>
      <c r="C149" t="s">
        <v>35</v>
      </c>
      <c r="D149" t="s">
        <v>14</v>
      </c>
      <c r="E149">
        <v>0</v>
      </c>
      <c r="F149" t="s">
        <v>47</v>
      </c>
      <c r="G149">
        <v>0</v>
      </c>
      <c r="H149" s="3" t="str">
        <f>IFERROR(E149/(E149+E151),"")</f>
        <v/>
      </c>
      <c r="I149" s="3" t="str">
        <f>IFERROR((E149+E150)/(G149),"")</f>
        <v/>
      </c>
      <c r="J149" s="3">
        <v>0.9</v>
      </c>
      <c r="K149" t="s">
        <v>31</v>
      </c>
      <c r="L149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N/A</v>
      </c>
      <c r="M149" t="s">
        <v>45</v>
      </c>
      <c r="N149" s="8">
        <v>46022</v>
      </c>
      <c r="O149" s="3">
        <v>0</v>
      </c>
    </row>
    <row r="150" spans="1:15" x14ac:dyDescent="0.3">
      <c r="A150">
        <v>2025</v>
      </c>
      <c r="B150" t="s">
        <v>28</v>
      </c>
      <c r="C150" t="s">
        <v>35</v>
      </c>
      <c r="D150" t="s">
        <v>21</v>
      </c>
      <c r="E150">
        <v>0</v>
      </c>
      <c r="F150" t="s">
        <v>47</v>
      </c>
      <c r="G150">
        <v>0</v>
      </c>
      <c r="H150" s="3" t="str">
        <f>IFERROR(E149/(E149+E151),"")</f>
        <v/>
      </c>
      <c r="I150" s="3" t="str">
        <f>IFERROR((E149+E150)/(G149),"")</f>
        <v/>
      </c>
      <c r="J150" s="3">
        <v>0.9</v>
      </c>
      <c r="K150" t="s">
        <v>31</v>
      </c>
      <c r="L150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N/A</v>
      </c>
      <c r="M150" t="s">
        <v>45</v>
      </c>
      <c r="N150" s="8">
        <v>46022</v>
      </c>
      <c r="O150" s="3">
        <v>0</v>
      </c>
    </row>
    <row r="151" spans="1:15" x14ac:dyDescent="0.3">
      <c r="A151">
        <v>2025</v>
      </c>
      <c r="B151" t="s">
        <v>28</v>
      </c>
      <c r="C151" t="s">
        <v>35</v>
      </c>
      <c r="D151" t="s">
        <v>22</v>
      </c>
      <c r="E151">
        <v>0</v>
      </c>
      <c r="F151" t="s">
        <v>47</v>
      </c>
      <c r="G151">
        <v>0</v>
      </c>
      <c r="H151" s="3" t="str">
        <f>IFERROR(E149/(E149+E151),"")</f>
        <v/>
      </c>
      <c r="I151" s="3" t="str">
        <f>IFERROR((E149+E150)/(G149),"")</f>
        <v/>
      </c>
      <c r="J151" s="3">
        <v>0.9</v>
      </c>
      <c r="K151" t="s">
        <v>31</v>
      </c>
      <c r="L151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N/A</v>
      </c>
      <c r="M151" t="s">
        <v>45</v>
      </c>
      <c r="N151" s="8">
        <v>46022</v>
      </c>
      <c r="O151" s="3">
        <v>0</v>
      </c>
    </row>
    <row r="152" spans="1:15" x14ac:dyDescent="0.3">
      <c r="A152">
        <v>2025</v>
      </c>
      <c r="B152" t="s">
        <v>28</v>
      </c>
      <c r="C152" t="s">
        <v>36</v>
      </c>
      <c r="D152" t="s">
        <v>14</v>
      </c>
      <c r="E152">
        <v>5</v>
      </c>
      <c r="F152" t="s">
        <v>46</v>
      </c>
      <c r="G152">
        <v>6</v>
      </c>
      <c r="H152" s="3">
        <f>IFERROR(E152/(E152+E154),"")</f>
        <v>0.83333333333333337</v>
      </c>
      <c r="I152" s="3">
        <f>IFERROR((E152+E153)/(G152),"")</f>
        <v>0.83333333333333337</v>
      </c>
      <c r="J152" s="3">
        <v>0.9</v>
      </c>
      <c r="K152" t="s">
        <v>31</v>
      </c>
      <c r="L152" t="s">
        <v>59</v>
      </c>
      <c r="M152" t="s">
        <v>52</v>
      </c>
      <c r="N152" s="8">
        <v>46022</v>
      </c>
      <c r="O152" s="3">
        <v>0.83</v>
      </c>
    </row>
    <row r="153" spans="1:15" x14ac:dyDescent="0.3">
      <c r="A153">
        <v>2025</v>
      </c>
      <c r="B153" t="s">
        <v>28</v>
      </c>
      <c r="C153" t="s">
        <v>36</v>
      </c>
      <c r="D153" t="s">
        <v>21</v>
      </c>
      <c r="E153">
        <v>0</v>
      </c>
      <c r="F153" t="s">
        <v>46</v>
      </c>
      <c r="G153">
        <v>6</v>
      </c>
      <c r="H153" s="3">
        <f>IFERROR(E152/(E152+E154),"")</f>
        <v>0.83333333333333337</v>
      </c>
      <c r="I153" s="3">
        <f>IFERROR((E152+E153)/(G152),"")</f>
        <v>0.83333333333333337</v>
      </c>
      <c r="J153" s="3">
        <v>0.9</v>
      </c>
      <c r="K153" t="s">
        <v>31</v>
      </c>
      <c r="L153" t="s">
        <v>59</v>
      </c>
      <c r="M153" t="s">
        <v>52</v>
      </c>
      <c r="N153" s="8">
        <v>46022</v>
      </c>
      <c r="O153" s="3">
        <v>0</v>
      </c>
    </row>
    <row r="154" spans="1:15" x14ac:dyDescent="0.3">
      <c r="A154">
        <v>2025</v>
      </c>
      <c r="B154" t="s">
        <v>28</v>
      </c>
      <c r="C154" t="s">
        <v>36</v>
      </c>
      <c r="D154" t="s">
        <v>22</v>
      </c>
      <c r="E154">
        <v>1</v>
      </c>
      <c r="F154" t="s">
        <v>46</v>
      </c>
      <c r="G154">
        <v>6</v>
      </c>
      <c r="H154" s="3">
        <f>IFERROR(E152/(E152+E154),"")</f>
        <v>0.83333333333333337</v>
      </c>
      <c r="I154" s="3">
        <f>IFERROR((E152+E153)/(G152),"")</f>
        <v>0.83333333333333337</v>
      </c>
      <c r="J154" s="3">
        <v>0.9</v>
      </c>
      <c r="K154" t="s">
        <v>31</v>
      </c>
      <c r="L154" t="s">
        <v>59</v>
      </c>
      <c r="M154" t="s">
        <v>52</v>
      </c>
      <c r="N154" s="8">
        <v>46022</v>
      </c>
      <c r="O154" s="3">
        <v>0.17</v>
      </c>
    </row>
    <row r="155" spans="1:15" x14ac:dyDescent="0.3">
      <c r="A155">
        <v>2025</v>
      </c>
      <c r="B155" t="s">
        <v>28</v>
      </c>
      <c r="C155" t="s">
        <v>37</v>
      </c>
      <c r="D155" t="s">
        <v>14</v>
      </c>
      <c r="E155">
        <v>0</v>
      </c>
      <c r="F155" t="s">
        <v>51</v>
      </c>
      <c r="G155">
        <v>0</v>
      </c>
      <c r="H155" s="3" t="str">
        <f>IFERROR(E155/(E155+E157),"")</f>
        <v/>
      </c>
      <c r="I155" s="3" t="str">
        <f>IFERROR((E155+E156)/(G155),"")</f>
        <v/>
      </c>
      <c r="J155" s="3">
        <v>0.9</v>
      </c>
      <c r="K155" t="s">
        <v>31</v>
      </c>
      <c r="L155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N/A</v>
      </c>
      <c r="M155" t="s">
        <v>45</v>
      </c>
      <c r="N155" s="8">
        <v>46022</v>
      </c>
      <c r="O155" s="3">
        <v>0</v>
      </c>
    </row>
    <row r="156" spans="1:15" x14ac:dyDescent="0.3">
      <c r="A156">
        <v>2025</v>
      </c>
      <c r="B156" t="s">
        <v>28</v>
      </c>
      <c r="C156" t="s">
        <v>37</v>
      </c>
      <c r="D156" t="s">
        <v>21</v>
      </c>
      <c r="E156">
        <v>0</v>
      </c>
      <c r="F156" t="s">
        <v>51</v>
      </c>
      <c r="G156">
        <v>0</v>
      </c>
      <c r="H156" s="3" t="str">
        <f>IFERROR(E155/(E155+E157),"")</f>
        <v/>
      </c>
      <c r="I156" s="3" t="str">
        <f>IFERROR((E155+E156)/(G155),"")</f>
        <v/>
      </c>
      <c r="J156" s="3">
        <v>0.9</v>
      </c>
      <c r="K156" t="s">
        <v>31</v>
      </c>
      <c r="L156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N/A</v>
      </c>
      <c r="M156" t="s">
        <v>45</v>
      </c>
      <c r="N156" s="8">
        <v>46022</v>
      </c>
      <c r="O156" s="3">
        <v>0</v>
      </c>
    </row>
    <row r="157" spans="1:15" x14ac:dyDescent="0.3">
      <c r="A157">
        <v>2025</v>
      </c>
      <c r="B157" t="s">
        <v>28</v>
      </c>
      <c r="C157" t="s">
        <v>37</v>
      </c>
      <c r="D157" t="s">
        <v>22</v>
      </c>
      <c r="E157">
        <v>0</v>
      </c>
      <c r="F157" t="s">
        <v>51</v>
      </c>
      <c r="G157">
        <v>0</v>
      </c>
      <c r="H157" s="3" t="str">
        <f>IFERROR(E155/(E155+E157),"")</f>
        <v/>
      </c>
      <c r="I157" s="3" t="str">
        <f>IFERROR((E155+E156)/(G155),"")</f>
        <v/>
      </c>
      <c r="J157" s="3">
        <v>0.9</v>
      </c>
      <c r="K157" t="s">
        <v>31</v>
      </c>
      <c r="L157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N/A</v>
      </c>
      <c r="M157" t="s">
        <v>45</v>
      </c>
      <c r="N157" s="8">
        <v>46022</v>
      </c>
      <c r="O157" s="3">
        <v>0</v>
      </c>
    </row>
    <row r="158" spans="1:15" x14ac:dyDescent="0.3">
      <c r="A158">
        <v>2025</v>
      </c>
      <c r="B158" t="s">
        <v>28</v>
      </c>
      <c r="C158" t="s">
        <v>38</v>
      </c>
      <c r="D158" t="s">
        <v>14</v>
      </c>
      <c r="E158">
        <v>0</v>
      </c>
      <c r="F158" t="s">
        <v>51</v>
      </c>
      <c r="G158">
        <v>2</v>
      </c>
      <c r="H158" s="3" t="str">
        <f>IFERROR(E158/(E158+E160),"")</f>
        <v/>
      </c>
      <c r="I158" s="3">
        <f>IFERROR((E158+E159)/(G158),"")</f>
        <v>1</v>
      </c>
      <c r="J158" s="3">
        <v>0.9</v>
      </c>
      <c r="K158" t="s">
        <v>31</v>
      </c>
      <c r="L158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Currently Meeting, Pending</v>
      </c>
      <c r="M158" t="s">
        <v>60</v>
      </c>
      <c r="N158" s="8">
        <v>46022</v>
      </c>
      <c r="O158" s="3">
        <v>0</v>
      </c>
    </row>
    <row r="159" spans="1:15" x14ac:dyDescent="0.3">
      <c r="A159">
        <v>2025</v>
      </c>
      <c r="B159" t="s">
        <v>28</v>
      </c>
      <c r="C159" t="s">
        <v>38</v>
      </c>
      <c r="D159" t="s">
        <v>21</v>
      </c>
      <c r="E159">
        <v>2</v>
      </c>
      <c r="F159" t="s">
        <v>51</v>
      </c>
      <c r="G159">
        <v>2</v>
      </c>
      <c r="H159" s="3" t="str">
        <f>IFERROR(E158/(E158+E160),"")</f>
        <v/>
      </c>
      <c r="I159" s="3">
        <f>IFERROR((E158+E159)/(G158),"")</f>
        <v>1</v>
      </c>
      <c r="J159" s="3">
        <v>0.9</v>
      </c>
      <c r="K159" t="s">
        <v>31</v>
      </c>
      <c r="L159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Currently Meeting, Pending</v>
      </c>
      <c r="M159" t="s">
        <v>60</v>
      </c>
      <c r="N159" s="8">
        <v>46022</v>
      </c>
      <c r="O159" s="3">
        <v>1</v>
      </c>
    </row>
    <row r="160" spans="1:15" x14ac:dyDescent="0.3">
      <c r="A160">
        <v>2025</v>
      </c>
      <c r="B160" t="s">
        <v>28</v>
      </c>
      <c r="C160" t="s">
        <v>38</v>
      </c>
      <c r="D160" t="s">
        <v>22</v>
      </c>
      <c r="E160">
        <v>0</v>
      </c>
      <c r="F160" t="s">
        <v>51</v>
      </c>
      <c r="G160">
        <v>2</v>
      </c>
      <c r="H160" s="3" t="str">
        <f>IFERROR(E158/(E158+E160),"")</f>
        <v/>
      </c>
      <c r="I160" s="3">
        <f>IFERROR((E158+E159)/(G158),"")</f>
        <v>1</v>
      </c>
      <c r="J160" s="3">
        <v>0.9</v>
      </c>
      <c r="K160" t="s">
        <v>31</v>
      </c>
      <c r="L160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Currently Meeting, Pending</v>
      </c>
      <c r="M160" t="s">
        <v>60</v>
      </c>
      <c r="N160" s="8">
        <v>46022</v>
      </c>
      <c r="O160" s="3">
        <v>0</v>
      </c>
    </row>
    <row r="161" spans="1:15" x14ac:dyDescent="0.3">
      <c r="A161">
        <v>2025</v>
      </c>
      <c r="B161" t="s">
        <v>28</v>
      </c>
      <c r="C161" t="s">
        <v>39</v>
      </c>
      <c r="D161" t="s">
        <v>14</v>
      </c>
      <c r="E161">
        <v>0</v>
      </c>
      <c r="F161" t="s">
        <v>49</v>
      </c>
      <c r="G161">
        <v>0</v>
      </c>
      <c r="H161" s="3" t="str">
        <f>IFERROR(E161/(E161+E163),"")</f>
        <v/>
      </c>
      <c r="I161" s="3" t="str">
        <f>IFERROR((E161+E162)/(G161),"")</f>
        <v/>
      </c>
      <c r="J161" s="3">
        <v>0.9</v>
      </c>
      <c r="K161" t="s">
        <v>31</v>
      </c>
      <c r="L161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N/A</v>
      </c>
      <c r="M161" t="s">
        <v>45</v>
      </c>
      <c r="N161" s="8">
        <v>46022</v>
      </c>
      <c r="O161" s="3">
        <v>0</v>
      </c>
    </row>
    <row r="162" spans="1:15" x14ac:dyDescent="0.3">
      <c r="A162">
        <v>2025</v>
      </c>
      <c r="B162" t="s">
        <v>28</v>
      </c>
      <c r="C162" t="s">
        <v>39</v>
      </c>
      <c r="D162" t="s">
        <v>21</v>
      </c>
      <c r="E162">
        <v>0</v>
      </c>
      <c r="F162" t="s">
        <v>49</v>
      </c>
      <c r="G162">
        <v>0</v>
      </c>
      <c r="H162" s="3" t="str">
        <f>IFERROR(E161/(E161+E163),"")</f>
        <v/>
      </c>
      <c r="I162" s="3" t="str">
        <f>IFERROR((E161+E162)/(G161),"")</f>
        <v/>
      </c>
      <c r="J162" s="3">
        <v>0.9</v>
      </c>
      <c r="K162" t="s">
        <v>31</v>
      </c>
      <c r="L162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N/A</v>
      </c>
      <c r="M162" t="s">
        <v>45</v>
      </c>
      <c r="N162" s="8">
        <v>46022</v>
      </c>
      <c r="O162" s="3">
        <v>0</v>
      </c>
    </row>
    <row r="163" spans="1:15" x14ac:dyDescent="0.3">
      <c r="A163">
        <v>2025</v>
      </c>
      <c r="B163" t="s">
        <v>28</v>
      </c>
      <c r="C163" t="s">
        <v>39</v>
      </c>
      <c r="D163" t="s">
        <v>22</v>
      </c>
      <c r="E163">
        <v>0</v>
      </c>
      <c r="F163" t="s">
        <v>49</v>
      </c>
      <c r="G163">
        <v>0</v>
      </c>
      <c r="H163" s="3" t="str">
        <f>IFERROR(E161/(E161+E163),"")</f>
        <v/>
      </c>
      <c r="I163" s="3" t="str">
        <f>IFERROR((E161+E162)/(G161),"")</f>
        <v/>
      </c>
      <c r="J163" s="3">
        <v>0.9</v>
      </c>
      <c r="K163" t="s">
        <v>31</v>
      </c>
      <c r="L163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N/A</v>
      </c>
      <c r="M163" t="s">
        <v>45</v>
      </c>
      <c r="N163" s="8">
        <v>46022</v>
      </c>
      <c r="O163" s="3">
        <v>0</v>
      </c>
    </row>
    <row r="164" spans="1:15" x14ac:dyDescent="0.3">
      <c r="A164">
        <v>2025</v>
      </c>
      <c r="B164" t="s">
        <v>28</v>
      </c>
      <c r="C164" t="s">
        <v>40</v>
      </c>
      <c r="D164" t="s">
        <v>14</v>
      </c>
      <c r="E164">
        <v>0</v>
      </c>
      <c r="F164" t="s">
        <v>47</v>
      </c>
      <c r="G164">
        <v>0</v>
      </c>
      <c r="H164" s="3" t="str">
        <f>IFERROR(E164/(E164+E166),"")</f>
        <v/>
      </c>
      <c r="I164" s="3" t="str">
        <f>IFERROR((E164+E165)/(G164),"")</f>
        <v/>
      </c>
      <c r="J164" s="3">
        <v>0.9</v>
      </c>
      <c r="K164" t="s">
        <v>31</v>
      </c>
      <c r="L164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N/A</v>
      </c>
      <c r="M164" t="s">
        <v>45</v>
      </c>
      <c r="N164" s="8">
        <v>46022</v>
      </c>
      <c r="O164" s="3">
        <v>0</v>
      </c>
    </row>
    <row r="165" spans="1:15" x14ac:dyDescent="0.3">
      <c r="A165">
        <v>2025</v>
      </c>
      <c r="B165" t="s">
        <v>28</v>
      </c>
      <c r="C165" t="s">
        <v>40</v>
      </c>
      <c r="D165" t="s">
        <v>21</v>
      </c>
      <c r="E165">
        <v>0</v>
      </c>
      <c r="F165" t="s">
        <v>47</v>
      </c>
      <c r="G165">
        <v>0</v>
      </c>
      <c r="H165" s="3" t="str">
        <f>IFERROR(E164/(E164+E166),"")</f>
        <v/>
      </c>
      <c r="I165" s="3" t="str">
        <f>IFERROR((E164+E165)/(G164),"")</f>
        <v/>
      </c>
      <c r="J165" s="3">
        <v>0.9</v>
      </c>
      <c r="K165" t="s">
        <v>31</v>
      </c>
      <c r="L165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N/A</v>
      </c>
      <c r="M165" t="s">
        <v>45</v>
      </c>
      <c r="N165" s="8">
        <v>46022</v>
      </c>
      <c r="O165" s="3">
        <v>0</v>
      </c>
    </row>
    <row r="166" spans="1:15" x14ac:dyDescent="0.3">
      <c r="A166">
        <v>2025</v>
      </c>
      <c r="B166" t="s">
        <v>28</v>
      </c>
      <c r="C166" t="s">
        <v>40</v>
      </c>
      <c r="D166" t="s">
        <v>22</v>
      </c>
      <c r="E166">
        <v>0</v>
      </c>
      <c r="F166" t="s">
        <v>47</v>
      </c>
      <c r="G166">
        <v>0</v>
      </c>
      <c r="H166" s="3" t="str">
        <f>IFERROR(E164/(E164+E166),"")</f>
        <v/>
      </c>
      <c r="I166" s="3" t="str">
        <f>IFERROR((E164+E165)/(G164),"")</f>
        <v/>
      </c>
      <c r="J166" s="3">
        <v>0.9</v>
      </c>
      <c r="K166" t="s">
        <v>31</v>
      </c>
      <c r="L166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N/A</v>
      </c>
      <c r="M166" t="s">
        <v>45</v>
      </c>
      <c r="N166" s="8">
        <v>46022</v>
      </c>
      <c r="O166" s="3">
        <v>0</v>
      </c>
    </row>
    <row r="167" spans="1:15" x14ac:dyDescent="0.3">
      <c r="A167">
        <v>2025</v>
      </c>
      <c r="B167" t="s">
        <v>28</v>
      </c>
      <c r="C167" t="s">
        <v>41</v>
      </c>
      <c r="D167" t="s">
        <v>14</v>
      </c>
      <c r="E167">
        <v>0</v>
      </c>
      <c r="F167" t="s">
        <v>47</v>
      </c>
      <c r="G167">
        <v>0</v>
      </c>
      <c r="H167" s="3" t="str">
        <f>IFERROR(E167/(E167+E169),"")</f>
        <v/>
      </c>
      <c r="I167" s="3" t="str">
        <f>IFERROR((E167+E168)/(G167),"")</f>
        <v/>
      </c>
      <c r="J167" s="3">
        <v>0.9</v>
      </c>
      <c r="K167" t="s">
        <v>31</v>
      </c>
      <c r="L167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N/A</v>
      </c>
      <c r="M167" t="s">
        <v>45</v>
      </c>
      <c r="N167" s="8">
        <v>46022</v>
      </c>
      <c r="O167" s="3">
        <v>0</v>
      </c>
    </row>
    <row r="168" spans="1:15" x14ac:dyDescent="0.3">
      <c r="A168">
        <v>2025</v>
      </c>
      <c r="B168" t="s">
        <v>28</v>
      </c>
      <c r="C168" t="s">
        <v>41</v>
      </c>
      <c r="D168" t="s">
        <v>21</v>
      </c>
      <c r="E168">
        <v>0</v>
      </c>
      <c r="F168" t="s">
        <v>47</v>
      </c>
      <c r="G168">
        <v>0</v>
      </c>
      <c r="H168" s="3" t="str">
        <f>IFERROR(E167/(E167+E169),"")</f>
        <v/>
      </c>
      <c r="I168" s="3" t="str">
        <f>IFERROR((E167+E168)/(G167),"")</f>
        <v/>
      </c>
      <c r="J168" s="3">
        <v>0.9</v>
      </c>
      <c r="K168" t="s">
        <v>31</v>
      </c>
      <c r="L168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N/A</v>
      </c>
      <c r="M168" t="s">
        <v>45</v>
      </c>
      <c r="N168" s="8">
        <v>46022</v>
      </c>
      <c r="O168" s="3">
        <v>0</v>
      </c>
    </row>
    <row r="169" spans="1:15" x14ac:dyDescent="0.3">
      <c r="A169">
        <v>2025</v>
      </c>
      <c r="B169" t="s">
        <v>28</v>
      </c>
      <c r="C169" t="s">
        <v>41</v>
      </c>
      <c r="D169" t="s">
        <v>22</v>
      </c>
      <c r="E169">
        <v>0</v>
      </c>
      <c r="F169" t="s">
        <v>47</v>
      </c>
      <c r="G169">
        <v>0</v>
      </c>
      <c r="H169" s="3" t="str">
        <f>IFERROR(E167/(E167+E169),"")</f>
        <v/>
      </c>
      <c r="I169" s="3" t="str">
        <f>IFERROR((E167+E168)/(G167),"")</f>
        <v/>
      </c>
      <c r="J169" s="3">
        <v>0.9</v>
      </c>
      <c r="K169" t="s">
        <v>31</v>
      </c>
      <c r="L169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N/A</v>
      </c>
      <c r="M169" t="s">
        <v>45</v>
      </c>
      <c r="N169" s="8">
        <v>46022</v>
      </c>
      <c r="O169" s="3">
        <v>0</v>
      </c>
    </row>
    <row r="170" spans="1:15" x14ac:dyDescent="0.3">
      <c r="A170">
        <v>2025</v>
      </c>
      <c r="B170" t="s">
        <v>28</v>
      </c>
      <c r="C170" t="s">
        <v>42</v>
      </c>
      <c r="D170" t="s">
        <v>14</v>
      </c>
      <c r="E170">
        <v>0</v>
      </c>
      <c r="F170" t="s">
        <v>46</v>
      </c>
      <c r="G170">
        <v>0</v>
      </c>
      <c r="H170" s="3" t="str">
        <f>IFERROR(E170/(E170+E172),"")</f>
        <v/>
      </c>
      <c r="I170" s="3" t="str">
        <f>IFERROR((E170+E171)/(G170),"")</f>
        <v/>
      </c>
      <c r="J170" s="3">
        <v>0.9</v>
      </c>
      <c r="K170" t="s">
        <v>31</v>
      </c>
      <c r="L170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N/A</v>
      </c>
      <c r="M170" t="s">
        <v>45</v>
      </c>
      <c r="N170" s="8">
        <v>46022</v>
      </c>
      <c r="O170" s="3">
        <v>0</v>
      </c>
    </row>
    <row r="171" spans="1:15" x14ac:dyDescent="0.3">
      <c r="A171">
        <v>2025</v>
      </c>
      <c r="B171" t="s">
        <v>28</v>
      </c>
      <c r="C171" t="s">
        <v>42</v>
      </c>
      <c r="D171" t="s">
        <v>21</v>
      </c>
      <c r="E171">
        <v>0</v>
      </c>
      <c r="F171" t="s">
        <v>46</v>
      </c>
      <c r="G171">
        <v>0</v>
      </c>
      <c r="H171" s="3" t="str">
        <f>IFERROR(E170/(E170+E172),"")</f>
        <v/>
      </c>
      <c r="I171" s="3" t="str">
        <f>IFERROR((E170+E171)/(G170),"")</f>
        <v/>
      </c>
      <c r="J171" s="3">
        <v>0.9</v>
      </c>
      <c r="K171" t="s">
        <v>31</v>
      </c>
      <c r="L171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N/A</v>
      </c>
      <c r="M171" t="s">
        <v>45</v>
      </c>
      <c r="N171" s="8">
        <v>46022</v>
      </c>
      <c r="O171" s="3">
        <v>0</v>
      </c>
    </row>
    <row r="172" spans="1:15" x14ac:dyDescent="0.3">
      <c r="A172">
        <v>2025</v>
      </c>
      <c r="B172" t="s">
        <v>28</v>
      </c>
      <c r="C172" t="s">
        <v>42</v>
      </c>
      <c r="D172" t="s">
        <v>22</v>
      </c>
      <c r="E172">
        <v>0</v>
      </c>
      <c r="F172" t="s">
        <v>46</v>
      </c>
      <c r="G172">
        <v>0</v>
      </c>
      <c r="H172" s="3" t="str">
        <f>IFERROR(E170/(E170+E172),"")</f>
        <v/>
      </c>
      <c r="I172" s="3" t="str">
        <f>IFERROR((E170+E171)/(G170),"")</f>
        <v/>
      </c>
      <c r="J172" s="3">
        <v>0.9</v>
      </c>
      <c r="K172" t="s">
        <v>31</v>
      </c>
      <c r="L172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N/A</v>
      </c>
      <c r="M172" t="s">
        <v>45</v>
      </c>
      <c r="N172" s="8">
        <v>46022</v>
      </c>
      <c r="O172" s="3">
        <v>0</v>
      </c>
    </row>
    <row r="173" spans="1:15" x14ac:dyDescent="0.3">
      <c r="A173">
        <v>2025</v>
      </c>
      <c r="B173" t="s">
        <v>28</v>
      </c>
      <c r="C173" t="s">
        <v>43</v>
      </c>
      <c r="D173" t="s">
        <v>14</v>
      </c>
      <c r="E173">
        <v>0</v>
      </c>
      <c r="F173" t="s">
        <v>46</v>
      </c>
      <c r="G173">
        <v>0</v>
      </c>
      <c r="H173" s="3" t="str">
        <f>IFERROR(E173/(E173+E175),"")</f>
        <v/>
      </c>
      <c r="I173" s="3" t="str">
        <f>IFERROR((E173+E174)/(G173),"")</f>
        <v/>
      </c>
      <c r="J173" s="3">
        <v>0.9</v>
      </c>
      <c r="K173" t="s">
        <v>31</v>
      </c>
      <c r="L173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N/A</v>
      </c>
      <c r="M173" t="s">
        <v>45</v>
      </c>
      <c r="N173" s="8">
        <v>46022</v>
      </c>
      <c r="O173" s="3">
        <v>0</v>
      </c>
    </row>
    <row r="174" spans="1:15" x14ac:dyDescent="0.3">
      <c r="A174">
        <v>2025</v>
      </c>
      <c r="B174" t="s">
        <v>28</v>
      </c>
      <c r="C174" t="s">
        <v>43</v>
      </c>
      <c r="D174" t="s">
        <v>21</v>
      </c>
      <c r="E174">
        <v>0</v>
      </c>
      <c r="F174" t="s">
        <v>46</v>
      </c>
      <c r="G174">
        <v>0</v>
      </c>
      <c r="H174" s="3" t="str">
        <f>IFERROR(E173/(E173+E175),"")</f>
        <v/>
      </c>
      <c r="I174" s="3" t="str">
        <f>IFERROR((E173+E174)/(G173),"")</f>
        <v/>
      </c>
      <c r="J174" s="3">
        <v>0.9</v>
      </c>
      <c r="K174" t="s">
        <v>31</v>
      </c>
      <c r="L174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N/A</v>
      </c>
      <c r="M174" t="s">
        <v>45</v>
      </c>
      <c r="N174" s="8">
        <v>46022</v>
      </c>
      <c r="O174" s="3">
        <v>0</v>
      </c>
    </row>
    <row r="175" spans="1:15" x14ac:dyDescent="0.3">
      <c r="A175">
        <v>2025</v>
      </c>
      <c r="B175" t="s">
        <v>28</v>
      </c>
      <c r="C175" t="s">
        <v>43</v>
      </c>
      <c r="D175" t="s">
        <v>22</v>
      </c>
      <c r="E175">
        <v>0</v>
      </c>
      <c r="F175" t="s">
        <v>46</v>
      </c>
      <c r="G175">
        <v>0</v>
      </c>
      <c r="H175" s="3" t="str">
        <f>IFERROR(E173/(E173+E175),"")</f>
        <v/>
      </c>
      <c r="I175" s="3" t="str">
        <f>IFERROR((E173+E174)/(G173),"")</f>
        <v/>
      </c>
      <c r="J175" s="3">
        <v>0.9</v>
      </c>
      <c r="K175" t="s">
        <v>31</v>
      </c>
      <c r="L175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N/A</v>
      </c>
      <c r="M175" t="s">
        <v>45</v>
      </c>
      <c r="N175" s="8">
        <v>46022</v>
      </c>
      <c r="O175" s="3">
        <v>0</v>
      </c>
    </row>
    <row r="176" spans="1:15" x14ac:dyDescent="0.3">
      <c r="A176">
        <v>2025</v>
      </c>
      <c r="B176" t="s">
        <v>28</v>
      </c>
      <c r="C176" t="s">
        <v>44</v>
      </c>
      <c r="D176" t="s">
        <v>14</v>
      </c>
      <c r="E176">
        <v>6</v>
      </c>
      <c r="F176" t="s">
        <v>46</v>
      </c>
      <c r="G176">
        <v>6</v>
      </c>
      <c r="H176" s="3">
        <f>IFERROR(E176/(E176+E178),"")</f>
        <v>1</v>
      </c>
      <c r="I176" s="3">
        <f>IFERROR((E176+E177)/(G176),"")</f>
        <v>1</v>
      </c>
      <c r="J176" s="3">
        <v>0.9</v>
      </c>
      <c r="K176" t="s">
        <v>31</v>
      </c>
      <c r="L176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Will Meet Goal</v>
      </c>
      <c r="M176" t="s">
        <v>52</v>
      </c>
      <c r="N176" s="8">
        <v>46022</v>
      </c>
      <c r="O176" s="3">
        <v>1</v>
      </c>
    </row>
    <row r="177" spans="1:30" x14ac:dyDescent="0.3">
      <c r="A177">
        <v>2025</v>
      </c>
      <c r="B177" t="s">
        <v>28</v>
      </c>
      <c r="C177" t="s">
        <v>44</v>
      </c>
      <c r="D177" t="s">
        <v>21</v>
      </c>
      <c r="E177">
        <v>0</v>
      </c>
      <c r="F177" t="s">
        <v>46</v>
      </c>
      <c r="G177">
        <v>6</v>
      </c>
      <c r="H177" s="3">
        <f>IFERROR(E176/(E176+E178),"")</f>
        <v>1</v>
      </c>
      <c r="I177" s="3">
        <f>IFERROR((E176+E177)/(G176),"")</f>
        <v>1</v>
      </c>
      <c r="J177" s="3">
        <v>0.9</v>
      </c>
      <c r="K177" t="s">
        <v>31</v>
      </c>
      <c r="L177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Will Meet Goal</v>
      </c>
      <c r="M177" t="s">
        <v>52</v>
      </c>
      <c r="N177" s="8">
        <v>46022</v>
      </c>
      <c r="O177" s="3">
        <v>0</v>
      </c>
    </row>
    <row r="178" spans="1:30" x14ac:dyDescent="0.3">
      <c r="A178">
        <v>2025</v>
      </c>
      <c r="B178" t="s">
        <v>28</v>
      </c>
      <c r="C178" t="s">
        <v>44</v>
      </c>
      <c r="D178" t="s">
        <v>22</v>
      </c>
      <c r="E178">
        <v>0</v>
      </c>
      <c r="F178" t="s">
        <v>46</v>
      </c>
      <c r="G178">
        <v>6</v>
      </c>
      <c r="H178" s="3">
        <f>IFERROR(E176/(E176+E178),"")</f>
        <v>1</v>
      </c>
      <c r="I178" s="3">
        <f>IFERROR((E176+E177)/(G176),"")</f>
        <v>1</v>
      </c>
      <c r="J178" s="3">
        <v>0.9</v>
      </c>
      <c r="K178" t="s">
        <v>31</v>
      </c>
      <c r="L178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Will Meet Goal</v>
      </c>
      <c r="M178" t="s">
        <v>52</v>
      </c>
      <c r="N178" s="8">
        <v>46022</v>
      </c>
      <c r="O178" s="3">
        <v>0</v>
      </c>
    </row>
    <row r="179" spans="1:30" x14ac:dyDescent="0.3">
      <c r="A179">
        <v>2025</v>
      </c>
      <c r="B179" t="s">
        <v>28</v>
      </c>
      <c r="C179" t="s">
        <v>16</v>
      </c>
      <c r="D179" t="s">
        <v>14</v>
      </c>
      <c r="E179">
        <v>24</v>
      </c>
      <c r="F179" t="s">
        <v>46</v>
      </c>
      <c r="G179">
        <v>26</v>
      </c>
      <c r="H179" s="3">
        <f>IFERROR(E179/(E179+E181),"")</f>
        <v>1</v>
      </c>
      <c r="I179" s="3">
        <f>IFERROR((E179+E180)/(G179),"")</f>
        <v>1</v>
      </c>
      <c r="J179" s="3">
        <v>0.9</v>
      </c>
      <c r="K179" t="s">
        <v>31</v>
      </c>
      <c r="L179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Currently Meeting, Pending</v>
      </c>
      <c r="M179" t="s">
        <v>74</v>
      </c>
      <c r="N179" s="8">
        <v>46022</v>
      </c>
      <c r="O179" s="3">
        <v>0.92307692307692313</v>
      </c>
    </row>
    <row r="180" spans="1:30" x14ac:dyDescent="0.3">
      <c r="A180">
        <v>2025</v>
      </c>
      <c r="B180" t="s">
        <v>28</v>
      </c>
      <c r="C180" t="s">
        <v>16</v>
      </c>
      <c r="D180" t="s">
        <v>21</v>
      </c>
      <c r="E180">
        <v>2</v>
      </c>
      <c r="F180" t="s">
        <v>46</v>
      </c>
      <c r="G180">
        <v>26</v>
      </c>
      <c r="H180" s="3">
        <f>IFERROR(E179/(E179+E181),"")</f>
        <v>1</v>
      </c>
      <c r="I180" s="3">
        <f>IFERROR((E179+E180)/(G179),"")</f>
        <v>1</v>
      </c>
      <c r="J180" s="3">
        <v>0.9</v>
      </c>
      <c r="K180" t="s">
        <v>31</v>
      </c>
      <c r="L180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Currently Meeting, Pending</v>
      </c>
      <c r="M180" t="s">
        <v>74</v>
      </c>
      <c r="N180" s="8">
        <v>46022</v>
      </c>
      <c r="O180" s="3">
        <v>7.6923076923076927E-2</v>
      </c>
    </row>
    <row r="181" spans="1:30" x14ac:dyDescent="0.3">
      <c r="A181">
        <v>2025</v>
      </c>
      <c r="B181" t="s">
        <v>28</v>
      </c>
      <c r="C181" t="s">
        <v>16</v>
      </c>
      <c r="D181" t="s">
        <v>22</v>
      </c>
      <c r="E181">
        <v>0</v>
      </c>
      <c r="F181" t="s">
        <v>46</v>
      </c>
      <c r="G181">
        <v>26</v>
      </c>
      <c r="H181" s="3">
        <f>IFERROR(E179/(E179+E181),"")</f>
        <v>1</v>
      </c>
      <c r="I181" s="3">
        <f>IFERROR((E179+E180)/(G179),"")</f>
        <v>1</v>
      </c>
      <c r="J181" s="3">
        <v>0.9</v>
      </c>
      <c r="K181" t="s">
        <v>31</v>
      </c>
      <c r="L181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Currently Meeting, Pending</v>
      </c>
      <c r="M181" t="s">
        <v>74</v>
      </c>
      <c r="N181" s="8">
        <v>46022</v>
      </c>
      <c r="O181" s="3">
        <v>0</v>
      </c>
    </row>
    <row r="182" spans="1:30" x14ac:dyDescent="0.3">
      <c r="A182">
        <v>2026</v>
      </c>
      <c r="B182" s="4" t="s">
        <v>28</v>
      </c>
      <c r="C182" s="4" t="s">
        <v>29</v>
      </c>
      <c r="D182" t="s">
        <v>14</v>
      </c>
      <c r="E182" s="9">
        <v>0</v>
      </c>
      <c r="F182" t="s">
        <v>24</v>
      </c>
      <c r="G182">
        <v>26</v>
      </c>
      <c r="H182" s="10" t="s">
        <v>61</v>
      </c>
      <c r="I182" s="11">
        <v>1</v>
      </c>
      <c r="J182" s="3">
        <v>0.9</v>
      </c>
      <c r="K182" t="s">
        <v>31</v>
      </c>
      <c r="L182" s="4" t="s">
        <v>62</v>
      </c>
      <c r="M182" t="s">
        <v>63</v>
      </c>
      <c r="N182" s="8">
        <v>46022</v>
      </c>
      <c r="O182" s="12">
        <v>0</v>
      </c>
      <c r="S182" s="10"/>
      <c r="T182" s="11"/>
      <c r="W182" s="4"/>
      <c r="AB182" s="8"/>
      <c r="AC182" s="12"/>
      <c r="AD182" s="12"/>
    </row>
    <row r="183" spans="1:30" x14ac:dyDescent="0.3">
      <c r="A183">
        <v>2026</v>
      </c>
      <c r="B183" s="4" t="s">
        <v>28</v>
      </c>
      <c r="C183" s="4" t="s">
        <v>29</v>
      </c>
      <c r="D183" t="s">
        <v>21</v>
      </c>
      <c r="E183" s="9">
        <v>26</v>
      </c>
      <c r="F183" t="s">
        <v>24</v>
      </c>
      <c r="G183">
        <v>26</v>
      </c>
      <c r="H183" s="10" t="s">
        <v>61</v>
      </c>
      <c r="I183" s="11">
        <v>1</v>
      </c>
      <c r="J183" s="3">
        <v>0.9</v>
      </c>
      <c r="K183" t="s">
        <v>31</v>
      </c>
      <c r="L183" t="s">
        <v>62</v>
      </c>
      <c r="M183" t="s">
        <v>63</v>
      </c>
      <c r="N183" s="8">
        <v>46022</v>
      </c>
      <c r="O183" s="12">
        <v>1</v>
      </c>
      <c r="S183" s="10"/>
      <c r="T183" s="11"/>
      <c r="AB183" s="8"/>
      <c r="AC183" s="12"/>
      <c r="AD183" s="12"/>
    </row>
    <row r="184" spans="1:30" x14ac:dyDescent="0.3">
      <c r="A184">
        <v>2026</v>
      </c>
      <c r="B184" s="4" t="s">
        <v>28</v>
      </c>
      <c r="C184" s="4" t="s">
        <v>29</v>
      </c>
      <c r="D184" t="s">
        <v>22</v>
      </c>
      <c r="E184" s="9">
        <v>0</v>
      </c>
      <c r="F184" t="s">
        <v>24</v>
      </c>
      <c r="G184">
        <v>26</v>
      </c>
      <c r="H184" s="10" t="s">
        <v>61</v>
      </c>
      <c r="I184" s="11">
        <v>1</v>
      </c>
      <c r="J184" s="3">
        <v>0.9</v>
      </c>
      <c r="K184" t="s">
        <v>31</v>
      </c>
      <c r="L184" t="s">
        <v>62</v>
      </c>
      <c r="M184" t="s">
        <v>63</v>
      </c>
      <c r="N184" s="8">
        <v>46022</v>
      </c>
      <c r="O184" s="12">
        <v>0</v>
      </c>
      <c r="S184" s="10"/>
      <c r="T184" s="11"/>
      <c r="AB184" s="8"/>
      <c r="AC184" s="12"/>
      <c r="AD184" s="12"/>
    </row>
    <row r="185" spans="1:30" x14ac:dyDescent="0.3">
      <c r="A185">
        <v>2026</v>
      </c>
      <c r="B185" s="4" t="s">
        <v>28</v>
      </c>
      <c r="C185" s="4" t="s">
        <v>30</v>
      </c>
      <c r="D185" t="s">
        <v>14</v>
      </c>
      <c r="E185" s="9">
        <v>0</v>
      </c>
      <c r="F185" t="s">
        <v>25</v>
      </c>
      <c r="G185">
        <v>14</v>
      </c>
      <c r="H185" s="10" t="s">
        <v>61</v>
      </c>
      <c r="I185" s="11">
        <v>1</v>
      </c>
      <c r="J185" s="3">
        <v>0.9</v>
      </c>
      <c r="K185" t="s">
        <v>31</v>
      </c>
      <c r="L185" s="4" t="s">
        <v>62</v>
      </c>
      <c r="M185" t="s">
        <v>64</v>
      </c>
      <c r="N185" s="8">
        <v>46022</v>
      </c>
      <c r="O185" s="12">
        <v>0</v>
      </c>
      <c r="S185" s="10"/>
      <c r="T185" s="11"/>
      <c r="W185" s="4"/>
      <c r="AB185" s="8"/>
      <c r="AC185" s="12"/>
      <c r="AD185" s="12"/>
    </row>
    <row r="186" spans="1:30" x14ac:dyDescent="0.3">
      <c r="A186">
        <v>2026</v>
      </c>
      <c r="B186" s="4" t="s">
        <v>28</v>
      </c>
      <c r="C186" s="4" t="s">
        <v>30</v>
      </c>
      <c r="D186" t="s">
        <v>21</v>
      </c>
      <c r="E186" s="9">
        <v>14</v>
      </c>
      <c r="F186" t="s">
        <v>25</v>
      </c>
      <c r="G186">
        <v>14</v>
      </c>
      <c r="H186" s="10" t="s">
        <v>61</v>
      </c>
      <c r="I186" s="11">
        <v>1</v>
      </c>
      <c r="J186" s="3">
        <v>0.9</v>
      </c>
      <c r="K186" t="s">
        <v>31</v>
      </c>
      <c r="L186" t="s">
        <v>62</v>
      </c>
      <c r="M186" t="s">
        <v>64</v>
      </c>
      <c r="N186" s="8">
        <v>46022</v>
      </c>
      <c r="O186" s="12">
        <v>1</v>
      </c>
      <c r="S186" s="10"/>
      <c r="T186" s="11"/>
      <c r="AB186" s="8"/>
      <c r="AC186" s="12"/>
      <c r="AD186" s="12"/>
    </row>
    <row r="187" spans="1:30" x14ac:dyDescent="0.3">
      <c r="A187">
        <v>2026</v>
      </c>
      <c r="B187" s="4" t="s">
        <v>28</v>
      </c>
      <c r="C187" s="4" t="s">
        <v>30</v>
      </c>
      <c r="D187" t="s">
        <v>22</v>
      </c>
      <c r="E187" s="9">
        <v>0</v>
      </c>
      <c r="F187" t="s">
        <v>25</v>
      </c>
      <c r="G187">
        <v>14</v>
      </c>
      <c r="H187" s="10" t="s">
        <v>61</v>
      </c>
      <c r="I187" s="11">
        <v>1</v>
      </c>
      <c r="J187" s="3">
        <v>0.9</v>
      </c>
      <c r="K187" t="s">
        <v>31</v>
      </c>
      <c r="L187" t="s">
        <v>62</v>
      </c>
      <c r="M187" t="s">
        <v>64</v>
      </c>
      <c r="N187" s="8">
        <v>46022</v>
      </c>
      <c r="O187" s="12">
        <v>0</v>
      </c>
      <c r="S187" s="10"/>
      <c r="T187" s="11"/>
      <c r="AB187" s="8"/>
      <c r="AC187" s="12"/>
      <c r="AD187" s="12"/>
    </row>
    <row r="188" spans="1:30" x14ac:dyDescent="0.3">
      <c r="A188">
        <v>2026</v>
      </c>
      <c r="B188" s="4" t="s">
        <v>28</v>
      </c>
      <c r="C188" s="4" t="s">
        <v>13</v>
      </c>
      <c r="D188" t="s">
        <v>14</v>
      </c>
      <c r="E188" s="9">
        <v>0</v>
      </c>
      <c r="F188" t="s">
        <v>23</v>
      </c>
      <c r="G188">
        <v>5</v>
      </c>
      <c r="H188" s="10" t="s">
        <v>61</v>
      </c>
      <c r="I188" s="11">
        <v>1</v>
      </c>
      <c r="J188" s="3">
        <v>0.9</v>
      </c>
      <c r="K188" t="s">
        <v>31</v>
      </c>
      <c r="L188" s="4" t="s">
        <v>62</v>
      </c>
      <c r="M188" t="s">
        <v>65</v>
      </c>
      <c r="N188" s="8">
        <v>46022</v>
      </c>
      <c r="O188" s="12">
        <v>0</v>
      </c>
      <c r="S188" s="10"/>
      <c r="T188" s="11"/>
      <c r="W188" s="4"/>
      <c r="AB188" s="8"/>
      <c r="AC188" s="12"/>
      <c r="AD188" s="12"/>
    </row>
    <row r="189" spans="1:30" x14ac:dyDescent="0.3">
      <c r="A189">
        <v>2026</v>
      </c>
      <c r="B189" s="4" t="s">
        <v>28</v>
      </c>
      <c r="C189" s="4" t="s">
        <v>13</v>
      </c>
      <c r="D189" t="s">
        <v>21</v>
      </c>
      <c r="E189" s="9">
        <v>5</v>
      </c>
      <c r="F189" t="s">
        <v>23</v>
      </c>
      <c r="G189">
        <v>5</v>
      </c>
      <c r="H189" s="10" t="s">
        <v>61</v>
      </c>
      <c r="I189" s="11">
        <v>1</v>
      </c>
      <c r="J189" s="3">
        <v>0.9</v>
      </c>
      <c r="K189" t="s">
        <v>31</v>
      </c>
      <c r="L189" t="s">
        <v>62</v>
      </c>
      <c r="M189" t="s">
        <v>65</v>
      </c>
      <c r="N189" s="8">
        <v>46022</v>
      </c>
      <c r="O189" s="12">
        <v>1</v>
      </c>
      <c r="S189" s="10"/>
      <c r="T189" s="11"/>
      <c r="AB189" s="8"/>
      <c r="AC189" s="12"/>
      <c r="AD189" s="12"/>
    </row>
    <row r="190" spans="1:30" x14ac:dyDescent="0.3">
      <c r="A190">
        <v>2026</v>
      </c>
      <c r="B190" s="4" t="s">
        <v>28</v>
      </c>
      <c r="C190" s="4" t="s">
        <v>13</v>
      </c>
      <c r="D190" t="s">
        <v>22</v>
      </c>
      <c r="E190" s="9">
        <v>0</v>
      </c>
      <c r="F190" t="s">
        <v>23</v>
      </c>
      <c r="G190">
        <v>5</v>
      </c>
      <c r="H190" s="10" t="s">
        <v>61</v>
      </c>
      <c r="I190" s="11">
        <v>1</v>
      </c>
      <c r="J190" s="3">
        <v>0.9</v>
      </c>
      <c r="K190" t="s">
        <v>31</v>
      </c>
      <c r="L190" t="s">
        <v>62</v>
      </c>
      <c r="M190" t="s">
        <v>65</v>
      </c>
      <c r="N190" s="8">
        <v>46022</v>
      </c>
      <c r="O190" s="12">
        <v>0</v>
      </c>
      <c r="S190" s="10"/>
      <c r="T190" s="11"/>
      <c r="AB190" s="8"/>
      <c r="AC190" s="12"/>
      <c r="AD190" s="12"/>
    </row>
    <row r="191" spans="1:30" x14ac:dyDescent="0.3">
      <c r="A191">
        <v>2026</v>
      </c>
      <c r="B191" s="4" t="s">
        <v>28</v>
      </c>
      <c r="C191" s="4" t="s">
        <v>33</v>
      </c>
      <c r="D191" t="s">
        <v>14</v>
      </c>
      <c r="E191" s="9">
        <v>1</v>
      </c>
      <c r="F191" t="s">
        <v>66</v>
      </c>
      <c r="G191">
        <v>3</v>
      </c>
      <c r="H191" s="10">
        <v>1</v>
      </c>
      <c r="I191" s="11">
        <v>1</v>
      </c>
      <c r="J191" s="3">
        <v>0.9</v>
      </c>
      <c r="K191" t="s">
        <v>31</v>
      </c>
      <c r="L191" s="4" t="s">
        <v>62</v>
      </c>
      <c r="M191" t="s">
        <v>67</v>
      </c>
      <c r="N191" s="8">
        <v>46022</v>
      </c>
      <c r="O191" s="12">
        <v>0.33333333333333331</v>
      </c>
      <c r="S191" s="10"/>
      <c r="T191" s="11"/>
      <c r="W191" s="4"/>
      <c r="AB191" s="8"/>
      <c r="AC191" s="12"/>
      <c r="AD191" s="12"/>
    </row>
    <row r="192" spans="1:30" x14ac:dyDescent="0.3">
      <c r="A192">
        <v>2026</v>
      </c>
      <c r="B192" s="4" t="s">
        <v>28</v>
      </c>
      <c r="C192" s="4" t="s">
        <v>33</v>
      </c>
      <c r="D192" t="s">
        <v>21</v>
      </c>
      <c r="E192" s="9">
        <v>2</v>
      </c>
      <c r="F192" t="s">
        <v>66</v>
      </c>
      <c r="G192">
        <v>3</v>
      </c>
      <c r="H192" s="10">
        <v>1</v>
      </c>
      <c r="I192" s="11">
        <v>1</v>
      </c>
      <c r="J192" s="3">
        <v>0.9</v>
      </c>
      <c r="K192" t="s">
        <v>31</v>
      </c>
      <c r="L192" t="s">
        <v>62</v>
      </c>
      <c r="M192" t="s">
        <v>67</v>
      </c>
      <c r="N192" s="8">
        <v>46022</v>
      </c>
      <c r="O192" s="12">
        <v>0.66666666666666663</v>
      </c>
      <c r="S192" s="10"/>
      <c r="T192" s="11"/>
      <c r="AB192" s="8"/>
      <c r="AC192" s="12"/>
      <c r="AD192" s="12"/>
    </row>
    <row r="193" spans="1:30" x14ac:dyDescent="0.3">
      <c r="A193">
        <v>2026</v>
      </c>
      <c r="B193" s="4" t="s">
        <v>28</v>
      </c>
      <c r="C193" s="4" t="s">
        <v>33</v>
      </c>
      <c r="D193" t="s">
        <v>22</v>
      </c>
      <c r="E193" s="9">
        <v>0</v>
      </c>
      <c r="F193" t="s">
        <v>66</v>
      </c>
      <c r="G193">
        <v>3</v>
      </c>
      <c r="H193" s="10">
        <v>1</v>
      </c>
      <c r="I193" s="11">
        <v>1</v>
      </c>
      <c r="J193" s="3">
        <v>0.9</v>
      </c>
      <c r="K193" t="s">
        <v>31</v>
      </c>
      <c r="L193" t="s">
        <v>62</v>
      </c>
      <c r="M193" t="s">
        <v>67</v>
      </c>
      <c r="N193" s="8">
        <v>46022</v>
      </c>
      <c r="O193" s="12">
        <v>0</v>
      </c>
      <c r="S193" s="10"/>
      <c r="T193" s="11"/>
      <c r="AB193" s="8"/>
      <c r="AC193" s="12"/>
      <c r="AD193" s="12"/>
    </row>
    <row r="194" spans="1:30" x14ac:dyDescent="0.3">
      <c r="A194">
        <v>2026</v>
      </c>
      <c r="B194" s="4" t="s">
        <v>28</v>
      </c>
      <c r="C194" s="4" t="s">
        <v>34</v>
      </c>
      <c r="D194" t="s">
        <v>14</v>
      </c>
      <c r="E194" s="9">
        <v>0</v>
      </c>
      <c r="F194" t="s">
        <v>25</v>
      </c>
      <c r="G194">
        <v>1</v>
      </c>
      <c r="H194" s="10" t="s">
        <v>61</v>
      </c>
      <c r="I194" s="11">
        <v>1</v>
      </c>
      <c r="J194" s="3">
        <v>0.9</v>
      </c>
      <c r="K194" t="s">
        <v>31</v>
      </c>
      <c r="L194" s="4" t="s">
        <v>62</v>
      </c>
      <c r="M194" t="s">
        <v>68</v>
      </c>
      <c r="N194" s="8">
        <v>46022</v>
      </c>
      <c r="O194" s="12">
        <v>0</v>
      </c>
      <c r="S194" s="10"/>
      <c r="T194" s="11"/>
      <c r="W194" s="4"/>
      <c r="AB194" s="8"/>
      <c r="AC194" s="12"/>
      <c r="AD194" s="12"/>
    </row>
    <row r="195" spans="1:30" x14ac:dyDescent="0.3">
      <c r="A195">
        <v>2026</v>
      </c>
      <c r="B195" s="4" t="s">
        <v>28</v>
      </c>
      <c r="C195" s="4" t="s">
        <v>34</v>
      </c>
      <c r="D195" t="s">
        <v>21</v>
      </c>
      <c r="E195" s="9">
        <v>1</v>
      </c>
      <c r="F195" t="s">
        <v>25</v>
      </c>
      <c r="G195">
        <v>1</v>
      </c>
      <c r="H195" s="10" t="s">
        <v>61</v>
      </c>
      <c r="I195" s="11">
        <v>1</v>
      </c>
      <c r="J195" s="3">
        <v>0.9</v>
      </c>
      <c r="K195" t="s">
        <v>31</v>
      </c>
      <c r="L195" t="s">
        <v>62</v>
      </c>
      <c r="M195" t="s">
        <v>68</v>
      </c>
      <c r="N195" s="8">
        <v>46022</v>
      </c>
      <c r="O195" s="12">
        <v>1</v>
      </c>
      <c r="S195" s="10"/>
      <c r="T195" s="11"/>
      <c r="AB195" s="8"/>
      <c r="AC195" s="12"/>
      <c r="AD195" s="12"/>
    </row>
    <row r="196" spans="1:30" x14ac:dyDescent="0.3">
      <c r="A196">
        <v>2026</v>
      </c>
      <c r="B196" s="4" t="s">
        <v>28</v>
      </c>
      <c r="C196" s="4" t="s">
        <v>34</v>
      </c>
      <c r="D196" t="s">
        <v>22</v>
      </c>
      <c r="E196" s="9">
        <v>0</v>
      </c>
      <c r="F196" t="s">
        <v>25</v>
      </c>
      <c r="G196">
        <v>1</v>
      </c>
      <c r="H196" s="10" t="s">
        <v>61</v>
      </c>
      <c r="I196" s="11">
        <v>1</v>
      </c>
      <c r="J196" s="3">
        <v>0.9</v>
      </c>
      <c r="K196" t="s">
        <v>31</v>
      </c>
      <c r="L196" t="s">
        <v>62</v>
      </c>
      <c r="M196" t="s">
        <v>68</v>
      </c>
      <c r="N196" s="8">
        <v>46022</v>
      </c>
      <c r="O196" s="12">
        <v>0</v>
      </c>
      <c r="S196" s="10"/>
      <c r="T196" s="11"/>
      <c r="AB196" s="8"/>
      <c r="AC196" s="12"/>
      <c r="AD196" s="12"/>
    </row>
    <row r="197" spans="1:30" x14ac:dyDescent="0.3">
      <c r="A197">
        <v>2026</v>
      </c>
      <c r="B197" s="4" t="s">
        <v>28</v>
      </c>
      <c r="C197" s="4" t="s">
        <v>35</v>
      </c>
      <c r="D197" t="s">
        <v>14</v>
      </c>
      <c r="E197" s="9">
        <v>0</v>
      </c>
      <c r="F197" t="s">
        <v>25</v>
      </c>
      <c r="G197">
        <v>0</v>
      </c>
      <c r="H197" s="10" t="s">
        <v>61</v>
      </c>
      <c r="I197" s="11" t="s">
        <v>61</v>
      </c>
      <c r="J197" s="3">
        <v>0.9</v>
      </c>
      <c r="K197" t="s">
        <v>31</v>
      </c>
      <c r="L197" s="4" t="s">
        <v>27</v>
      </c>
      <c r="M197" t="s">
        <v>45</v>
      </c>
      <c r="N197" s="8">
        <v>46022</v>
      </c>
      <c r="O197" s="12">
        <v>0</v>
      </c>
      <c r="S197" s="10"/>
      <c r="T197" s="11"/>
      <c r="W197" s="4"/>
      <c r="AB197" s="8"/>
      <c r="AC197" s="12"/>
      <c r="AD197" s="12"/>
    </row>
    <row r="198" spans="1:30" x14ac:dyDescent="0.3">
      <c r="A198">
        <v>2026</v>
      </c>
      <c r="B198" s="4" t="s">
        <v>28</v>
      </c>
      <c r="C198" s="4" t="s">
        <v>35</v>
      </c>
      <c r="D198" t="s">
        <v>21</v>
      </c>
      <c r="E198" s="9">
        <v>0</v>
      </c>
      <c r="F198" t="s">
        <v>25</v>
      </c>
      <c r="G198">
        <v>0</v>
      </c>
      <c r="H198" s="10" t="s">
        <v>61</v>
      </c>
      <c r="I198" s="11" t="s">
        <v>61</v>
      </c>
      <c r="J198" s="3">
        <v>0.9</v>
      </c>
      <c r="K198" t="s">
        <v>31</v>
      </c>
      <c r="L198" t="s">
        <v>27</v>
      </c>
      <c r="M198" t="s">
        <v>45</v>
      </c>
      <c r="N198" s="8">
        <v>46022</v>
      </c>
      <c r="O198" s="12">
        <v>0</v>
      </c>
      <c r="S198" s="10"/>
      <c r="T198" s="11"/>
      <c r="AB198" s="8"/>
      <c r="AC198" s="12"/>
      <c r="AD198" s="12"/>
    </row>
    <row r="199" spans="1:30" x14ac:dyDescent="0.3">
      <c r="A199">
        <v>2026</v>
      </c>
      <c r="B199" s="4" t="s">
        <v>28</v>
      </c>
      <c r="C199" s="4" t="s">
        <v>35</v>
      </c>
      <c r="D199" t="s">
        <v>22</v>
      </c>
      <c r="E199" s="9">
        <v>0</v>
      </c>
      <c r="F199" t="s">
        <v>25</v>
      </c>
      <c r="G199">
        <v>0</v>
      </c>
      <c r="H199" s="10" t="s">
        <v>61</v>
      </c>
      <c r="I199" s="11" t="s">
        <v>61</v>
      </c>
      <c r="J199" s="3">
        <v>0.9</v>
      </c>
      <c r="K199" t="s">
        <v>31</v>
      </c>
      <c r="L199" t="s">
        <v>27</v>
      </c>
      <c r="M199" t="s">
        <v>45</v>
      </c>
      <c r="N199" s="8">
        <v>46022</v>
      </c>
      <c r="O199" s="12">
        <v>0</v>
      </c>
      <c r="S199" s="10"/>
      <c r="T199" s="11"/>
      <c r="AB199" s="8"/>
      <c r="AC199" s="12"/>
      <c r="AD199" s="12"/>
    </row>
    <row r="200" spans="1:30" x14ac:dyDescent="0.3">
      <c r="A200">
        <v>2026</v>
      </c>
      <c r="B200" s="4" t="s">
        <v>28</v>
      </c>
      <c r="C200" s="4" t="s">
        <v>36</v>
      </c>
      <c r="D200" t="s">
        <v>14</v>
      </c>
      <c r="E200" s="9">
        <v>0</v>
      </c>
      <c r="F200" t="s">
        <v>24</v>
      </c>
      <c r="G200">
        <v>2</v>
      </c>
      <c r="H200" s="10" t="s">
        <v>61</v>
      </c>
      <c r="I200" s="11">
        <v>1</v>
      </c>
      <c r="J200" s="12">
        <v>0.9</v>
      </c>
      <c r="K200" t="s">
        <v>31</v>
      </c>
      <c r="L200" s="4" t="s">
        <v>27</v>
      </c>
      <c r="M200" t="s">
        <v>60</v>
      </c>
      <c r="N200" s="8">
        <v>46022</v>
      </c>
      <c r="O200" s="12">
        <v>0</v>
      </c>
      <c r="S200" s="10"/>
      <c r="T200" s="11"/>
      <c r="W200" s="4"/>
      <c r="AB200" s="8"/>
      <c r="AC200" s="12"/>
      <c r="AD200" s="12"/>
    </row>
    <row r="201" spans="1:30" x14ac:dyDescent="0.3">
      <c r="A201">
        <v>2026</v>
      </c>
      <c r="B201" s="4" t="s">
        <v>28</v>
      </c>
      <c r="C201" s="4" t="s">
        <v>36</v>
      </c>
      <c r="D201" t="s">
        <v>21</v>
      </c>
      <c r="E201" s="9">
        <v>2</v>
      </c>
      <c r="F201" t="s">
        <v>24</v>
      </c>
      <c r="G201">
        <v>2</v>
      </c>
      <c r="H201" s="10" t="s">
        <v>61</v>
      </c>
      <c r="I201" s="11">
        <v>1</v>
      </c>
      <c r="J201" s="12">
        <v>0.9</v>
      </c>
      <c r="K201" t="s">
        <v>31</v>
      </c>
      <c r="L201" t="s">
        <v>27</v>
      </c>
      <c r="M201" t="s">
        <v>60</v>
      </c>
      <c r="N201" s="8">
        <v>46022</v>
      </c>
      <c r="O201" s="12">
        <v>1</v>
      </c>
      <c r="S201" s="10"/>
      <c r="T201" s="11"/>
      <c r="AB201" s="8"/>
      <c r="AC201" s="12"/>
      <c r="AD201" s="12"/>
    </row>
    <row r="202" spans="1:30" x14ac:dyDescent="0.3">
      <c r="A202">
        <v>2026</v>
      </c>
      <c r="B202" s="4" t="s">
        <v>28</v>
      </c>
      <c r="C202" s="4" t="s">
        <v>36</v>
      </c>
      <c r="D202" t="s">
        <v>22</v>
      </c>
      <c r="E202" s="9">
        <v>0</v>
      </c>
      <c r="F202" t="s">
        <v>24</v>
      </c>
      <c r="G202">
        <v>2</v>
      </c>
      <c r="H202" s="10" t="s">
        <v>61</v>
      </c>
      <c r="I202" s="11">
        <v>1</v>
      </c>
      <c r="J202" s="12">
        <v>0.9</v>
      </c>
      <c r="K202" t="s">
        <v>31</v>
      </c>
      <c r="L202" t="s">
        <v>27</v>
      </c>
      <c r="M202" t="s">
        <v>60</v>
      </c>
      <c r="N202" s="8">
        <v>46022</v>
      </c>
      <c r="O202" s="12">
        <v>0</v>
      </c>
      <c r="S202" s="10"/>
      <c r="T202" s="11"/>
      <c r="AB202" s="8"/>
      <c r="AC202" s="12"/>
      <c r="AD202" s="12"/>
    </row>
    <row r="203" spans="1:30" x14ac:dyDescent="0.3">
      <c r="A203">
        <v>2026</v>
      </c>
      <c r="B203" s="4" t="s">
        <v>28</v>
      </c>
      <c r="C203" s="4" t="s">
        <v>37</v>
      </c>
      <c r="D203" t="s">
        <v>14</v>
      </c>
      <c r="E203" s="9">
        <v>0</v>
      </c>
      <c r="F203" t="s">
        <v>23</v>
      </c>
      <c r="G203">
        <v>0</v>
      </c>
      <c r="H203" s="10" t="s">
        <v>61</v>
      </c>
      <c r="I203" s="11" t="s">
        <v>61</v>
      </c>
      <c r="J203" s="3">
        <v>0.9</v>
      </c>
      <c r="K203" t="s">
        <v>31</v>
      </c>
      <c r="L203" s="4" t="s">
        <v>27</v>
      </c>
      <c r="M203" t="s">
        <v>45</v>
      </c>
      <c r="N203" s="8">
        <v>46022</v>
      </c>
      <c r="O203" s="12">
        <v>0</v>
      </c>
      <c r="S203" s="10"/>
      <c r="T203" s="11"/>
      <c r="W203" s="4"/>
      <c r="AB203" s="8"/>
      <c r="AC203" s="12"/>
      <c r="AD203" s="12"/>
    </row>
    <row r="204" spans="1:30" x14ac:dyDescent="0.3">
      <c r="A204">
        <v>2026</v>
      </c>
      <c r="B204" s="4" t="s">
        <v>28</v>
      </c>
      <c r="C204" s="4" t="s">
        <v>37</v>
      </c>
      <c r="D204" t="s">
        <v>21</v>
      </c>
      <c r="E204" s="9">
        <v>0</v>
      </c>
      <c r="F204" t="s">
        <v>23</v>
      </c>
      <c r="G204">
        <v>0</v>
      </c>
      <c r="H204" s="10" t="s">
        <v>61</v>
      </c>
      <c r="I204" s="11" t="s">
        <v>61</v>
      </c>
      <c r="J204" s="3">
        <v>0.9</v>
      </c>
      <c r="K204" t="s">
        <v>31</v>
      </c>
      <c r="L204" t="s">
        <v>27</v>
      </c>
      <c r="M204" t="s">
        <v>45</v>
      </c>
      <c r="N204" s="8">
        <v>46022</v>
      </c>
      <c r="O204" s="12">
        <v>0</v>
      </c>
      <c r="S204" s="10"/>
      <c r="T204" s="11"/>
      <c r="AB204" s="8"/>
      <c r="AC204" s="12"/>
      <c r="AD204" s="12"/>
    </row>
    <row r="205" spans="1:30" x14ac:dyDescent="0.3">
      <c r="A205">
        <v>2026</v>
      </c>
      <c r="B205" s="4" t="s">
        <v>28</v>
      </c>
      <c r="C205" s="4" t="s">
        <v>37</v>
      </c>
      <c r="D205" t="s">
        <v>22</v>
      </c>
      <c r="E205" s="9">
        <v>0</v>
      </c>
      <c r="F205" t="s">
        <v>23</v>
      </c>
      <c r="G205">
        <v>0</v>
      </c>
      <c r="H205" s="10" t="s">
        <v>61</v>
      </c>
      <c r="I205" s="11" t="s">
        <v>61</v>
      </c>
      <c r="J205" s="3">
        <v>0.9</v>
      </c>
      <c r="K205" t="s">
        <v>31</v>
      </c>
      <c r="L205" t="s">
        <v>27</v>
      </c>
      <c r="M205" t="s">
        <v>45</v>
      </c>
      <c r="N205" s="8">
        <v>46022</v>
      </c>
      <c r="O205" s="12">
        <v>0</v>
      </c>
      <c r="S205" s="10"/>
      <c r="T205" s="11"/>
      <c r="AB205" s="8"/>
      <c r="AC205" s="12"/>
      <c r="AD205" s="12"/>
    </row>
    <row r="206" spans="1:30" x14ac:dyDescent="0.3">
      <c r="A206">
        <v>2026</v>
      </c>
      <c r="B206" s="4" t="s">
        <v>28</v>
      </c>
      <c r="C206" s="4" t="s">
        <v>38</v>
      </c>
      <c r="D206" t="s">
        <v>14</v>
      </c>
      <c r="E206" s="9">
        <v>0</v>
      </c>
      <c r="F206" t="s">
        <v>23</v>
      </c>
      <c r="G206">
        <v>1</v>
      </c>
      <c r="H206" s="10" t="s">
        <v>61</v>
      </c>
      <c r="I206" s="11">
        <v>1</v>
      </c>
      <c r="J206" s="3">
        <v>0.9</v>
      </c>
      <c r="K206" t="s">
        <v>31</v>
      </c>
      <c r="L206" s="4" t="s">
        <v>62</v>
      </c>
      <c r="M206" t="s">
        <v>68</v>
      </c>
      <c r="N206" s="8">
        <v>46022</v>
      </c>
      <c r="O206" s="12">
        <v>0</v>
      </c>
      <c r="S206" s="10"/>
      <c r="T206" s="11"/>
      <c r="W206" s="4"/>
      <c r="AB206" s="8"/>
      <c r="AC206" s="12"/>
      <c r="AD206" s="12"/>
    </row>
    <row r="207" spans="1:30" x14ac:dyDescent="0.3">
      <c r="A207">
        <v>2026</v>
      </c>
      <c r="B207" s="4" t="s">
        <v>28</v>
      </c>
      <c r="C207" s="4" t="s">
        <v>38</v>
      </c>
      <c r="D207" t="s">
        <v>21</v>
      </c>
      <c r="E207" s="9">
        <v>1</v>
      </c>
      <c r="F207" t="s">
        <v>23</v>
      </c>
      <c r="G207">
        <v>1</v>
      </c>
      <c r="H207" s="10" t="s">
        <v>61</v>
      </c>
      <c r="I207" s="11">
        <v>1</v>
      </c>
      <c r="J207" s="3">
        <v>0.9</v>
      </c>
      <c r="K207" t="s">
        <v>31</v>
      </c>
      <c r="L207" t="s">
        <v>62</v>
      </c>
      <c r="M207" t="s">
        <v>68</v>
      </c>
      <c r="N207" s="8">
        <v>46022</v>
      </c>
      <c r="O207" s="12">
        <v>1</v>
      </c>
      <c r="S207" s="10"/>
      <c r="T207" s="11"/>
      <c r="AB207" s="8"/>
      <c r="AC207" s="12"/>
      <c r="AD207" s="12"/>
    </row>
    <row r="208" spans="1:30" x14ac:dyDescent="0.3">
      <c r="A208">
        <v>2026</v>
      </c>
      <c r="B208" s="4" t="s">
        <v>28</v>
      </c>
      <c r="C208" s="4" t="s">
        <v>38</v>
      </c>
      <c r="D208" t="s">
        <v>22</v>
      </c>
      <c r="E208" s="9">
        <v>0</v>
      </c>
      <c r="F208" t="s">
        <v>23</v>
      </c>
      <c r="G208">
        <v>1</v>
      </c>
      <c r="H208" s="10" t="s">
        <v>61</v>
      </c>
      <c r="I208" s="11">
        <v>1</v>
      </c>
      <c r="J208" s="3">
        <v>0.9</v>
      </c>
      <c r="K208" t="s">
        <v>31</v>
      </c>
      <c r="L208" t="s">
        <v>62</v>
      </c>
      <c r="M208" t="s">
        <v>68</v>
      </c>
      <c r="N208" s="8">
        <v>46022</v>
      </c>
      <c r="O208" s="12">
        <v>0</v>
      </c>
      <c r="S208" s="10"/>
      <c r="T208" s="11"/>
      <c r="AB208" s="8"/>
      <c r="AC208" s="12"/>
      <c r="AD208" s="12"/>
    </row>
    <row r="209" spans="1:30" x14ac:dyDescent="0.3">
      <c r="A209">
        <v>2026</v>
      </c>
      <c r="B209" s="4" t="s">
        <v>28</v>
      </c>
      <c r="C209" s="4" t="s">
        <v>39</v>
      </c>
      <c r="D209" t="s">
        <v>14</v>
      </c>
      <c r="E209" s="9">
        <v>0</v>
      </c>
      <c r="F209" t="s">
        <v>66</v>
      </c>
      <c r="G209">
        <v>0</v>
      </c>
      <c r="H209" s="10" t="s">
        <v>61</v>
      </c>
      <c r="I209" s="11" t="s">
        <v>61</v>
      </c>
      <c r="J209" s="3">
        <v>0.9</v>
      </c>
      <c r="K209" t="s">
        <v>31</v>
      </c>
      <c r="L209" s="4" t="s">
        <v>27</v>
      </c>
      <c r="M209" t="s">
        <v>45</v>
      </c>
      <c r="N209" s="8">
        <v>46022</v>
      </c>
      <c r="O209" s="12">
        <v>0</v>
      </c>
      <c r="S209" s="10"/>
      <c r="T209" s="11"/>
      <c r="W209" s="4"/>
      <c r="AB209" s="8"/>
      <c r="AC209" s="12"/>
      <c r="AD209" s="12"/>
    </row>
    <row r="210" spans="1:30" x14ac:dyDescent="0.3">
      <c r="A210">
        <v>2026</v>
      </c>
      <c r="B210" s="4" t="s">
        <v>28</v>
      </c>
      <c r="C210" s="4" t="s">
        <v>39</v>
      </c>
      <c r="D210" t="s">
        <v>21</v>
      </c>
      <c r="E210" s="9">
        <v>0</v>
      </c>
      <c r="F210" t="s">
        <v>66</v>
      </c>
      <c r="G210">
        <v>0</v>
      </c>
      <c r="H210" s="10" t="s">
        <v>61</v>
      </c>
      <c r="I210" s="11" t="s">
        <v>61</v>
      </c>
      <c r="J210" s="3">
        <v>0.9</v>
      </c>
      <c r="K210" t="s">
        <v>31</v>
      </c>
      <c r="L210" t="s">
        <v>27</v>
      </c>
      <c r="M210" t="s">
        <v>45</v>
      </c>
      <c r="N210" s="8">
        <v>46022</v>
      </c>
      <c r="O210" s="12">
        <v>0</v>
      </c>
      <c r="S210" s="10"/>
      <c r="T210" s="11"/>
      <c r="AB210" s="8"/>
      <c r="AC210" s="12"/>
      <c r="AD210" s="12"/>
    </row>
    <row r="211" spans="1:30" x14ac:dyDescent="0.3">
      <c r="A211">
        <v>2026</v>
      </c>
      <c r="B211" s="4" t="s">
        <v>28</v>
      </c>
      <c r="C211" s="4" t="s">
        <v>39</v>
      </c>
      <c r="D211" t="s">
        <v>22</v>
      </c>
      <c r="E211" s="9">
        <v>0</v>
      </c>
      <c r="F211" t="s">
        <v>66</v>
      </c>
      <c r="G211">
        <v>0</v>
      </c>
      <c r="H211" s="10" t="s">
        <v>61</v>
      </c>
      <c r="I211" s="11" t="s">
        <v>61</v>
      </c>
      <c r="J211" s="3">
        <v>0.9</v>
      </c>
      <c r="K211" t="s">
        <v>31</v>
      </c>
      <c r="L211" t="s">
        <v>27</v>
      </c>
      <c r="M211" t="s">
        <v>45</v>
      </c>
      <c r="N211" s="8">
        <v>46022</v>
      </c>
      <c r="O211" s="12">
        <v>0</v>
      </c>
      <c r="S211" s="10"/>
      <c r="T211" s="11"/>
      <c r="AB211" s="8"/>
      <c r="AC211" s="12"/>
      <c r="AD211" s="12"/>
    </row>
    <row r="212" spans="1:30" x14ac:dyDescent="0.3">
      <c r="A212">
        <v>2026</v>
      </c>
      <c r="B212" s="4" t="s">
        <v>28</v>
      </c>
      <c r="C212" s="4" t="s">
        <v>40</v>
      </c>
      <c r="D212" t="s">
        <v>14</v>
      </c>
      <c r="E212" s="9">
        <v>0</v>
      </c>
      <c r="F212" t="s">
        <v>25</v>
      </c>
      <c r="G212">
        <v>0</v>
      </c>
      <c r="H212" s="10" t="s">
        <v>61</v>
      </c>
      <c r="I212" s="11" t="s">
        <v>61</v>
      </c>
      <c r="J212" s="3">
        <v>0.9</v>
      </c>
      <c r="K212" t="s">
        <v>31</v>
      </c>
      <c r="L212" s="4" t="s">
        <v>27</v>
      </c>
      <c r="M212" t="s">
        <v>45</v>
      </c>
      <c r="N212" s="8">
        <v>46022</v>
      </c>
      <c r="O212" s="12">
        <v>0</v>
      </c>
      <c r="S212" s="10"/>
      <c r="T212" s="11"/>
      <c r="W212" s="4"/>
      <c r="AB212" s="8"/>
      <c r="AC212" s="12"/>
      <c r="AD212" s="12"/>
    </row>
    <row r="213" spans="1:30" x14ac:dyDescent="0.3">
      <c r="A213">
        <v>2026</v>
      </c>
      <c r="B213" s="4" t="s">
        <v>28</v>
      </c>
      <c r="C213" s="4" t="s">
        <v>40</v>
      </c>
      <c r="D213" t="s">
        <v>21</v>
      </c>
      <c r="E213" s="9">
        <v>0</v>
      </c>
      <c r="F213" t="s">
        <v>25</v>
      </c>
      <c r="G213">
        <v>0</v>
      </c>
      <c r="H213" s="10" t="s">
        <v>61</v>
      </c>
      <c r="I213" s="11" t="s">
        <v>61</v>
      </c>
      <c r="J213" s="3">
        <v>0.9</v>
      </c>
      <c r="K213" t="s">
        <v>31</v>
      </c>
      <c r="L213" t="s">
        <v>27</v>
      </c>
      <c r="M213" t="s">
        <v>45</v>
      </c>
      <c r="N213" s="8">
        <v>46022</v>
      </c>
      <c r="O213" s="12">
        <v>0</v>
      </c>
      <c r="S213" s="10"/>
      <c r="T213" s="11"/>
      <c r="AB213" s="8"/>
      <c r="AC213" s="12"/>
      <c r="AD213" s="12"/>
    </row>
    <row r="214" spans="1:30" x14ac:dyDescent="0.3">
      <c r="A214">
        <v>2026</v>
      </c>
      <c r="B214" s="4" t="s">
        <v>28</v>
      </c>
      <c r="C214" s="4" t="s">
        <v>40</v>
      </c>
      <c r="D214" t="s">
        <v>22</v>
      </c>
      <c r="E214" s="9">
        <v>0</v>
      </c>
      <c r="F214" t="s">
        <v>25</v>
      </c>
      <c r="G214">
        <v>0</v>
      </c>
      <c r="H214" s="10" t="s">
        <v>61</v>
      </c>
      <c r="I214" s="11" t="s">
        <v>61</v>
      </c>
      <c r="J214" s="3">
        <v>0.9</v>
      </c>
      <c r="K214" t="s">
        <v>31</v>
      </c>
      <c r="L214" t="s">
        <v>27</v>
      </c>
      <c r="M214" t="s">
        <v>45</v>
      </c>
      <c r="N214" s="8">
        <v>46022</v>
      </c>
      <c r="O214" s="12">
        <v>0</v>
      </c>
      <c r="S214" s="10"/>
      <c r="T214" s="11"/>
      <c r="AB214" s="8"/>
      <c r="AC214" s="12"/>
      <c r="AD214" s="12"/>
    </row>
    <row r="215" spans="1:30" x14ac:dyDescent="0.3">
      <c r="A215">
        <v>2026</v>
      </c>
      <c r="B215" s="4" t="s">
        <v>28</v>
      </c>
      <c r="C215" s="4" t="s">
        <v>41</v>
      </c>
      <c r="D215" t="s">
        <v>14</v>
      </c>
      <c r="E215" s="9">
        <v>0</v>
      </c>
      <c r="F215" t="s">
        <v>25</v>
      </c>
      <c r="G215">
        <v>0</v>
      </c>
      <c r="H215" s="10" t="s">
        <v>61</v>
      </c>
      <c r="I215" s="11" t="s">
        <v>61</v>
      </c>
      <c r="J215" s="3">
        <v>0.9</v>
      </c>
      <c r="K215" t="s">
        <v>31</v>
      </c>
      <c r="L215" s="4" t="s">
        <v>27</v>
      </c>
      <c r="M215" t="s">
        <v>45</v>
      </c>
      <c r="N215" s="8">
        <v>46022</v>
      </c>
      <c r="O215" s="12">
        <v>0</v>
      </c>
      <c r="S215" s="10"/>
      <c r="T215" s="11"/>
      <c r="W215" s="4"/>
      <c r="AB215" s="8"/>
      <c r="AC215" s="12"/>
      <c r="AD215" s="12"/>
    </row>
    <row r="216" spans="1:30" x14ac:dyDescent="0.3">
      <c r="A216">
        <v>2026</v>
      </c>
      <c r="B216" s="4" t="s">
        <v>28</v>
      </c>
      <c r="C216" s="4" t="s">
        <v>41</v>
      </c>
      <c r="D216" t="s">
        <v>21</v>
      </c>
      <c r="E216" s="9">
        <v>0</v>
      </c>
      <c r="F216" t="s">
        <v>25</v>
      </c>
      <c r="G216">
        <v>0</v>
      </c>
      <c r="H216" s="10" t="s">
        <v>61</v>
      </c>
      <c r="I216" s="11" t="s">
        <v>61</v>
      </c>
      <c r="J216" s="3">
        <v>0.9</v>
      </c>
      <c r="K216" t="s">
        <v>31</v>
      </c>
      <c r="L216" t="s">
        <v>27</v>
      </c>
      <c r="M216" t="s">
        <v>45</v>
      </c>
      <c r="N216" s="8">
        <v>46022</v>
      </c>
      <c r="O216" s="12">
        <v>0</v>
      </c>
      <c r="S216" s="10"/>
      <c r="T216" s="11"/>
      <c r="AB216" s="8"/>
      <c r="AC216" s="12"/>
      <c r="AD216" s="12"/>
    </row>
    <row r="217" spans="1:30" x14ac:dyDescent="0.3">
      <c r="A217">
        <v>2026</v>
      </c>
      <c r="B217" s="4" t="s">
        <v>28</v>
      </c>
      <c r="C217" s="4" t="s">
        <v>41</v>
      </c>
      <c r="D217" t="s">
        <v>22</v>
      </c>
      <c r="E217" s="9">
        <v>0</v>
      </c>
      <c r="F217" t="s">
        <v>25</v>
      </c>
      <c r="G217">
        <v>0</v>
      </c>
      <c r="H217" s="10" t="s">
        <v>61</v>
      </c>
      <c r="I217" s="11" t="s">
        <v>61</v>
      </c>
      <c r="J217" s="3">
        <v>0.9</v>
      </c>
      <c r="K217" t="s">
        <v>31</v>
      </c>
      <c r="L217" t="s">
        <v>27</v>
      </c>
      <c r="M217" t="s">
        <v>45</v>
      </c>
      <c r="N217" s="8">
        <v>46022</v>
      </c>
      <c r="O217" s="12">
        <v>0</v>
      </c>
      <c r="S217" s="10"/>
      <c r="T217" s="11"/>
      <c r="AB217" s="8"/>
      <c r="AC217" s="12"/>
      <c r="AD217" s="12"/>
    </row>
    <row r="218" spans="1:30" x14ac:dyDescent="0.3">
      <c r="A218">
        <v>2026</v>
      </c>
      <c r="B218" s="4" t="s">
        <v>28</v>
      </c>
      <c r="C218" s="4" t="s">
        <v>42</v>
      </c>
      <c r="D218" t="s">
        <v>14</v>
      </c>
      <c r="E218" s="9">
        <v>0</v>
      </c>
      <c r="F218" t="s">
        <v>24</v>
      </c>
      <c r="G218">
        <v>0</v>
      </c>
      <c r="H218" s="10" t="s">
        <v>61</v>
      </c>
      <c r="I218" s="11" t="s">
        <v>61</v>
      </c>
      <c r="J218" s="3">
        <v>0.9</v>
      </c>
      <c r="K218" t="s">
        <v>31</v>
      </c>
      <c r="L218" s="4" t="s">
        <v>27</v>
      </c>
      <c r="M218" t="s">
        <v>45</v>
      </c>
      <c r="N218" s="8">
        <v>46022</v>
      </c>
      <c r="O218" s="12">
        <v>0</v>
      </c>
      <c r="S218" s="10"/>
      <c r="T218" s="11"/>
      <c r="W218" s="4"/>
      <c r="AB218" s="8"/>
      <c r="AC218" s="12"/>
      <c r="AD218" s="12"/>
    </row>
    <row r="219" spans="1:30" x14ac:dyDescent="0.3">
      <c r="A219">
        <v>2026</v>
      </c>
      <c r="B219" s="4" t="s">
        <v>28</v>
      </c>
      <c r="C219" s="4" t="s">
        <v>42</v>
      </c>
      <c r="D219" t="s">
        <v>21</v>
      </c>
      <c r="E219" s="9">
        <v>0</v>
      </c>
      <c r="F219" t="s">
        <v>24</v>
      </c>
      <c r="G219">
        <v>0</v>
      </c>
      <c r="H219" s="10" t="s">
        <v>61</v>
      </c>
      <c r="I219" s="11" t="s">
        <v>61</v>
      </c>
      <c r="J219" s="3">
        <v>0.9</v>
      </c>
      <c r="K219" t="s">
        <v>31</v>
      </c>
      <c r="L219" t="s">
        <v>27</v>
      </c>
      <c r="M219" t="s">
        <v>45</v>
      </c>
      <c r="N219" s="8">
        <v>46022</v>
      </c>
      <c r="O219" s="12">
        <v>0</v>
      </c>
      <c r="S219" s="10"/>
      <c r="T219" s="11"/>
      <c r="AB219" s="8"/>
      <c r="AC219" s="12"/>
      <c r="AD219" s="12"/>
    </row>
    <row r="220" spans="1:30" x14ac:dyDescent="0.3">
      <c r="A220">
        <v>2026</v>
      </c>
      <c r="B220" s="4" t="s">
        <v>28</v>
      </c>
      <c r="C220" s="4" t="s">
        <v>42</v>
      </c>
      <c r="D220" t="s">
        <v>22</v>
      </c>
      <c r="E220" s="9">
        <v>0</v>
      </c>
      <c r="F220" t="s">
        <v>24</v>
      </c>
      <c r="G220">
        <v>0</v>
      </c>
      <c r="H220" s="10" t="s">
        <v>61</v>
      </c>
      <c r="I220" s="11" t="s">
        <v>61</v>
      </c>
      <c r="J220" s="3">
        <v>0.9</v>
      </c>
      <c r="K220" t="s">
        <v>31</v>
      </c>
      <c r="L220" t="s">
        <v>27</v>
      </c>
      <c r="M220" t="s">
        <v>45</v>
      </c>
      <c r="N220" s="8">
        <v>46022</v>
      </c>
      <c r="O220" s="12">
        <v>0</v>
      </c>
      <c r="S220" s="10"/>
      <c r="T220" s="11"/>
      <c r="AB220" s="8"/>
      <c r="AC220" s="12"/>
      <c r="AD220" s="12"/>
    </row>
    <row r="221" spans="1:30" x14ac:dyDescent="0.3">
      <c r="A221">
        <v>2026</v>
      </c>
      <c r="B221" s="4" t="s">
        <v>28</v>
      </c>
      <c r="C221" s="4" t="s">
        <v>43</v>
      </c>
      <c r="D221" t="s">
        <v>14</v>
      </c>
      <c r="E221" s="9">
        <v>0</v>
      </c>
      <c r="F221" t="s">
        <v>24</v>
      </c>
      <c r="G221">
        <v>0</v>
      </c>
      <c r="H221" s="10" t="s">
        <v>61</v>
      </c>
      <c r="I221" s="11" t="s">
        <v>61</v>
      </c>
      <c r="J221" s="3">
        <v>0.9</v>
      </c>
      <c r="K221" t="s">
        <v>31</v>
      </c>
      <c r="L221" s="4" t="s">
        <v>27</v>
      </c>
      <c r="M221" t="s">
        <v>45</v>
      </c>
      <c r="N221" s="8">
        <v>46022</v>
      </c>
      <c r="O221" s="12">
        <v>0</v>
      </c>
      <c r="S221" s="10"/>
      <c r="T221" s="11"/>
      <c r="W221" s="4"/>
      <c r="AB221" s="8"/>
      <c r="AC221" s="12"/>
      <c r="AD221" s="12"/>
    </row>
    <row r="222" spans="1:30" x14ac:dyDescent="0.3">
      <c r="A222">
        <v>2026</v>
      </c>
      <c r="B222" s="4" t="s">
        <v>28</v>
      </c>
      <c r="C222" s="4" t="s">
        <v>43</v>
      </c>
      <c r="D222" t="s">
        <v>21</v>
      </c>
      <c r="E222" s="9">
        <v>0</v>
      </c>
      <c r="F222" t="s">
        <v>24</v>
      </c>
      <c r="G222">
        <v>0</v>
      </c>
      <c r="H222" s="10" t="s">
        <v>61</v>
      </c>
      <c r="I222" s="11" t="s">
        <v>61</v>
      </c>
      <c r="J222" s="3">
        <v>0.9</v>
      </c>
      <c r="K222" t="s">
        <v>31</v>
      </c>
      <c r="L222" t="s">
        <v>27</v>
      </c>
      <c r="M222" t="s">
        <v>45</v>
      </c>
      <c r="N222" s="8">
        <v>46022</v>
      </c>
      <c r="O222" s="12">
        <v>0</v>
      </c>
      <c r="S222" s="10"/>
      <c r="T222" s="11"/>
      <c r="AB222" s="8"/>
      <c r="AC222" s="12"/>
      <c r="AD222" s="12"/>
    </row>
    <row r="223" spans="1:30" x14ac:dyDescent="0.3">
      <c r="A223">
        <v>2026</v>
      </c>
      <c r="B223" s="4" t="s">
        <v>28</v>
      </c>
      <c r="C223" s="4" t="s">
        <v>43</v>
      </c>
      <c r="D223" t="s">
        <v>22</v>
      </c>
      <c r="E223" s="9">
        <v>0</v>
      </c>
      <c r="F223" t="s">
        <v>24</v>
      </c>
      <c r="G223">
        <v>0</v>
      </c>
      <c r="H223" s="10" t="s">
        <v>61</v>
      </c>
      <c r="I223" s="11" t="s">
        <v>61</v>
      </c>
      <c r="J223" s="3">
        <v>0.9</v>
      </c>
      <c r="K223" t="s">
        <v>31</v>
      </c>
      <c r="L223" t="s">
        <v>27</v>
      </c>
      <c r="M223" t="s">
        <v>45</v>
      </c>
      <c r="N223" s="8">
        <v>46022</v>
      </c>
      <c r="O223" s="12">
        <v>0</v>
      </c>
      <c r="S223" s="10"/>
      <c r="T223" s="11"/>
      <c r="AB223" s="8"/>
      <c r="AC223" s="12"/>
      <c r="AD223" s="12"/>
    </row>
    <row r="224" spans="1:30" x14ac:dyDescent="0.3">
      <c r="A224">
        <v>2026</v>
      </c>
      <c r="B224" s="4" t="s">
        <v>28</v>
      </c>
      <c r="C224" s="4" t="s">
        <v>44</v>
      </c>
      <c r="D224" t="s">
        <v>14</v>
      </c>
      <c r="E224" s="9">
        <v>0</v>
      </c>
      <c r="F224" t="s">
        <v>24</v>
      </c>
      <c r="G224">
        <v>0</v>
      </c>
      <c r="H224" s="10" t="s">
        <v>61</v>
      </c>
      <c r="I224" s="11" t="s">
        <v>61</v>
      </c>
      <c r="J224" s="3">
        <v>0.9</v>
      </c>
      <c r="K224" t="s">
        <v>31</v>
      </c>
      <c r="L224" s="4" t="s">
        <v>27</v>
      </c>
      <c r="M224" t="s">
        <v>45</v>
      </c>
      <c r="N224" s="8">
        <v>46022</v>
      </c>
      <c r="O224" s="12">
        <v>0</v>
      </c>
      <c r="S224" s="10"/>
      <c r="T224" s="11"/>
      <c r="W224" s="4"/>
      <c r="AB224" s="8"/>
      <c r="AC224" s="12"/>
      <c r="AD224" s="12"/>
    </row>
    <row r="225" spans="1:30" x14ac:dyDescent="0.3">
      <c r="A225">
        <v>2026</v>
      </c>
      <c r="B225" s="4" t="s">
        <v>28</v>
      </c>
      <c r="C225" s="4" t="s">
        <v>44</v>
      </c>
      <c r="D225" t="s">
        <v>21</v>
      </c>
      <c r="E225" s="9">
        <v>0</v>
      </c>
      <c r="F225" t="s">
        <v>24</v>
      </c>
      <c r="G225">
        <v>0</v>
      </c>
      <c r="H225" s="10" t="s">
        <v>61</v>
      </c>
      <c r="I225" s="11" t="s">
        <v>61</v>
      </c>
      <c r="J225" s="3">
        <v>0.9</v>
      </c>
      <c r="K225" t="s">
        <v>31</v>
      </c>
      <c r="L225" t="s">
        <v>27</v>
      </c>
      <c r="M225" t="s">
        <v>45</v>
      </c>
      <c r="N225" s="8">
        <v>46022</v>
      </c>
      <c r="O225" s="12">
        <v>0</v>
      </c>
      <c r="S225" s="10"/>
      <c r="T225" s="11"/>
      <c r="AB225" s="8"/>
      <c r="AC225" s="12"/>
      <c r="AD225" s="12"/>
    </row>
    <row r="226" spans="1:30" x14ac:dyDescent="0.3">
      <c r="A226">
        <v>2026</v>
      </c>
      <c r="B226" s="4" t="s">
        <v>28</v>
      </c>
      <c r="C226" s="4" t="s">
        <v>44</v>
      </c>
      <c r="D226" t="s">
        <v>22</v>
      </c>
      <c r="E226" s="9">
        <v>0</v>
      </c>
      <c r="F226" t="s">
        <v>24</v>
      </c>
      <c r="G226">
        <v>0</v>
      </c>
      <c r="H226" s="10" t="s">
        <v>61</v>
      </c>
      <c r="I226" s="11" t="s">
        <v>61</v>
      </c>
      <c r="J226" s="3">
        <v>0.9</v>
      </c>
      <c r="K226" t="s">
        <v>31</v>
      </c>
      <c r="L226" t="s">
        <v>27</v>
      </c>
      <c r="M226" t="s">
        <v>45</v>
      </c>
      <c r="N226" s="8">
        <v>46022</v>
      </c>
      <c r="O226" s="12">
        <v>0</v>
      </c>
      <c r="S226" s="10"/>
      <c r="T226" s="11"/>
      <c r="AB226" s="8"/>
      <c r="AC226" s="12"/>
      <c r="AD226" s="12"/>
    </row>
    <row r="227" spans="1:30" x14ac:dyDescent="0.3">
      <c r="A227">
        <v>2026</v>
      </c>
      <c r="B227" s="4" t="s">
        <v>28</v>
      </c>
      <c r="C227" s="4" t="s">
        <v>16</v>
      </c>
      <c r="D227" t="s">
        <v>14</v>
      </c>
      <c r="E227" s="9">
        <v>1</v>
      </c>
      <c r="F227" t="s">
        <v>24</v>
      </c>
      <c r="G227">
        <v>3</v>
      </c>
      <c r="H227" s="10">
        <v>1</v>
      </c>
      <c r="I227" s="11">
        <v>1</v>
      </c>
      <c r="J227" s="3">
        <v>0.9</v>
      </c>
      <c r="K227" t="s">
        <v>31</v>
      </c>
      <c r="L227" s="4" t="s">
        <v>62</v>
      </c>
      <c r="M227" t="s">
        <v>67</v>
      </c>
      <c r="N227" s="8">
        <v>46022</v>
      </c>
      <c r="O227" s="12">
        <v>0.33333333333333331</v>
      </c>
      <c r="S227" s="10"/>
      <c r="T227" s="11"/>
      <c r="W227" s="4"/>
      <c r="AB227" s="8"/>
      <c r="AC227" s="12"/>
      <c r="AD227" s="12"/>
    </row>
    <row r="228" spans="1:30" x14ac:dyDescent="0.3">
      <c r="A228">
        <v>2026</v>
      </c>
      <c r="B228" s="4" t="s">
        <v>28</v>
      </c>
      <c r="C228" s="4" t="s">
        <v>16</v>
      </c>
      <c r="D228" t="s">
        <v>21</v>
      </c>
      <c r="E228" s="9">
        <v>2</v>
      </c>
      <c r="F228" t="s">
        <v>24</v>
      </c>
      <c r="G228">
        <v>3</v>
      </c>
      <c r="H228" s="10">
        <v>1</v>
      </c>
      <c r="I228" s="11">
        <v>1</v>
      </c>
      <c r="J228" s="3">
        <v>0.9</v>
      </c>
      <c r="K228" t="s">
        <v>31</v>
      </c>
      <c r="L228" t="s">
        <v>62</v>
      </c>
      <c r="M228" t="s">
        <v>67</v>
      </c>
      <c r="N228" s="8">
        <v>46022</v>
      </c>
      <c r="O228" s="12">
        <v>0.66666666666666663</v>
      </c>
      <c r="S228" s="10"/>
      <c r="T228" s="11"/>
      <c r="AB228" s="8"/>
      <c r="AC228" s="12"/>
      <c r="AD228" s="12"/>
    </row>
    <row r="229" spans="1:30" x14ac:dyDescent="0.3">
      <c r="A229">
        <v>2026</v>
      </c>
      <c r="B229" s="4" t="s">
        <v>28</v>
      </c>
      <c r="C229" s="4" t="s">
        <v>16</v>
      </c>
      <c r="D229" t="s">
        <v>22</v>
      </c>
      <c r="E229" s="9">
        <v>0</v>
      </c>
      <c r="F229" t="s">
        <v>24</v>
      </c>
      <c r="G229">
        <v>3</v>
      </c>
      <c r="H229" s="10">
        <v>1</v>
      </c>
      <c r="I229" s="11">
        <v>1</v>
      </c>
      <c r="J229" s="3">
        <v>0.9</v>
      </c>
      <c r="K229" t="s">
        <v>31</v>
      </c>
      <c r="L229" t="s">
        <v>62</v>
      </c>
      <c r="M229" t="s">
        <v>67</v>
      </c>
      <c r="N229" s="8">
        <v>46022</v>
      </c>
      <c r="O229" s="12">
        <v>0</v>
      </c>
      <c r="S229" s="10"/>
      <c r="T229" s="11"/>
      <c r="AB229" s="8"/>
      <c r="AC229" s="12"/>
      <c r="AD229" s="12"/>
    </row>
  </sheetData>
  <pageMargins left="0.7" right="0.7" top="0.75" bottom="0.75" header="0.3" footer="0.3"/>
  <pageSetup orientation="portrait" verticalDpi="1200" r:id="rId1"/>
  <ignoredErrors>
    <ignoredError sqref="G2:G8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ED237E-2F25-4250-90D1-DD1AA9208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99E92-AAB1-4C26-93F7-E37DDE6A828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467b07a-63e4-4526-818f-48c6a4d2dc7d"/>
    <ds:schemaRef ds:uri="20867c8d-1cc9-4acd-a073-94634f6a764f"/>
    <ds:schemaRef ds:uri="a82c12e9-f0fe-44ba-8a31-bf8257c71c7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1AE4FF-D90B-449E-B81C-0B15CF7A53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 and Supplements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Eesley, Kathleen *</cp:lastModifiedBy>
  <dcterms:created xsi:type="dcterms:W3CDTF">2019-09-12T18:56:29Z</dcterms:created>
  <dcterms:modified xsi:type="dcterms:W3CDTF">2026-03-12T14:36:06Z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