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PDUFA/3 - Dataset Downloads/FY26/"/>
    </mc:Choice>
  </mc:AlternateContent>
  <xr:revisionPtr revIDLastSave="68" documentId="8_{13845C5B-A61B-4154-B265-94473F6B9218}" xr6:coauthVersionLast="47" xr6:coauthVersionMax="47" xr10:uidLastSave="{6E4E0F6F-5546-4783-A2E9-9FC79C3BFF86}"/>
  <bookViews>
    <workbookView xWindow="-120" yWindow="-120" windowWidth="24240" windowHeight="13020" xr2:uid="{4F78BAE9-8220-47ED-900B-0437C344A5DA}"/>
  </bookViews>
  <sheets>
    <sheet name="Performance Data" sheetId="1" r:id="rId1"/>
  </sheets>
  <definedNames>
    <definedName name="_xlnm._FilterDatabase" localSheetId="0" hidden="1">'Performance Data'!$A$1:$R$199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Q49" i="1" s="1"/>
  <c r="I43" i="1"/>
  <c r="Q43" i="1" s="1"/>
  <c r="O67" i="1"/>
  <c r="J67" i="1"/>
  <c r="I67" i="1"/>
  <c r="Q67" i="1" s="1"/>
  <c r="O66" i="1"/>
  <c r="J66" i="1"/>
  <c r="I66" i="1"/>
  <c r="Q66" i="1" s="1"/>
  <c r="O65" i="1"/>
  <c r="J65" i="1"/>
  <c r="I65" i="1"/>
  <c r="Q65" i="1" s="1"/>
  <c r="O64" i="1"/>
  <c r="J64" i="1"/>
  <c r="I64" i="1"/>
  <c r="Q64" i="1" s="1"/>
  <c r="O63" i="1"/>
  <c r="J63" i="1"/>
  <c r="I63" i="1"/>
  <c r="Q63" i="1" s="1"/>
  <c r="O62" i="1"/>
  <c r="J62" i="1"/>
  <c r="I62" i="1"/>
  <c r="O61" i="1"/>
  <c r="J61" i="1"/>
  <c r="I61" i="1"/>
  <c r="Q61" i="1" s="1"/>
  <c r="O60" i="1"/>
  <c r="J60" i="1"/>
  <c r="I60" i="1"/>
  <c r="Q60" i="1" s="1"/>
  <c r="O59" i="1"/>
  <c r="J59" i="1"/>
  <c r="I59" i="1"/>
  <c r="Q59" i="1" s="1"/>
  <c r="O58" i="1"/>
  <c r="J58" i="1"/>
  <c r="I58" i="1"/>
  <c r="Q58" i="1" s="1"/>
  <c r="O57" i="1"/>
  <c r="J57" i="1"/>
  <c r="I57" i="1"/>
  <c r="Q57" i="1" s="1"/>
  <c r="O56" i="1"/>
  <c r="J56" i="1"/>
  <c r="I56" i="1"/>
  <c r="O55" i="1"/>
  <c r="J55" i="1"/>
  <c r="I55" i="1"/>
  <c r="Q55" i="1" s="1"/>
  <c r="O54" i="1"/>
  <c r="J54" i="1"/>
  <c r="I54" i="1"/>
  <c r="Q54" i="1" s="1"/>
  <c r="O53" i="1"/>
  <c r="J53" i="1"/>
  <c r="I53" i="1"/>
  <c r="O52" i="1"/>
  <c r="J52" i="1"/>
  <c r="I52" i="1"/>
  <c r="Q52" i="1" s="1"/>
  <c r="O51" i="1"/>
  <c r="J51" i="1"/>
  <c r="I51" i="1"/>
  <c r="Q51" i="1" s="1"/>
  <c r="O50" i="1"/>
  <c r="J50" i="1"/>
  <c r="I50" i="1"/>
  <c r="O49" i="1"/>
  <c r="J49" i="1"/>
  <c r="O48" i="1"/>
  <c r="J48" i="1"/>
  <c r="I48" i="1"/>
  <c r="Q48" i="1" s="1"/>
  <c r="O47" i="1"/>
  <c r="J47" i="1"/>
  <c r="I47" i="1"/>
  <c r="Q47" i="1" s="1"/>
  <c r="O46" i="1"/>
  <c r="J46" i="1"/>
  <c r="I46" i="1"/>
  <c r="Q46" i="1" s="1"/>
  <c r="O45" i="1"/>
  <c r="J45" i="1"/>
  <c r="I45" i="1"/>
  <c r="Q45" i="1" s="1"/>
  <c r="O44" i="1"/>
  <c r="J44" i="1"/>
  <c r="I44" i="1"/>
  <c r="O43" i="1"/>
  <c r="J43" i="1"/>
  <c r="O42" i="1"/>
  <c r="J42" i="1"/>
  <c r="I42" i="1"/>
  <c r="Q42" i="1" s="1"/>
  <c r="O41" i="1"/>
  <c r="J41" i="1"/>
  <c r="I41" i="1"/>
  <c r="Q41" i="1" s="1"/>
  <c r="O40" i="1"/>
  <c r="J40" i="1"/>
  <c r="I40" i="1"/>
  <c r="Q40" i="1" s="1"/>
  <c r="O39" i="1"/>
  <c r="J39" i="1"/>
  <c r="I39" i="1"/>
  <c r="Q39" i="1" s="1"/>
  <c r="O38" i="1"/>
  <c r="J38" i="1"/>
  <c r="I38" i="1"/>
  <c r="O37" i="1"/>
  <c r="J37" i="1"/>
  <c r="I37" i="1"/>
  <c r="Q37" i="1" s="1"/>
  <c r="O36" i="1"/>
  <c r="J36" i="1"/>
  <c r="I36" i="1"/>
  <c r="Q36" i="1" s="1"/>
  <c r="O35" i="1"/>
  <c r="J35" i="1"/>
  <c r="I35" i="1"/>
  <c r="O34" i="1"/>
  <c r="J34" i="1"/>
  <c r="I34" i="1"/>
  <c r="Q34" i="1" s="1"/>
  <c r="O33" i="1"/>
  <c r="J33" i="1"/>
  <c r="I33" i="1"/>
  <c r="Q33" i="1" s="1"/>
  <c r="O32" i="1"/>
  <c r="J32" i="1"/>
  <c r="I32" i="1"/>
  <c r="K33" i="1" s="1"/>
  <c r="O31" i="1"/>
  <c r="J31" i="1"/>
  <c r="I31" i="1"/>
  <c r="Q31" i="1" s="1"/>
  <c r="O30" i="1"/>
  <c r="J30" i="1"/>
  <c r="I30" i="1"/>
  <c r="Q30" i="1" s="1"/>
  <c r="O29" i="1"/>
  <c r="J29" i="1"/>
  <c r="I29" i="1"/>
  <c r="Q29" i="1" s="1"/>
  <c r="O28" i="1"/>
  <c r="J28" i="1"/>
  <c r="I28" i="1"/>
  <c r="Q28" i="1" s="1"/>
  <c r="O27" i="1"/>
  <c r="J27" i="1"/>
  <c r="I27" i="1"/>
  <c r="Q27" i="1" s="1"/>
  <c r="O26" i="1"/>
  <c r="J26" i="1"/>
  <c r="I26" i="1"/>
  <c r="K27" i="1" s="1"/>
  <c r="O25" i="1"/>
  <c r="J25" i="1"/>
  <c r="I25" i="1"/>
  <c r="Q25" i="1" s="1"/>
  <c r="O24" i="1"/>
  <c r="J24" i="1"/>
  <c r="I24" i="1"/>
  <c r="Q24" i="1" s="1"/>
  <c r="O23" i="1"/>
  <c r="J23" i="1"/>
  <c r="I23" i="1"/>
  <c r="Q23" i="1" s="1"/>
  <c r="O22" i="1"/>
  <c r="J22" i="1"/>
  <c r="I22" i="1"/>
  <c r="Q22" i="1" s="1"/>
  <c r="O21" i="1"/>
  <c r="J21" i="1"/>
  <c r="I21" i="1"/>
  <c r="Q21" i="1" s="1"/>
  <c r="O20" i="1"/>
  <c r="J20" i="1"/>
  <c r="I20" i="1"/>
  <c r="K21" i="1" s="1"/>
  <c r="O19" i="1"/>
  <c r="J19" i="1"/>
  <c r="I19" i="1"/>
  <c r="Q19" i="1" s="1"/>
  <c r="O18" i="1"/>
  <c r="J18" i="1"/>
  <c r="I18" i="1"/>
  <c r="Q18" i="1" s="1"/>
  <c r="O17" i="1"/>
  <c r="J17" i="1"/>
  <c r="I17" i="1"/>
  <c r="K19" i="1" s="1"/>
  <c r="O16" i="1"/>
  <c r="J16" i="1"/>
  <c r="I16" i="1"/>
  <c r="Q16" i="1" s="1"/>
  <c r="O15" i="1"/>
  <c r="J15" i="1"/>
  <c r="I15" i="1"/>
  <c r="Q15" i="1" s="1"/>
  <c r="O14" i="1"/>
  <c r="J14" i="1"/>
  <c r="I14" i="1"/>
  <c r="O13" i="1"/>
  <c r="J13" i="1"/>
  <c r="I13" i="1"/>
  <c r="Q13" i="1" s="1"/>
  <c r="O12" i="1"/>
  <c r="J12" i="1"/>
  <c r="I12" i="1"/>
  <c r="Q12" i="1" s="1"/>
  <c r="O11" i="1"/>
  <c r="J11" i="1"/>
  <c r="I11" i="1"/>
  <c r="O10" i="1"/>
  <c r="J10" i="1"/>
  <c r="I10" i="1"/>
  <c r="Q10" i="1" s="1"/>
  <c r="O9" i="1"/>
  <c r="J9" i="1"/>
  <c r="I9" i="1"/>
  <c r="Q9" i="1" s="1"/>
  <c r="O8" i="1"/>
  <c r="J8" i="1"/>
  <c r="I8" i="1"/>
  <c r="Q8" i="1" s="1"/>
  <c r="O7" i="1"/>
  <c r="J7" i="1"/>
  <c r="I7" i="1"/>
  <c r="Q7" i="1" s="1"/>
  <c r="O6" i="1"/>
  <c r="J6" i="1"/>
  <c r="I6" i="1"/>
  <c r="Q6" i="1" s="1"/>
  <c r="O5" i="1"/>
  <c r="J5" i="1"/>
  <c r="I5" i="1"/>
  <c r="K6" i="1" s="1"/>
  <c r="O4" i="1"/>
  <c r="J4" i="1"/>
  <c r="I4" i="1"/>
  <c r="Q4" i="1" s="1"/>
  <c r="O3" i="1"/>
  <c r="J3" i="1"/>
  <c r="I3" i="1"/>
  <c r="Q3" i="1" s="1"/>
  <c r="O2" i="1"/>
  <c r="J2" i="1"/>
  <c r="I2" i="1"/>
  <c r="K3" i="1" s="1"/>
  <c r="N21" i="1" l="1"/>
  <c r="N39" i="1"/>
  <c r="K4" i="1"/>
  <c r="N5" i="1"/>
  <c r="N36" i="1"/>
  <c r="K30" i="1"/>
  <c r="K60" i="1"/>
  <c r="N8" i="1"/>
  <c r="N66" i="1"/>
  <c r="N42" i="1"/>
  <c r="N23" i="1"/>
  <c r="N31" i="1"/>
  <c r="K8" i="1"/>
  <c r="N67" i="1"/>
  <c r="N47" i="1"/>
  <c r="N65" i="1"/>
  <c r="N3" i="1"/>
  <c r="N12" i="1"/>
  <c r="N30" i="1"/>
  <c r="K2" i="1"/>
  <c r="K10" i="1"/>
  <c r="N27" i="1"/>
  <c r="N60" i="1"/>
  <c r="Q2" i="1"/>
  <c r="K42" i="1"/>
  <c r="K24" i="1"/>
  <c r="N15" i="1"/>
  <c r="N24" i="1"/>
  <c r="N26" i="1"/>
  <c r="N29" i="1"/>
  <c r="N25" i="1"/>
  <c r="N59" i="1"/>
  <c r="N7" i="1"/>
  <c r="Q26" i="1"/>
  <c r="N6" i="1"/>
  <c r="K9" i="1"/>
  <c r="N61" i="1"/>
  <c r="N4" i="1"/>
  <c r="Q35" i="1"/>
  <c r="K36" i="1"/>
  <c r="N43" i="1"/>
  <c r="N54" i="1"/>
  <c r="N53" i="1"/>
  <c r="Q14" i="1"/>
  <c r="K14" i="1"/>
  <c r="N14" i="1"/>
  <c r="N35" i="1"/>
  <c r="N37" i="1"/>
  <c r="N2" i="1"/>
  <c r="N41" i="1"/>
  <c r="N9" i="1"/>
  <c r="N55" i="1"/>
  <c r="K39" i="1"/>
  <c r="Q38" i="1"/>
  <c r="K38" i="1"/>
  <c r="Q17" i="1"/>
  <c r="K18" i="1"/>
  <c r="K32" i="1"/>
  <c r="K16" i="1"/>
  <c r="N10" i="1"/>
  <c r="N16" i="1"/>
  <c r="K17" i="1"/>
  <c r="N48" i="1"/>
  <c r="N49" i="1"/>
  <c r="Q53" i="1"/>
  <c r="K54" i="1"/>
  <c r="N17" i="1"/>
  <c r="N32" i="1"/>
  <c r="K66" i="1"/>
  <c r="N40" i="1"/>
  <c r="N28" i="1"/>
  <c r="K26" i="1"/>
  <c r="N33" i="1"/>
  <c r="N38" i="1"/>
  <c r="N18" i="1"/>
  <c r="K48" i="1"/>
  <c r="K12" i="1"/>
  <c r="K11" i="1"/>
  <c r="K13" i="1"/>
  <c r="Q11" i="1"/>
  <c r="K45" i="1"/>
  <c r="K46" i="1"/>
  <c r="K44" i="1"/>
  <c r="Q44" i="1"/>
  <c r="K51" i="1"/>
  <c r="K52" i="1"/>
  <c r="K50" i="1"/>
  <c r="Q50" i="1"/>
  <c r="K57" i="1"/>
  <c r="K58" i="1"/>
  <c r="K56" i="1"/>
  <c r="Q56" i="1"/>
  <c r="K63" i="1"/>
  <c r="K64" i="1"/>
  <c r="K62" i="1"/>
  <c r="Q62" i="1"/>
  <c r="Q20" i="1"/>
  <c r="K20" i="1"/>
  <c r="K22" i="1"/>
  <c r="N46" i="1"/>
  <c r="N45" i="1"/>
  <c r="N44" i="1"/>
  <c r="N52" i="1"/>
  <c r="N51" i="1"/>
  <c r="N50" i="1"/>
  <c r="N58" i="1"/>
  <c r="N57" i="1"/>
  <c r="N56" i="1"/>
  <c r="N64" i="1"/>
  <c r="N63" i="1"/>
  <c r="N62" i="1"/>
  <c r="N19" i="1"/>
  <c r="N34" i="1"/>
  <c r="N13" i="1"/>
  <c r="K5" i="1"/>
  <c r="K7" i="1"/>
  <c r="N11" i="1"/>
  <c r="K34" i="1"/>
  <c r="Q5" i="1"/>
  <c r="N22" i="1"/>
  <c r="N20" i="1"/>
  <c r="Q32" i="1"/>
  <c r="K15" i="1"/>
  <c r="K28" i="1"/>
  <c r="K40" i="1"/>
  <c r="K23" i="1"/>
  <c r="K25" i="1"/>
  <c r="K29" i="1"/>
  <c r="K31" i="1"/>
  <c r="K35" i="1"/>
  <c r="K37" i="1"/>
  <c r="K41" i="1"/>
  <c r="K43" i="1"/>
  <c r="K47" i="1"/>
  <c r="K49" i="1"/>
  <c r="K53" i="1"/>
  <c r="K55" i="1"/>
  <c r="K59" i="1"/>
  <c r="K61" i="1"/>
  <c r="K65" i="1"/>
  <c r="K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tc={145B07EB-FD5C-4F0D-BF8B-480C844BDF64}</author>
  </authors>
  <commentList>
    <comment ref="O1" authorId="0" shapeId="0" xr:uid="{145B07EB-FD5C-4F0D-BF8B-480C844BDF64}">
      <text>
        <t>[Threaded comment]
Your version of Excel allows you to read this threaded comment; however, any edits to it will get removed if the file is opened in a newer version of Excel. Learn more: https://go.microsoft.com/fwlink/?linkid=870924
Comment:
    If Fiscal Year is Preliminary then this number represents the Actions Completed (On Time + Overdue) out of the Total. If Fiscal Year is NOT Preliminary then this number represents the Actions On Time out of the Total.</t>
      </text>
    </comment>
  </commentList>
</comments>
</file>

<file path=xl/sharedStrings.xml><?xml version="1.0" encoding="utf-8"?>
<sst xmlns="http://schemas.openxmlformats.org/spreadsheetml/2006/main" count="1374" uniqueCount="73">
  <si>
    <t>Time Period</t>
  </si>
  <si>
    <t>PDUFA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</si>
  <si>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</si>
  <si>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</si>
  <si>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</si>
  <si>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</si>
  <si>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</si>
  <si>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</si>
  <si>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Highest Possible Performance</t>
  </si>
  <si>
    <t>Performance Goal</t>
  </si>
  <si>
    <t>Preliminary</t>
  </si>
  <si>
    <t>Goal Met Status</t>
  </si>
  <si>
    <t>Data As Of</t>
  </si>
  <si>
    <t>Percent of Total</t>
  </si>
  <si>
    <t>Meeting Management</t>
  </si>
  <si>
    <t>Meeting Minutes for All Meeting Types</t>
  </si>
  <si>
    <t>On Time</t>
  </si>
  <si>
    <t>30 days</t>
  </si>
  <si>
    <t>N</t>
  </si>
  <si>
    <t>Pending</t>
  </si>
  <si>
    <t>Overdue</t>
  </si>
  <si>
    <t>Preliminary Response for Type B(EOP) Meetings</t>
  </si>
  <si>
    <t>5 days</t>
  </si>
  <si>
    <t>Type A Meeting Requests***</t>
  </si>
  <si>
    <t>14 days</t>
  </si>
  <si>
    <t>Type A Meetings Scheduled***</t>
  </si>
  <si>
    <t>Type A Written Response</t>
  </si>
  <si>
    <t>Type B Meeting Requests</t>
  </si>
  <si>
    <t>21 days</t>
  </si>
  <si>
    <t>Type B Meetings Scheduled</t>
  </si>
  <si>
    <t>60 days</t>
  </si>
  <si>
    <t>Type B Written Response</t>
  </si>
  <si>
    <t>Type B(EOP) Meeting Requests</t>
  </si>
  <si>
    <t>Type B(EOP) Meetings Scheduled</t>
  </si>
  <si>
    <t>70 days</t>
  </si>
  <si>
    <t>Type B(EOP) Written Response</t>
  </si>
  <si>
    <t>Type C Meeting Requests</t>
  </si>
  <si>
    <t>Type C Meetings Scheduled</t>
  </si>
  <si>
    <t>75 days</t>
  </si>
  <si>
    <t>Type C Written Response</t>
  </si>
  <si>
    <t>Preliminary Response for Type D Meetings**</t>
  </si>
  <si>
    <t>Preliminary Response for Type INTERACT Meetings**</t>
  </si>
  <si>
    <t>Type D Meeting Requests**</t>
  </si>
  <si>
    <t>Type D Meetings Scheduled**</t>
  </si>
  <si>
    <t>50 days</t>
  </si>
  <si>
    <t>Type D Written Response**</t>
  </si>
  <si>
    <t>Type INTERACT Meeting Requests**</t>
  </si>
  <si>
    <t>Type INTERACT Meetings Scheduled**</t>
  </si>
  <si>
    <t>Type INTERACT Written Response**</t>
  </si>
  <si>
    <t>30 Days</t>
  </si>
  <si>
    <t>Y</t>
  </si>
  <si>
    <t>Will Meet Goal</t>
  </si>
  <si>
    <t>5 Days</t>
  </si>
  <si>
    <t>14 Days</t>
  </si>
  <si>
    <t>Will Not Meet Goal</t>
  </si>
  <si>
    <t>21 Days</t>
  </si>
  <si>
    <t>60 Days</t>
  </si>
  <si>
    <t>70 Days</t>
  </si>
  <si>
    <t>75 Days</t>
  </si>
  <si>
    <t>50 Days</t>
  </si>
  <si>
    <t>Currently Meeting, Pending</t>
  </si>
  <si>
    <t>Currently Not Meeting, Pending</t>
  </si>
  <si>
    <t>Undesignated</t>
  </si>
  <si>
    <t>within</t>
  </si>
  <si>
    <t>no later than</t>
  </si>
  <si>
    <t>No Later Than</t>
  </si>
  <si>
    <t xml:space="preserve"> after meeting date</t>
  </si>
  <si>
    <t xml:space="preserve"> prior to meeting date</t>
  </si>
  <si>
    <t>After Meeting Date</t>
  </si>
  <si>
    <t>Prior to Meeting Date</t>
  </si>
  <si>
    <t>Goal Timeline 2</t>
  </si>
  <si>
    <t>Goal Timeline 3</t>
  </si>
  <si>
    <t>Actions Completed/On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</si>
</sst>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9" fontId="2" fillId="0" borderId="0" xfId="1" applyFont="1" applyFill="1"/>
    <xf numFmtId="14" fontId="2" fillId="0" borderId="0" xfId="0" applyNumberFormat="1" applyFont="1"/>
    <xf numFmtId="9" fontId="0" fillId="0" borderId="0" xfId="0" applyNumberFormat="1"/>
    <xf numFmtId="14" fontId="0" fillId="0" borderId="0" xfId="0" applyNumberFormat="1"/>
    <xf numFmtId="0" fontId="4" fillId="0" borderId="0" xfId="0" applyFont="1"/>
    <xf numFmtId="9" fontId="0" fillId="0" borderId="0" xfId="1" applyFont="1" applyFill="1"/>
    <xf numFmtId="9" fontId="4" fillId="0" borderId="0" xfId="0" applyNumberFormat="1" applyFont="1"/>
    <xf numFmtId="0" fontId="0" fillId="0" borderId="0" xfId="0" applyAlignment="1">
      <alignment horizontal="right"/>
    </xf>
    <xf numFmtId="2" fontId="0" fillId="0" borderId="0" xfId="0" applyNumberFormat="1"/>
    <xf numFmtId="9" fontId="3" fillId="0" borderId="0" xfId="0" applyNumberFormat="1" applyFont="1"/>
    <xf numFmtId="9" fontId="2" fillId="0" borderId="0" xfId="1" applyNumberFormat="1" applyFont="1" applyFill="1"/>
    <xf numFmtId="9" fontId="0" fillId="0" borderId="0" xfId="1" applyFont="1"/>
    <xf numFmtId="0" fontId="0" fillId="0" borderId="0" xfId="0" applyNumberForma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elestine, Joshlyn *" id="{11F9982D-1499-4DCE-B613-542526D91466}" userId="S::Joshlyn.Celestine@fda.gov::85a236d2-8ef7-4ccc-be59-273ad9d1476f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" dT="2026-06-15T15:20:33.79" personId="{11F9982D-1499-4DCE-B613-542526D91466}" id="{145B07EB-FD5C-4F0D-BF8B-480C844BDF64}">
    <text>If Fiscal Year is Preliminary then this number represents the Actions Completed (On Time + Overdue) out of the Total. If Fiscal Year is NOT Preliminary then this number represents the Actions On Time out of the Total.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2EAA2-5443-4898-9EA1-C7EA46CF0F77}">
  <dimension ref="A1:R199"/>
  <sheetViews>
    <sheetView tabSelected="1" zoomScale="89" zoomScaleNormal="100" workbookViewId="0">
      <pane ySplit="1" topLeftCell="A2" activePane="bottomLeft" state="frozen"/>
      <selection activeCell="D1" sqref="D1"/>
      <selection pane="bottomLeft" activeCell="A2" sqref="A2"/>
    </sheetView>
  </sheetViews>
  <sheetFormatPr defaultRowHeight="15" x14ac:dyDescent="0.25"/>
  <cols>
    <col min="1" max="1" width="15.42578125" style="11" customWidth="1"/>
    <col min="2" max="2" width="38.85546875" customWidth="1"/>
    <col min="3" max="3" width="65.5703125" customWidth="1"/>
    <col min="4" max="4" width="10" customWidth="1"/>
    <col min="5" max="6" width="16" style="8" customWidth="1"/>
    <col min="7" max="7" width="17.5703125" customWidth="1"/>
    <col min="8" max="8" width="21.7109375" customWidth="1"/>
    <col min="9" max="9" width="9.28515625" customWidth="1"/>
    <col min="10" max="10" width="18.140625" style="10" customWidth="1"/>
    <col min="11" max="11" width="26.7109375" style="10" customWidth="1"/>
    <col min="12" max="12" width="15.85546875" style="9" customWidth="1"/>
    <col min="13" max="13" width="13.5703125" customWidth="1"/>
    <col min="14" max="14" width="26.5703125" style="8" customWidth="1"/>
    <col min="15" max="15" width="19.7109375" customWidth="1"/>
    <col min="16" max="16" width="12.42578125" style="7" customWidth="1"/>
    <col min="17" max="17" width="17.42578125" style="9" customWidth="1"/>
    <col min="18" max="18" width="17.42578125" customWidth="1"/>
  </cols>
  <sheetData>
    <row r="1" spans="1:18" s="2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70</v>
      </c>
      <c r="H1" s="2" t="s">
        <v>71</v>
      </c>
      <c r="I1" s="2" t="s">
        <v>6</v>
      </c>
      <c r="J1" s="13" t="s">
        <v>7</v>
      </c>
      <c r="K1" s="13" t="s">
        <v>8</v>
      </c>
      <c r="L1" s="4" t="s">
        <v>9</v>
      </c>
      <c r="M1" s="2" t="s">
        <v>10</v>
      </c>
      <c r="N1" s="3" t="s">
        <v>11</v>
      </c>
      <c r="O1" s="2" t="s">
        <v>72</v>
      </c>
      <c r="P1" s="5" t="s">
        <v>12</v>
      </c>
      <c r="Q1" s="14" t="s">
        <v>13</v>
      </c>
      <c r="R1" s="2" t="s">
        <v>62</v>
      </c>
    </row>
    <row r="2" spans="1:18" x14ac:dyDescent="0.25">
      <c r="A2">
        <v>2024</v>
      </c>
      <c r="B2" t="s">
        <v>14</v>
      </c>
      <c r="C2" t="s">
        <v>15</v>
      </c>
      <c r="D2" t="s">
        <v>16</v>
      </c>
      <c r="E2" s="8">
        <v>1464</v>
      </c>
      <c r="F2" t="s">
        <v>63</v>
      </c>
      <c r="G2" t="s">
        <v>17</v>
      </c>
      <c r="H2" t="s">
        <v>66</v>
      </c>
      <c r="I2">
        <f>SUM($E2:$E4)</f>
        <v>1556</v>
      </c>
      <c r="J2" s="10">
        <f>IFERROR(E2/(E2+E4),"")</f>
        <v>0.94087403598971719</v>
      </c>
      <c r="K2" s="10">
        <f>IFERROR((E2+E3)/(I2),0)</f>
        <v>0.94087403598971719</v>
      </c>
      <c r="L2" s="15">
        <v>0.9</v>
      </c>
      <c r="M2" t="s">
        <v>18</v>
      </c>
      <c r="N2" s="8" t="str">
        <f>IF(M2="Y",IF(AND(E2=0,E3=0,E4=0),"N/A",
IF(AND(E2=0,E3&gt;0,E4=0),"Currently Meeting, Pending",
IF(AND(E2&gt;0,E3&gt;0,J2+0.005&gt;=L2),"Currently Meeting, Pending",
IF(AND(E2&gt;0,E3&gt;=0,E4&gt;=0,J4+0.005&gt;=L4),"Will Meet Goal",
IF(AND(E2&gt;=0,E3=0,E4&gt;0,K4&lt;L4),"Will Not Meet Goal",
IF(AND(E2&gt;=0,E3&gt;0,E4&gt;0,J3&lt;L3),"Currently Not Meeting, Pending",
"ERROR")))))),
IF(AND(E2=0,E3=0,E4=0),"N/A",
IF(AND(E2=0,E3&gt;0,E4=0),"Goal Met",
IF(AND(E2&gt;0,E3&gt;0,J2+0.005&gt;=L2),"Goal Met",
IF(AND(E2&gt;0,E3&gt;=0,E4&gt;=0,J4+0.005&gt;=L4),"Goal Met",
IF(AND(E2&gt;=0,E3=0,E4&gt;0,J4&lt;L4),"Goal Not Met",
IF(AND(E2&gt;=0,E3&gt;0,E4&gt;0,J3&lt;L3),"Goal Not Met","ERROR")
))))))</f>
        <v>Goal Met</v>
      </c>
      <c r="O2">
        <f>IF(M2="Y",(E2+E4),E2)</f>
        <v>1464</v>
      </c>
      <c r="P2" s="7">
        <v>45930</v>
      </c>
      <c r="Q2" s="6">
        <f t="shared" ref="Q2:Q33" si="0">IFERROR(E2/I2,0)</f>
        <v>0.94087403598971719</v>
      </c>
    </row>
    <row r="3" spans="1:18" x14ac:dyDescent="0.25">
      <c r="A3">
        <v>2024</v>
      </c>
      <c r="B3" t="s">
        <v>14</v>
      </c>
      <c r="C3" t="s">
        <v>15</v>
      </c>
      <c r="D3" t="s">
        <v>19</v>
      </c>
      <c r="E3" s="8">
        <v>0</v>
      </c>
      <c r="F3" t="s">
        <v>63</v>
      </c>
      <c r="G3" t="s">
        <v>17</v>
      </c>
      <c r="H3" t="s">
        <v>66</v>
      </c>
      <c r="I3">
        <f>SUM($E2:$E4)</f>
        <v>1556</v>
      </c>
      <c r="J3" s="10">
        <f>IFERROR(E2/(E2+E4),"")</f>
        <v>0.94087403598971719</v>
      </c>
      <c r="K3" s="10">
        <f>IFERROR((E2+E3)/(I2),0)</f>
        <v>0.94087403598971719</v>
      </c>
      <c r="L3" s="15">
        <v>0.9</v>
      </c>
      <c r="M3" t="s">
        <v>18</v>
      </c>
      <c r="N3" s="8" t="str">
        <f>IF(M2="Y",IF(AND(E2=0,E3=0,E4=0),"N/A",
IF(AND(E2=0,E3&gt;0,E4=0),"Currently Meeting, Pending",
IF(AND(E2&gt;0,E3&gt;0,J2+0.005&gt;=L2),"Currently Meeting, Pending",
IF(AND(E2&gt;0,E3&gt;=0,E4&gt;=0,J4+0.005&gt;=L4),"Will Meet Goal",
IF(AND(E2&gt;=0,E3=0,E4&gt;0,K4&lt;L4),"Will Not Meet Goal",
IF(AND(E2&gt;=0,E3&gt;0,E4&gt;0,J3&lt;L3),"Currently Not Meeting, Pending",
"ERROR")))))),
IF(AND(E2=0,E3=0,E4=0),"N/A",
IF(AND(E2=0,E3&gt;0,E4=0),"Goal Met",
IF(AND(E2&gt;0,E3&gt;0,J2+0.005&gt;=L2),"Goal Met",
IF(AND(E2&gt;0,E3&gt;=0,E4&gt;=0,J4+0.005&gt;=L4),"Goal Met",
IF(AND(E2&gt;=0,E3=0,E4&gt;0,J4&lt;L4),"Goal Not Met",
IF(AND(E2&gt;=0,E3&gt;0,E4&gt;0,J3&lt;L3),"Goal Not Met","ERROR")
))))))</f>
        <v>Goal Met</v>
      </c>
      <c r="O3">
        <f>IF(M2="Y",(E2+E4),E2)</f>
        <v>1464</v>
      </c>
      <c r="P3" s="7">
        <v>45930</v>
      </c>
      <c r="Q3" s="6">
        <f t="shared" si="0"/>
        <v>0</v>
      </c>
    </row>
    <row r="4" spans="1:18" x14ac:dyDescent="0.25">
      <c r="A4">
        <v>2024</v>
      </c>
      <c r="B4" t="s">
        <v>14</v>
      </c>
      <c r="C4" t="s">
        <v>15</v>
      </c>
      <c r="D4" t="s">
        <v>20</v>
      </c>
      <c r="E4" s="8">
        <v>92</v>
      </c>
      <c r="F4" t="s">
        <v>63</v>
      </c>
      <c r="G4" t="s">
        <v>17</v>
      </c>
      <c r="H4" t="s">
        <v>66</v>
      </c>
      <c r="I4">
        <f>SUM($E2:$E4)</f>
        <v>1556</v>
      </c>
      <c r="J4" s="10">
        <f>IFERROR(E2/(E2+E4),"")</f>
        <v>0.94087403598971719</v>
      </c>
      <c r="K4" s="10">
        <f>IFERROR((E2+E3)/(I2),0)</f>
        <v>0.94087403598971719</v>
      </c>
      <c r="L4" s="15">
        <v>0.9</v>
      </c>
      <c r="M4" t="s">
        <v>18</v>
      </c>
      <c r="N4" s="8" t="str">
        <f>IF(M2="Y",IF(AND(E2=0,E3=0,E4=0),"N/A",
IF(AND(E2=0,E3&gt;0,E4=0),"Currently Meeting, Pending",
IF(AND(E2&gt;0,E3&gt;0,J2+0.005&gt;=L2),"Currently Meeting, Pending",
IF(AND(E2&gt;0,E3&gt;=0,E4&gt;=0,J4+0.005&gt;=L4),"Will Meet Goal",
IF(AND(E2&gt;=0,E3=0,E4&gt;0,K4&lt;L4),"Will Not Meet Goal",
IF(AND(E2&gt;=0,E3&gt;0,E4&gt;0,J3&lt;L3),"Currently Not Meeting, Pending",
"ERROR")))))),
IF(AND(E2=0,E3=0,E4=0),"N/A",
IF(AND(E2=0,E3&gt;0,E4=0),"Goal Met",
IF(AND(E2&gt;0,E3&gt;0,J2+0.005&gt;=L2),"Goal Met",
IF(AND(E2&gt;0,E3&gt;=0,E4&gt;=0,J4+0.005&gt;=L4),"Goal Met",
IF(AND(E2&gt;=0,E3=0,E4&gt;0,J4&lt;L4),"Goal Not Met",
IF(AND(E2&gt;=0,E3&gt;0,E4&gt;0,J3&lt;L3),"Goal Not Met","ERROR")
))))))</f>
        <v>Goal Met</v>
      </c>
      <c r="O4">
        <f>IF(M2="Y",(E2+E4),E2)</f>
        <v>1464</v>
      </c>
      <c r="P4" s="7">
        <v>45930</v>
      </c>
      <c r="Q4" s="6">
        <f t="shared" si="0"/>
        <v>5.9125964010282778E-2</v>
      </c>
    </row>
    <row r="5" spans="1:18" x14ac:dyDescent="0.25">
      <c r="A5">
        <v>2024</v>
      </c>
      <c r="B5" t="s">
        <v>14</v>
      </c>
      <c r="C5" t="s">
        <v>21</v>
      </c>
      <c r="D5" t="s">
        <v>16</v>
      </c>
      <c r="E5" s="8">
        <v>267</v>
      </c>
      <c r="F5" t="s">
        <v>64</v>
      </c>
      <c r="G5" t="s">
        <v>22</v>
      </c>
      <c r="H5" t="s">
        <v>67</v>
      </c>
      <c r="I5">
        <f>SUM($E5:$E7)</f>
        <v>290</v>
      </c>
      <c r="J5" s="10">
        <f>IFERROR(E5/(E5+E7),"")</f>
        <v>0.92068965517241375</v>
      </c>
      <c r="K5" s="10">
        <f>IFERROR((E5+E6)/(I5),0)</f>
        <v>0.92068965517241375</v>
      </c>
      <c r="L5" s="15">
        <v>0.9</v>
      </c>
      <c r="M5" t="s">
        <v>18</v>
      </c>
      <c r="N5" s="8" t="str">
        <f>IF(M5="Y",IF(AND(E5=0,E6=0,E7=0),"N/A",
IF(AND(E5=0,E6&gt;0,E7=0),"Currently Meeting, Pending",
IF(AND(E5&gt;0,E6&gt;0,J5+0.005&gt;=L5),"Currently Meeting, Pending",
IF(AND(E5&gt;0,E6&gt;=0,E7&gt;=0,J7+0.005&gt;=L7),"Will Meet Goal",
IF(AND(E5&gt;=0,E6=0,E7&gt;0,K7&lt;L7),"Will Not Meet Goal",
IF(AND(E5&gt;=0,E6&gt;0,E7&gt;0,J6&lt;L6),"Currently Not Meeting, Pending",
"ERROR")))))),
IF(AND(E5=0,E6=0,E7=0),"N/A",
IF(AND(E5=0,E6&gt;0,E7=0),"Goal Met",
IF(AND(E5&gt;0,E6&gt;0,J5+0.005&gt;=L5),"Goal Met",
IF(AND(E5&gt;0,E6&gt;=0,E7&gt;=0,J7+0.005&gt;=L7),"Goal Met",
IF(AND(E5&gt;=0,E6=0,E7&gt;0,J7&lt;L7),"Goal Not Met",
IF(AND(E5&gt;=0,E6&gt;0,E7&gt;0,J6&lt;L6),"Goal Not Met","ERROR")
))))))</f>
        <v>Goal Met</v>
      </c>
      <c r="O5">
        <f>IF(M5="Y",(E5+E7),E5)</f>
        <v>267</v>
      </c>
      <c r="P5" s="7">
        <v>45930</v>
      </c>
      <c r="Q5" s="6">
        <f t="shared" si="0"/>
        <v>0.92068965517241375</v>
      </c>
    </row>
    <row r="6" spans="1:18" x14ac:dyDescent="0.25">
      <c r="A6">
        <v>2024</v>
      </c>
      <c r="B6" t="s">
        <v>14</v>
      </c>
      <c r="C6" t="s">
        <v>21</v>
      </c>
      <c r="D6" t="s">
        <v>19</v>
      </c>
      <c r="E6" s="8">
        <v>0</v>
      </c>
      <c r="F6" t="s">
        <v>64</v>
      </c>
      <c r="G6" t="s">
        <v>22</v>
      </c>
      <c r="H6" t="s">
        <v>67</v>
      </c>
      <c r="I6">
        <f>SUM($E5:$E7)</f>
        <v>290</v>
      </c>
      <c r="J6" s="10">
        <f>IFERROR(E5/(E5+E7),"")</f>
        <v>0.92068965517241375</v>
      </c>
      <c r="K6" s="10">
        <f>IFERROR((E5+E6)/(I5),0)</f>
        <v>0.92068965517241375</v>
      </c>
      <c r="L6" s="15">
        <v>0.9</v>
      </c>
      <c r="M6" t="s">
        <v>18</v>
      </c>
      <c r="N6" s="8" t="str">
        <f>IF(M5="Y",IF(AND(E5=0,E6=0,E7=0),"N/A",
IF(AND(E5=0,E6&gt;0,E7=0),"Currently Meeting, Pending",
IF(AND(E5&gt;0,E6&gt;0,J5+0.005&gt;=L5),"Currently Meeting, Pending",
IF(AND(E5&gt;0,E6&gt;=0,E7&gt;=0,J7+0.005&gt;=L7),"Will Meet Goal",
IF(AND(E5&gt;=0,E6=0,E7&gt;0,K7&lt;L7),"Will Not Meet Goal",
IF(AND(E5&gt;=0,E6&gt;0,E7&gt;0,J6&lt;L6),"Currently Not Meeting, Pending",
"ERROR")))))),
IF(AND(E5=0,E6=0,E7=0),"N/A",
IF(AND(E5=0,E6&gt;0,E7=0),"Goal Met",
IF(AND(E5&gt;0,E6&gt;0,J5+0.005&gt;=L5),"Goal Met",
IF(AND(E5&gt;0,E6&gt;=0,E7&gt;=0,J7+0.005&gt;=L7),"Goal Met",
IF(AND(E5&gt;=0,E6=0,E7&gt;0,J7&lt;L7),"Goal Not Met",
IF(AND(E5&gt;=0,E6&gt;0,E7&gt;0,J6&lt;L6),"Goal Not Met","ERROR")
))))))</f>
        <v>Goal Met</v>
      </c>
      <c r="O6">
        <f>IF(M5="Y",(E5+E7),E5)</f>
        <v>267</v>
      </c>
      <c r="P6" s="7">
        <v>45930</v>
      </c>
      <c r="Q6" s="6">
        <f t="shared" si="0"/>
        <v>0</v>
      </c>
    </row>
    <row r="7" spans="1:18" x14ac:dyDescent="0.25">
      <c r="A7">
        <v>2024</v>
      </c>
      <c r="B7" t="s">
        <v>14</v>
      </c>
      <c r="C7" t="s">
        <v>21</v>
      </c>
      <c r="D7" t="s">
        <v>20</v>
      </c>
      <c r="E7" s="8">
        <v>23</v>
      </c>
      <c r="F7" t="s">
        <v>64</v>
      </c>
      <c r="G7" t="s">
        <v>22</v>
      </c>
      <c r="H7" t="s">
        <v>67</v>
      </c>
      <c r="I7">
        <f>SUM($E5:$E7)</f>
        <v>290</v>
      </c>
      <c r="J7" s="10">
        <f>IFERROR(E5/(E5+E7),"")</f>
        <v>0.92068965517241375</v>
      </c>
      <c r="K7" s="10">
        <f>IFERROR((E5+E6)/(I5),0)</f>
        <v>0.92068965517241375</v>
      </c>
      <c r="L7" s="15">
        <v>0.9</v>
      </c>
      <c r="M7" t="s">
        <v>18</v>
      </c>
      <c r="N7" s="8" t="str">
        <f>IF(M5="Y",IF(AND(E5=0,E6=0,E7=0),"N/A",
IF(AND(E5=0,E6&gt;0,E7=0),"Currently Meeting, Pending",
IF(AND(E5&gt;0,E6&gt;0,J5+0.005&gt;=L5),"Currently Meeting, Pending",
IF(AND(E5&gt;0,E6&gt;=0,E7&gt;=0,J7+0.005&gt;=L7),"Will Meet Goal",
IF(AND(E5&gt;=0,E6=0,E7&gt;0,K7&lt;L7),"Will Not Meet Goal",
IF(AND(E5&gt;=0,E6&gt;0,E7&gt;0,J6&lt;L6),"Currently Not Meeting, Pending",
"ERROR")))))),
IF(AND(E5=0,E6=0,E7=0),"N/A",
IF(AND(E5=0,E6&gt;0,E7=0),"Goal Met",
IF(AND(E5&gt;0,E6&gt;0,J5+0.005&gt;=L5),"Goal Met",
IF(AND(E5&gt;0,E6&gt;=0,E7&gt;=0,J7+0.005&gt;=L7),"Goal Met",
IF(AND(E5&gt;=0,E6=0,E7&gt;0,J7&lt;L7),"Goal Not Met",
IF(AND(E5&gt;=0,E6&gt;0,E7&gt;0,J6&lt;L6),"Goal Not Met","ERROR")
))))))</f>
        <v>Goal Met</v>
      </c>
      <c r="O7">
        <f>IF(M5="Y",(E5+E7),E5)</f>
        <v>267</v>
      </c>
      <c r="P7" s="7">
        <v>45930</v>
      </c>
      <c r="Q7" s="6">
        <f t="shared" si="0"/>
        <v>7.9310344827586213E-2</v>
      </c>
    </row>
    <row r="8" spans="1:18" x14ac:dyDescent="0.25">
      <c r="A8">
        <v>2024</v>
      </c>
      <c r="B8" t="s">
        <v>14</v>
      </c>
      <c r="C8" t="s">
        <v>40</v>
      </c>
      <c r="D8" t="s">
        <v>16</v>
      </c>
      <c r="E8" s="8">
        <v>180</v>
      </c>
      <c r="F8" t="s">
        <v>64</v>
      </c>
      <c r="G8" t="s">
        <v>22</v>
      </c>
      <c r="H8" t="s">
        <v>67</v>
      </c>
      <c r="I8">
        <f>SUM($E8:$E10)</f>
        <v>191</v>
      </c>
      <c r="J8" s="10">
        <f>IFERROR(E8/(E8+E10),"")</f>
        <v>0.94240837696335078</v>
      </c>
      <c r="K8" s="10">
        <f>IFERROR((E8+E9)/(I8),0)</f>
        <v>0.94240837696335078</v>
      </c>
      <c r="L8" s="15">
        <v>0.9</v>
      </c>
      <c r="M8" t="s">
        <v>18</v>
      </c>
      <c r="N8" s="8" t="str">
        <f>IF(M8="Y",IF(AND(E8=0,E9=0,E10=0),"N/A",
IF(AND(E8=0,E9&gt;0,E10=0),"Currently Meeting, Pending",
IF(AND(E8&gt;0,E9&gt;0,J8+0.005&gt;=L8),"Currently Meeting, Pending",
IF(AND(E8&gt;0,E9&gt;=0,E10&gt;=0,J10+0.005&gt;=L10),"Will Meet Goal",
IF(AND(E8&gt;=0,E9=0,E10&gt;0,K10&lt;L10),"Will Not Meet Goal",
IF(AND(E8&gt;=0,E9&gt;0,E10&gt;0,J9&lt;L9),"Currently Not Meeting, Pending",
"ERROR")))))),
IF(AND(E8=0,E9=0,E10=0),"N/A",
IF(AND(E8=0,E9&gt;0,E10=0),"Goal Met",
IF(AND(E8&gt;0,E9&gt;0,J8+0.005&gt;=L8),"Goal Met",
IF(AND(E8&gt;0,E9&gt;=0,E10&gt;=0,J10+0.005&gt;=L10),"Goal Met",
IF(AND(E8&gt;=0,E9=0,E10&gt;0,J10&lt;L10),"Goal Not Met",
IF(AND(E8&gt;=0,E9&gt;0,E10&gt;0,J9&lt;L9),"Goal Not Met","ERROR")
))))))</f>
        <v>Goal Met</v>
      </c>
      <c r="O8">
        <f>IF(M8="Y",(E8+E10),E8)</f>
        <v>180</v>
      </c>
      <c r="P8" s="7">
        <v>45930</v>
      </c>
      <c r="Q8" s="6">
        <f t="shared" si="0"/>
        <v>0.94240837696335078</v>
      </c>
    </row>
    <row r="9" spans="1:18" x14ac:dyDescent="0.25">
      <c r="A9">
        <v>2024</v>
      </c>
      <c r="B9" t="s">
        <v>14</v>
      </c>
      <c r="C9" t="s">
        <v>40</v>
      </c>
      <c r="D9" t="s">
        <v>19</v>
      </c>
      <c r="E9" s="8">
        <v>0</v>
      </c>
      <c r="F9" t="s">
        <v>64</v>
      </c>
      <c r="G9" t="s">
        <v>22</v>
      </c>
      <c r="H9" t="s">
        <v>67</v>
      </c>
      <c r="I9">
        <f>SUM($E8:$E10)</f>
        <v>191</v>
      </c>
      <c r="J9" s="10">
        <f>IFERROR(E8/(E8+E10),"")</f>
        <v>0.94240837696335078</v>
      </c>
      <c r="K9" s="10">
        <f>IFERROR((E8+E9)/(I8),0)</f>
        <v>0.94240837696335078</v>
      </c>
      <c r="L9" s="15">
        <v>0.9</v>
      </c>
      <c r="M9" t="s">
        <v>18</v>
      </c>
      <c r="N9" s="8" t="str">
        <f>IF(M8="Y",IF(AND(E8=0,E9=0,E10=0),"N/A",
IF(AND(E8=0,E9&gt;0,E10=0),"Currently Meeting, Pending",
IF(AND(E8&gt;0,E9&gt;0,J8+0.005&gt;=L8),"Currently Meeting, Pending",
IF(AND(E8&gt;0,E9&gt;=0,E10&gt;=0,J10+0.005&gt;=L10),"Will Meet Goal",
IF(AND(E8&gt;=0,E9=0,E10&gt;0,K10&lt;L10),"Will Not Meet Goal",
IF(AND(E8&gt;=0,E9&gt;0,E10&gt;0,J9&lt;L9),"Currently Not Meeting, Pending",
"ERROR")))))),
IF(AND(E8=0,E9=0,E10=0),"N/A",
IF(AND(E8=0,E9&gt;0,E10=0),"Goal Met",
IF(AND(E8&gt;0,E9&gt;0,J8+0.005&gt;=L8),"Goal Met",
IF(AND(E8&gt;0,E9&gt;=0,E10&gt;=0,J10+0.005&gt;=L10),"Goal Met",
IF(AND(E8&gt;=0,E9=0,E10&gt;0,J10&lt;L10),"Goal Not Met",
IF(AND(E8&gt;=0,E9&gt;0,E10&gt;0,J9&lt;L9),"Goal Not Met","ERROR")
))))))</f>
        <v>Goal Met</v>
      </c>
      <c r="O9">
        <f>IF(M8="Y",(E8+E10),E8)</f>
        <v>180</v>
      </c>
      <c r="P9" s="7">
        <v>45930</v>
      </c>
      <c r="Q9" s="6">
        <f t="shared" si="0"/>
        <v>0</v>
      </c>
    </row>
    <row r="10" spans="1:18" x14ac:dyDescent="0.25">
      <c r="A10">
        <v>2024</v>
      </c>
      <c r="B10" t="s">
        <v>14</v>
      </c>
      <c r="C10" t="s">
        <v>40</v>
      </c>
      <c r="D10" t="s">
        <v>20</v>
      </c>
      <c r="E10" s="8">
        <v>11</v>
      </c>
      <c r="F10" t="s">
        <v>64</v>
      </c>
      <c r="G10" t="s">
        <v>22</v>
      </c>
      <c r="H10" t="s">
        <v>67</v>
      </c>
      <c r="I10">
        <f>SUM($E8:$E10)</f>
        <v>191</v>
      </c>
      <c r="J10" s="10">
        <f>IFERROR(E8/(E8+E10),"")</f>
        <v>0.94240837696335078</v>
      </c>
      <c r="K10" s="10">
        <f>IFERROR((E8+E9)/(I8),0)</f>
        <v>0.94240837696335078</v>
      </c>
      <c r="L10" s="15">
        <v>0.9</v>
      </c>
      <c r="M10" t="s">
        <v>18</v>
      </c>
      <c r="N10" s="8" t="str">
        <f>IF(M8="Y",IF(AND(E8=0,E9=0,E10=0),"N/A",
IF(AND(E8=0,E9&gt;0,E10=0),"Currently Meeting, Pending",
IF(AND(E8&gt;0,E9&gt;0,J8+0.005&gt;=L8),"Currently Meeting, Pending",
IF(AND(E8&gt;0,E9&gt;=0,E10&gt;=0,J10+0.005&gt;=L10),"Will Meet Goal",
IF(AND(E8&gt;=0,E9=0,E10&gt;0,K10&lt;L10),"Will Not Meet Goal",
IF(AND(E8&gt;=0,E9&gt;0,E10&gt;0,J9&lt;L9),"Currently Not Meeting, Pending",
"ERROR")))))),
IF(AND(E8=0,E9=0,E10=0),"N/A",
IF(AND(E8=0,E9&gt;0,E10=0),"Goal Met",
IF(AND(E8&gt;0,E9&gt;0,J8+0.005&gt;=L8),"Goal Met",
IF(AND(E8&gt;0,E9&gt;=0,E10&gt;=0,J10+0.005&gt;=L10),"Goal Met",
IF(AND(E8&gt;=0,E9=0,E10&gt;0,J10&lt;L10),"Goal Not Met",
IF(AND(E8&gt;=0,E9&gt;0,E10&gt;0,J9&lt;L9),"Goal Not Met","ERROR")
))))))</f>
        <v>Goal Met</v>
      </c>
      <c r="O10">
        <f>IF(M8="Y",(E8+E10),E8)</f>
        <v>180</v>
      </c>
      <c r="P10" s="7">
        <v>45930</v>
      </c>
      <c r="Q10" s="6">
        <f t="shared" si="0"/>
        <v>5.7591623036649213E-2</v>
      </c>
    </row>
    <row r="11" spans="1:18" x14ac:dyDescent="0.25">
      <c r="A11">
        <v>2024</v>
      </c>
      <c r="B11" t="s">
        <v>14</v>
      </c>
      <c r="C11" t="s">
        <v>41</v>
      </c>
      <c r="D11" t="s">
        <v>16</v>
      </c>
      <c r="E11" s="8">
        <v>59</v>
      </c>
      <c r="F11" t="s">
        <v>64</v>
      </c>
      <c r="G11" t="s">
        <v>22</v>
      </c>
      <c r="H11" t="s">
        <v>67</v>
      </c>
      <c r="I11">
        <f>SUM($E11:$E13)</f>
        <v>63</v>
      </c>
      <c r="J11" s="10">
        <f>IFERROR(E11/(E11+E13),"")</f>
        <v>0.93650793650793651</v>
      </c>
      <c r="K11" s="10">
        <f>IFERROR((E11+E12)/(I11),0)</f>
        <v>0.93650793650793651</v>
      </c>
      <c r="L11" s="15">
        <v>0.9</v>
      </c>
      <c r="M11" t="s">
        <v>18</v>
      </c>
      <c r="N11" s="8" t="str">
        <f>IF(M11="Y",IF(AND(E11=0,E12=0,E13=0),"N/A",
IF(AND(E11=0,E12&gt;0,E13=0),"Currently Meeting, Pending",
IF(AND(E11&gt;0,E12&gt;0,J11+0.005&gt;=L11),"Currently Meeting, Pending",
IF(AND(E11&gt;0,E12&gt;=0,E13&gt;=0,J13+0.005&gt;=L13),"Will Meet Goal",
IF(AND(E11&gt;=0,E12=0,E13&gt;0,K13&lt;L13),"Will Not Meet Goal",
IF(AND(E11&gt;=0,E12&gt;0,E13&gt;0,J12&lt;L12),"Currently Not Meeting, Pending",
"ERROR")))))),
IF(AND(E11=0,E12=0,E13=0),"N/A",
IF(AND(E11=0,E12&gt;0,E13=0),"Goal Met",
IF(AND(E11&gt;0,E12&gt;0,J11+0.005&gt;=L11),"Goal Met",
IF(AND(E11&gt;0,E12&gt;=0,E13&gt;=0,J13+0.005&gt;=L13),"Goal Met",
IF(AND(E11&gt;=0,E12=0,E13&gt;0,J13&lt;L13),"Goal Not Met",
IF(AND(E11&gt;=0,E12&gt;0,E13&gt;0,J12&lt;L12),"Goal Not Met","ERROR")
))))))</f>
        <v>Goal Met</v>
      </c>
      <c r="O11">
        <f>IF(M11="Y",(E11+E13),E11)</f>
        <v>59</v>
      </c>
      <c r="P11" s="7">
        <v>45930</v>
      </c>
      <c r="Q11" s="6">
        <f t="shared" si="0"/>
        <v>0.93650793650793651</v>
      </c>
    </row>
    <row r="12" spans="1:18" x14ac:dyDescent="0.25">
      <c r="A12">
        <v>2024</v>
      </c>
      <c r="B12" t="s">
        <v>14</v>
      </c>
      <c r="C12" t="s">
        <v>41</v>
      </c>
      <c r="D12" t="s">
        <v>19</v>
      </c>
      <c r="E12" s="8">
        <v>0</v>
      </c>
      <c r="F12" t="s">
        <v>64</v>
      </c>
      <c r="G12" t="s">
        <v>22</v>
      </c>
      <c r="H12" t="s">
        <v>67</v>
      </c>
      <c r="I12">
        <f>SUM($E11:$E13)</f>
        <v>63</v>
      </c>
      <c r="J12" s="10">
        <f>IFERROR(E11/(E11+E13),"")</f>
        <v>0.93650793650793651</v>
      </c>
      <c r="K12" s="10">
        <f>IFERROR((E11+E12)/(I11),0)</f>
        <v>0.93650793650793651</v>
      </c>
      <c r="L12" s="15">
        <v>0.9</v>
      </c>
      <c r="M12" t="s">
        <v>18</v>
      </c>
      <c r="N12" s="8" t="str">
        <f>IF(M11="Y",IF(AND(E11=0,E12=0,E13=0),"N/A",
IF(AND(E11=0,E12&gt;0,E13=0),"Currently Meeting, Pending",
IF(AND(E11&gt;0,E12&gt;0,J11+0.005&gt;=L11),"Currently Meeting, Pending",
IF(AND(E11&gt;0,E12&gt;=0,E13&gt;=0,J13+0.005&gt;=L13),"Will Meet Goal",
IF(AND(E11&gt;=0,E12=0,E13&gt;0,K13&lt;L13),"Will Not Meet Goal",
IF(AND(E11&gt;=0,E12&gt;0,E13&gt;0,J12&lt;L12),"Currently Not Meeting, Pending",
"ERROR")))))),
IF(AND(E11=0,E12=0,E13=0),"N/A",
IF(AND(E11=0,E12&gt;0,E13=0),"Goal Met",
IF(AND(E11&gt;0,E12&gt;0,J11+0.005&gt;=L11),"Goal Met",
IF(AND(E11&gt;0,E12&gt;=0,E13&gt;=0,J13+0.005&gt;=L13),"Goal Met",
IF(AND(E11&gt;=0,E12=0,E13&gt;0,J13&lt;L13),"Goal Not Met",
IF(AND(E11&gt;=0,E12&gt;0,E13&gt;0,J12&lt;L12),"Goal Not Met","ERROR")
))))))</f>
        <v>Goal Met</v>
      </c>
      <c r="O12">
        <f>IF(M11="Y",(E11+E13),E11)</f>
        <v>59</v>
      </c>
      <c r="P12" s="7">
        <v>45930</v>
      </c>
      <c r="Q12" s="6">
        <f t="shared" si="0"/>
        <v>0</v>
      </c>
    </row>
    <row r="13" spans="1:18" x14ac:dyDescent="0.25">
      <c r="A13">
        <v>2024</v>
      </c>
      <c r="B13" t="s">
        <v>14</v>
      </c>
      <c r="C13" t="s">
        <v>41</v>
      </c>
      <c r="D13" t="s">
        <v>20</v>
      </c>
      <c r="E13" s="8">
        <v>4</v>
      </c>
      <c r="F13" t="s">
        <v>64</v>
      </c>
      <c r="G13" t="s">
        <v>22</v>
      </c>
      <c r="H13" t="s">
        <v>67</v>
      </c>
      <c r="I13">
        <f>SUM($E11:$E13)</f>
        <v>63</v>
      </c>
      <c r="J13" s="10">
        <f>IFERROR(E11/(E11+E13),"")</f>
        <v>0.93650793650793651</v>
      </c>
      <c r="K13" s="10">
        <f>IFERROR((E11+E12)/(I11),0)</f>
        <v>0.93650793650793651</v>
      </c>
      <c r="L13" s="15">
        <v>0.9</v>
      </c>
      <c r="M13" t="s">
        <v>18</v>
      </c>
      <c r="N13" s="8" t="str">
        <f>IF(M11="Y",IF(AND(E11=0,E12=0,E13=0),"N/A",
IF(AND(E11=0,E12&gt;0,E13=0),"Currently Meeting, Pending",
IF(AND(E11&gt;0,E12&gt;0,J11+0.005&gt;=L11),"Currently Meeting, Pending",
IF(AND(E11&gt;0,E12&gt;=0,E13&gt;=0,J13+0.005&gt;=L13),"Will Meet Goal",
IF(AND(E11&gt;=0,E12=0,E13&gt;0,K13&lt;L13),"Will Not Meet Goal",
IF(AND(E11&gt;=0,E12&gt;0,E13&gt;0,J12&lt;L12),"Currently Not Meeting, Pending",
"ERROR")))))),
IF(AND(E11=0,E12=0,E13=0),"N/A",
IF(AND(E11=0,E12&gt;0,E13=0),"Goal Met",
IF(AND(E11&gt;0,E12&gt;0,J11+0.005&gt;=L11),"Goal Met",
IF(AND(E11&gt;0,E12&gt;=0,E13&gt;=0,J13+0.005&gt;=L13),"Goal Met",
IF(AND(E11&gt;=0,E12=0,E13&gt;0,J13&lt;L13),"Goal Not Met",
IF(AND(E11&gt;=0,E12&gt;0,E13&gt;0,J12&lt;L12),"Goal Not Met","ERROR")
))))))</f>
        <v>Goal Met</v>
      </c>
      <c r="O13">
        <f>IF(M11="Y",(E11+E13),E11)</f>
        <v>59</v>
      </c>
      <c r="P13" s="7">
        <v>45930</v>
      </c>
      <c r="Q13" s="6">
        <f t="shared" si="0"/>
        <v>6.3492063492063489E-2</v>
      </c>
    </row>
    <row r="14" spans="1:18" x14ac:dyDescent="0.25">
      <c r="A14">
        <v>2024</v>
      </c>
      <c r="B14" t="s">
        <v>14</v>
      </c>
      <c r="C14" t="s">
        <v>23</v>
      </c>
      <c r="D14" t="s">
        <v>16</v>
      </c>
      <c r="E14" s="8">
        <v>165</v>
      </c>
      <c r="F14" t="s">
        <v>63</v>
      </c>
      <c r="G14" t="s">
        <v>24</v>
      </c>
      <c r="I14">
        <f>SUM($E14:$E16)</f>
        <v>178</v>
      </c>
      <c r="J14" s="10">
        <f>IFERROR(E14/(E14+E16),"")</f>
        <v>0.9269662921348315</v>
      </c>
      <c r="K14" s="10">
        <f>IFERROR((E14+E15)/(I14),0)</f>
        <v>0.9269662921348315</v>
      </c>
      <c r="L14" s="15">
        <v>0.9</v>
      </c>
      <c r="M14" t="s">
        <v>18</v>
      </c>
      <c r="N14" s="8" t="str">
        <f>IF(M14="Y",IF(AND(E14=0,E15=0,E16=0),"N/A",
IF(AND(E14=0,E15&gt;0,E16=0),"Currently Meeting, Pending",
IF(AND(E14&gt;0,E15&gt;0,J14+0.005&gt;=L14),"Currently Meeting, Pending",
IF(AND(E14&gt;0,E15&gt;=0,E16&gt;=0,J16+0.005&gt;=L16),"Will Meet Goal",
IF(AND(E14&gt;=0,E15=0,E16&gt;0,K16&lt;L16),"Will Not Meet Goal",
IF(AND(E14&gt;=0,E15&gt;0,E16&gt;0,J15&lt;L15),"Currently Not Meeting, Pending",
"ERROR")))))),
IF(AND(E14=0,E15=0,E16=0),"N/A",
IF(AND(E14=0,E15&gt;0,E16=0),"Goal Met",
IF(AND(E14&gt;0,E15&gt;0,J14+0.005&gt;=L14),"Goal Met",
IF(AND(E14&gt;0,E15&gt;=0,E16&gt;=0,J16+0.005&gt;=L16),"Goal Met",
IF(AND(E14&gt;=0,E15=0,E16&gt;0,J16&lt;L16),"Goal Not Met",
IF(AND(E14&gt;=0,E15&gt;0,E16&gt;0,J15&lt;L15),"Goal Not Met","ERROR")
))))))</f>
        <v>Goal Met</v>
      </c>
      <c r="O14">
        <f>IF(M14="Y",(E14+E16),E14)</f>
        <v>165</v>
      </c>
      <c r="P14" s="7">
        <v>45930</v>
      </c>
      <c r="Q14" s="6">
        <f t="shared" si="0"/>
        <v>0.9269662921348315</v>
      </c>
    </row>
    <row r="15" spans="1:18" x14ac:dyDescent="0.25">
      <c r="A15">
        <v>2024</v>
      </c>
      <c r="B15" t="s">
        <v>14</v>
      </c>
      <c r="C15" t="s">
        <v>23</v>
      </c>
      <c r="D15" t="s">
        <v>19</v>
      </c>
      <c r="E15" s="8">
        <v>0</v>
      </c>
      <c r="F15" t="s">
        <v>63</v>
      </c>
      <c r="G15" t="s">
        <v>24</v>
      </c>
      <c r="I15">
        <f>SUM($E14:$E16)</f>
        <v>178</v>
      </c>
      <c r="J15" s="10">
        <f>IFERROR(E14/(E14+E16),"")</f>
        <v>0.9269662921348315</v>
      </c>
      <c r="K15" s="10">
        <f>IFERROR((E14+E15)/(I14),0)</f>
        <v>0.9269662921348315</v>
      </c>
      <c r="L15" s="15">
        <v>0.9</v>
      </c>
      <c r="M15" t="s">
        <v>18</v>
      </c>
      <c r="N15" s="8" t="str">
        <f>IF(M14="Y",IF(AND(E14=0,E15=0,E16=0),"N/A",
IF(AND(E14=0,E15&gt;0,E16=0),"Currently Meeting, Pending",
IF(AND(E14&gt;0,E15&gt;0,J14+0.005&gt;=L14),"Currently Meeting, Pending",
IF(AND(E14&gt;0,E15&gt;=0,E16&gt;=0,J16+0.005&gt;=L16),"Will Meet Goal",
IF(AND(E14&gt;=0,E15=0,E16&gt;0,K16&lt;L16),"Will Not Meet Goal",
IF(AND(E14&gt;=0,E15&gt;0,E16&gt;0,J15&lt;L15),"Currently Not Meeting, Pending",
"ERROR")))))),
IF(AND(E14=0,E15=0,E16=0),"N/A",
IF(AND(E14=0,E15&gt;0,E16=0),"Goal Met",
IF(AND(E14&gt;0,E15&gt;0,J14+0.005&gt;=L14),"Goal Met",
IF(AND(E14&gt;0,E15&gt;=0,E16&gt;=0,J16+0.005&gt;=L16),"Goal Met",
IF(AND(E14&gt;=0,E15=0,E16&gt;0,J16&lt;L16),"Goal Not Met",
IF(AND(E14&gt;=0,E15&gt;0,E16&gt;0,J15&lt;L15),"Goal Not Met","ERROR")
))))))</f>
        <v>Goal Met</v>
      </c>
      <c r="O15">
        <f>IF(M14="Y",(E14+E16),E14)</f>
        <v>165</v>
      </c>
      <c r="P15" s="7">
        <v>45930</v>
      </c>
      <c r="Q15" s="6">
        <f t="shared" si="0"/>
        <v>0</v>
      </c>
    </row>
    <row r="16" spans="1:18" x14ac:dyDescent="0.25">
      <c r="A16">
        <v>2024</v>
      </c>
      <c r="B16" t="s">
        <v>14</v>
      </c>
      <c r="C16" t="s">
        <v>23</v>
      </c>
      <c r="D16" t="s">
        <v>20</v>
      </c>
      <c r="E16" s="8">
        <v>13</v>
      </c>
      <c r="F16" t="s">
        <v>63</v>
      </c>
      <c r="G16" t="s">
        <v>24</v>
      </c>
      <c r="I16">
        <f>SUM($E14:$E16)</f>
        <v>178</v>
      </c>
      <c r="J16" s="10">
        <f>IFERROR(E14/(E14+E16),"")</f>
        <v>0.9269662921348315</v>
      </c>
      <c r="K16" s="10">
        <f>IFERROR((E14+E15)/(I14),0)</f>
        <v>0.9269662921348315</v>
      </c>
      <c r="L16" s="15">
        <v>0.9</v>
      </c>
      <c r="M16" t="s">
        <v>18</v>
      </c>
      <c r="N16" s="8" t="str">
        <f>IF(M14="Y",IF(AND(E14=0,E15=0,E16=0),"N/A",
IF(AND(E14=0,E15&gt;0,E16=0),"Currently Meeting, Pending",
IF(AND(E14&gt;0,E15&gt;0,J14+0.005&gt;=L14),"Currently Meeting, Pending",
IF(AND(E14&gt;0,E15&gt;=0,E16&gt;=0,J16+0.005&gt;=L16),"Will Meet Goal",
IF(AND(E14&gt;=0,E15=0,E16&gt;0,K16&lt;L16),"Will Not Meet Goal",
IF(AND(E14&gt;=0,E15&gt;0,E16&gt;0,J15&lt;L15),"Currently Not Meeting, Pending",
"ERROR")))))),
IF(AND(E14=0,E15=0,E16=0),"N/A",
IF(AND(E14=0,E15&gt;0,E16=0),"Goal Met",
IF(AND(E14&gt;0,E15&gt;0,J14+0.005&gt;=L14),"Goal Met",
IF(AND(E14&gt;0,E15&gt;=0,E16&gt;=0,J16+0.005&gt;=L16),"Goal Met",
IF(AND(E14&gt;=0,E15=0,E16&gt;0,J16&lt;L16),"Goal Not Met",
IF(AND(E14&gt;=0,E15&gt;0,E16&gt;0,J15&lt;L15),"Goal Not Met","ERROR")
))))))</f>
        <v>Goal Met</v>
      </c>
      <c r="O16">
        <f>IF(M14="Y",(E14+E16),E14)</f>
        <v>165</v>
      </c>
      <c r="P16" s="7">
        <v>45930</v>
      </c>
      <c r="Q16" s="6">
        <f t="shared" si="0"/>
        <v>7.3033707865168537E-2</v>
      </c>
    </row>
    <row r="17" spans="1:17" x14ac:dyDescent="0.25">
      <c r="A17">
        <v>2024</v>
      </c>
      <c r="B17" t="s">
        <v>14</v>
      </c>
      <c r="C17" t="s">
        <v>25</v>
      </c>
      <c r="D17" t="s">
        <v>16</v>
      </c>
      <c r="E17" s="8">
        <v>114</v>
      </c>
      <c r="F17" t="s">
        <v>63</v>
      </c>
      <c r="G17" t="s">
        <v>17</v>
      </c>
      <c r="I17">
        <f>SUM($E17:$E19)</f>
        <v>144</v>
      </c>
      <c r="J17" s="10">
        <f>IFERROR(E17/(E17+E19),"")</f>
        <v>0.79166666666666663</v>
      </c>
      <c r="K17" s="10">
        <f>IFERROR((E17+E18)/(I17),0)</f>
        <v>0.79166666666666663</v>
      </c>
      <c r="L17" s="15">
        <v>0.9</v>
      </c>
      <c r="M17" t="s">
        <v>18</v>
      </c>
      <c r="N17" s="8" t="str">
        <f>IF(M17="Y",IF(AND(E17=0,E18=0,E19=0),"N/A",
IF(AND(E17=0,E18&gt;0,E19=0),"Currently Meeting, Pending",
IF(AND(E17&gt;0,E18&gt;0,J17+0.005&gt;=L17),"Currently Meeting, Pending",
IF(AND(E17&gt;0,E18&gt;=0,E19&gt;=0,J19+0.005&gt;=L19),"Will Meet Goal",
IF(AND(E17&gt;=0,E18=0,E19&gt;0,K19&lt;L19),"Will Not Meet Goal",
IF(AND(E17&gt;=0,E18&gt;0,E19&gt;0,J18&lt;L18),"Currently Not Meeting, Pending",
"ERROR")))))),
IF(AND(E17=0,E18=0,E19=0),"N/A",
IF(AND(E17=0,E18&gt;0,E19=0),"Goal Met",
IF(AND(E17&gt;0,E18&gt;0,J17+0.005&gt;=L17),"Goal Met",
IF(AND(E17&gt;0,E18&gt;=0,E19&gt;=0,J19+0.005&gt;=L19),"Goal Met",
IF(AND(E17&gt;=0,E18=0,E19&gt;0,J19&lt;L19),"Goal Not Met",
IF(AND(E17&gt;=0,E18&gt;0,E19&gt;0,J18&lt;L18),"Goal Not Met","ERROR")
))))))</f>
        <v>Goal Not Met</v>
      </c>
      <c r="O17">
        <f>IF(M17="Y",(E17+E19),E17)</f>
        <v>114</v>
      </c>
      <c r="P17" s="7">
        <v>45930</v>
      </c>
      <c r="Q17" s="6">
        <f t="shared" si="0"/>
        <v>0.79166666666666663</v>
      </c>
    </row>
    <row r="18" spans="1:17" x14ac:dyDescent="0.25">
      <c r="A18">
        <v>2024</v>
      </c>
      <c r="B18" t="s">
        <v>14</v>
      </c>
      <c r="C18" t="s">
        <v>25</v>
      </c>
      <c r="D18" t="s">
        <v>19</v>
      </c>
      <c r="E18" s="8">
        <v>0</v>
      </c>
      <c r="F18" t="s">
        <v>63</v>
      </c>
      <c r="G18" t="s">
        <v>17</v>
      </c>
      <c r="I18">
        <f>SUM($E17:$E19)</f>
        <v>144</v>
      </c>
      <c r="J18" s="10">
        <f>IFERROR(E17/(E17+E19),"")</f>
        <v>0.79166666666666663</v>
      </c>
      <c r="K18" s="10">
        <f>IFERROR((E17+E18)/(I17),0)</f>
        <v>0.79166666666666663</v>
      </c>
      <c r="L18" s="15">
        <v>0.9</v>
      </c>
      <c r="M18" t="s">
        <v>18</v>
      </c>
      <c r="N18" s="8" t="str">
        <f>IF(M17="Y",IF(AND(E17=0,E18=0,E19=0),"N/A",
IF(AND(E17=0,E18&gt;0,E19=0),"Currently Meeting, Pending",
IF(AND(E17&gt;0,E18&gt;0,J17+0.005&gt;=L17),"Currently Meeting, Pending",
IF(AND(E17&gt;0,E18&gt;=0,E19&gt;=0,J19+0.005&gt;=L19),"Will Meet Goal",
IF(AND(E17&gt;=0,E18=0,E19&gt;0,K19&lt;L19),"Will Not Meet Goal",
IF(AND(E17&gt;=0,E18&gt;0,E19&gt;0,J18&lt;L18),"Currently Not Meeting, Pending",
"ERROR")))))),
IF(AND(E17=0,E18=0,E19=0),"N/A",
IF(AND(E17=0,E18&gt;0,E19=0),"Goal Met",
IF(AND(E17&gt;0,E18&gt;0,J17+0.005&gt;=L17),"Goal Met",
IF(AND(E17&gt;0,E18&gt;=0,E19&gt;=0,J19+0.005&gt;=L19),"Goal Met",
IF(AND(E17&gt;=0,E18=0,E19&gt;0,J19&lt;L19),"Goal Not Met",
IF(AND(E17&gt;=0,E18&gt;0,E19&gt;0,J18&lt;L18),"Goal Not Met","ERROR")
))))))</f>
        <v>Goal Not Met</v>
      </c>
      <c r="O18">
        <f>IF(M17="Y",(E17+E19),E17)</f>
        <v>114</v>
      </c>
      <c r="P18" s="7">
        <v>45930</v>
      </c>
      <c r="Q18" s="6">
        <f t="shared" si="0"/>
        <v>0</v>
      </c>
    </row>
    <row r="19" spans="1:17" x14ac:dyDescent="0.25">
      <c r="A19">
        <v>2024</v>
      </c>
      <c r="B19" t="s">
        <v>14</v>
      </c>
      <c r="C19" t="s">
        <v>25</v>
      </c>
      <c r="D19" t="s">
        <v>20</v>
      </c>
      <c r="E19" s="8">
        <v>30</v>
      </c>
      <c r="F19" t="s">
        <v>63</v>
      </c>
      <c r="G19" t="s">
        <v>17</v>
      </c>
      <c r="I19">
        <f>SUM($E17:$E19)</f>
        <v>144</v>
      </c>
      <c r="J19" s="10">
        <f>IFERROR(E17/(E17+E19),"")</f>
        <v>0.79166666666666663</v>
      </c>
      <c r="K19" s="10">
        <f>IFERROR((E17+E18)/(I17),0)</f>
        <v>0.79166666666666663</v>
      </c>
      <c r="L19" s="15">
        <v>0.9</v>
      </c>
      <c r="M19" t="s">
        <v>18</v>
      </c>
      <c r="N19" s="8" t="str">
        <f>IF(M17="Y",IF(AND(E17=0,E18=0,E19=0),"N/A",
IF(AND(E17=0,E18&gt;0,E19=0),"Currently Meeting, Pending",
IF(AND(E17&gt;0,E18&gt;0,J17+0.005&gt;=L17),"Currently Meeting, Pending",
IF(AND(E17&gt;0,E18&gt;=0,E19&gt;=0,J19+0.005&gt;=L19),"Will Meet Goal",
IF(AND(E17&gt;=0,E18=0,E19&gt;0,K19&lt;L19),"Will Not Meet Goal",
IF(AND(E17&gt;=0,E18&gt;0,E19&gt;0,J18&lt;L18),"Currently Not Meeting, Pending",
"ERROR")))))),
IF(AND(E17=0,E18=0,E19=0),"N/A",
IF(AND(E17=0,E18&gt;0,E19=0),"Goal Met",
IF(AND(E17&gt;0,E18&gt;0,J17+0.005&gt;=L17),"Goal Met",
IF(AND(E17&gt;0,E18&gt;=0,E19&gt;=0,J19+0.005&gt;=L19),"Goal Met",
IF(AND(E17&gt;=0,E18=0,E19&gt;0,J19&lt;L19),"Goal Not Met",
IF(AND(E17&gt;=0,E18&gt;0,E19&gt;0,J18&lt;L18),"Goal Not Met","ERROR")
))))))</f>
        <v>Goal Not Met</v>
      </c>
      <c r="O19">
        <f>IF(M17="Y",(E17+E19),E17)</f>
        <v>114</v>
      </c>
      <c r="P19" s="7">
        <v>45930</v>
      </c>
      <c r="Q19" s="6">
        <f t="shared" si="0"/>
        <v>0.20833333333333334</v>
      </c>
    </row>
    <row r="20" spans="1:17" x14ac:dyDescent="0.25">
      <c r="A20">
        <v>2024</v>
      </c>
      <c r="B20" t="s">
        <v>14</v>
      </c>
      <c r="C20" t="s">
        <v>26</v>
      </c>
      <c r="D20" t="s">
        <v>16</v>
      </c>
      <c r="E20" s="8">
        <v>6</v>
      </c>
      <c r="F20" t="s">
        <v>63</v>
      </c>
      <c r="G20" t="s">
        <v>17</v>
      </c>
      <c r="I20">
        <f>SUM($E20:$E22)</f>
        <v>10</v>
      </c>
      <c r="J20" s="10">
        <f>IFERROR(E20/(E20+E22),"")</f>
        <v>0.6</v>
      </c>
      <c r="K20" s="10">
        <f>IFERROR((E20+E21)/(I20),0)</f>
        <v>0.6</v>
      </c>
      <c r="L20" s="15">
        <v>0.9</v>
      </c>
      <c r="M20" t="s">
        <v>18</v>
      </c>
      <c r="N20" s="8" t="str">
        <f>IF(M20="Y",IF(AND(E20=0,E21=0,E22=0),"N/A",
IF(AND(E20=0,E21&gt;0,E22=0),"Currently Meeting, Pending",
IF(AND(E20&gt;0,E21&gt;0,J20+0.005&gt;=L20),"Currently Meeting, Pending",
IF(AND(E20&gt;0,E21&gt;=0,E22&gt;=0,J22+0.005&gt;=L22),"Will Meet Goal",
IF(AND(E20&gt;=0,E21=0,E22&gt;0,K22&lt;L22),"Will Not Meet Goal",
IF(AND(E20&gt;=0,E21&gt;0,E22&gt;0,J21&lt;L21),"Currently Not Meeting, Pending",
"ERROR")))))),
IF(AND(E20=0,E21=0,E22=0),"N/A",
IF(AND(E20=0,E21&gt;0,E22=0),"Goal Met",
IF(AND(E20&gt;0,E21&gt;0,J20+0.005&gt;=L20),"Goal Met",
IF(AND(E20&gt;0,E21&gt;=0,E22&gt;=0,J22+0.005&gt;=L22),"Goal Met",
IF(AND(E20&gt;=0,E21=0,E22&gt;0,J22&lt;L22),"Goal Not Met",
IF(AND(E20&gt;=0,E21&gt;0,E22&gt;0,J21&lt;L21),"Goal Not Met","ERROR")
))))))</f>
        <v>Goal Not Met</v>
      </c>
      <c r="O20">
        <f>IF(M20="Y",(E20+E22),E20)</f>
        <v>6</v>
      </c>
      <c r="P20" s="7">
        <v>45930</v>
      </c>
      <c r="Q20" s="6">
        <f t="shared" si="0"/>
        <v>0.6</v>
      </c>
    </row>
    <row r="21" spans="1:17" x14ac:dyDescent="0.25">
      <c r="A21">
        <v>2024</v>
      </c>
      <c r="B21" t="s">
        <v>14</v>
      </c>
      <c r="C21" t="s">
        <v>26</v>
      </c>
      <c r="D21" t="s">
        <v>19</v>
      </c>
      <c r="E21" s="8">
        <v>0</v>
      </c>
      <c r="F21" t="s">
        <v>63</v>
      </c>
      <c r="G21" t="s">
        <v>17</v>
      </c>
      <c r="I21">
        <f>SUM($E20:$E22)</f>
        <v>10</v>
      </c>
      <c r="J21" s="10">
        <f>IFERROR(E20/(E20+E22),"")</f>
        <v>0.6</v>
      </c>
      <c r="K21" s="10">
        <f>IFERROR((E20+E21)/(I20),0)</f>
        <v>0.6</v>
      </c>
      <c r="L21" s="15">
        <v>0.9</v>
      </c>
      <c r="M21" t="s">
        <v>18</v>
      </c>
      <c r="N21" s="8" t="str">
        <f>IF(M20="Y",IF(AND(E20=0,E21=0,E22=0),"N/A",
IF(AND(E20=0,E21&gt;0,E22=0),"Currently Meeting, Pending",
IF(AND(E20&gt;0,E21&gt;0,J20+0.005&gt;=L20),"Currently Meeting, Pending",
IF(AND(E20&gt;0,E21&gt;=0,E22&gt;=0,J22+0.005&gt;=L22),"Will Meet Goal",
IF(AND(E20&gt;=0,E21=0,E22&gt;0,K22&lt;L22),"Will Not Meet Goal",
IF(AND(E20&gt;=0,E21&gt;0,E22&gt;0,J21&lt;L21),"Currently Not Meeting, Pending",
"ERROR")))))),
IF(AND(E20=0,E21=0,E22=0),"N/A",
IF(AND(E20=0,E21&gt;0,E22=0),"Goal Met",
IF(AND(E20&gt;0,E21&gt;0,J20+0.005&gt;=L20),"Goal Met",
IF(AND(E20&gt;0,E21&gt;=0,E22&gt;=0,J22+0.005&gt;=L22),"Goal Met",
IF(AND(E20&gt;=0,E21=0,E22&gt;0,J22&lt;L22),"Goal Not Met",
IF(AND(E20&gt;=0,E21&gt;0,E22&gt;0,J21&lt;L21),"Goal Not Met","ERROR")
))))))</f>
        <v>Goal Not Met</v>
      </c>
      <c r="O21">
        <f>IF(M20="Y",(E20+E22),E20)</f>
        <v>6</v>
      </c>
      <c r="P21" s="7">
        <v>45930</v>
      </c>
      <c r="Q21" s="6">
        <f t="shared" si="0"/>
        <v>0</v>
      </c>
    </row>
    <row r="22" spans="1:17" x14ac:dyDescent="0.25">
      <c r="A22">
        <v>2024</v>
      </c>
      <c r="B22" t="s">
        <v>14</v>
      </c>
      <c r="C22" t="s">
        <v>26</v>
      </c>
      <c r="D22" t="s">
        <v>20</v>
      </c>
      <c r="E22" s="8">
        <v>4</v>
      </c>
      <c r="F22" t="s">
        <v>63</v>
      </c>
      <c r="G22" t="s">
        <v>17</v>
      </c>
      <c r="I22">
        <f>SUM($E20:$E22)</f>
        <v>10</v>
      </c>
      <c r="J22" s="10">
        <f>IFERROR(E20/(E20+E22),"")</f>
        <v>0.6</v>
      </c>
      <c r="K22" s="10">
        <f>IFERROR((E20+E21)/(I20),0)</f>
        <v>0.6</v>
      </c>
      <c r="L22" s="15">
        <v>0.9</v>
      </c>
      <c r="M22" t="s">
        <v>18</v>
      </c>
      <c r="N22" s="8" t="str">
        <f>IF(M20="Y",IF(AND(E20=0,E21=0,E22=0),"N/A",
IF(AND(E20=0,E21&gt;0,E22=0),"Currently Meeting, Pending",
IF(AND(E20&gt;0,E21&gt;0,J20+0.005&gt;=L20),"Currently Meeting, Pending",
IF(AND(E20&gt;0,E21&gt;=0,E22&gt;=0,J22+0.005&gt;=L22),"Will Meet Goal",
IF(AND(E20&gt;=0,E21=0,E22&gt;0,K22&lt;L22),"Will Not Meet Goal",
IF(AND(E20&gt;=0,E21&gt;0,E22&gt;0,J21&lt;L21),"Currently Not Meeting, Pending",
"ERROR")))))),
IF(AND(E20=0,E21=0,E22=0),"N/A",
IF(AND(E20=0,E21&gt;0,E22=0),"Goal Met",
IF(AND(E20&gt;0,E21&gt;0,J20+0.005&gt;=L20),"Goal Met",
IF(AND(E20&gt;0,E21&gt;=0,E22&gt;=0,J22+0.005&gt;=L22),"Goal Met",
IF(AND(E20&gt;=0,E21=0,E22&gt;0,J22&lt;L22),"Goal Not Met",
IF(AND(E20&gt;=0,E21&gt;0,E22&gt;0,J21&lt;L21),"Goal Not Met","ERROR")
))))))</f>
        <v>Goal Not Met</v>
      </c>
      <c r="O22">
        <f>IF(M20="Y",(E20+E22),E20)</f>
        <v>6</v>
      </c>
      <c r="P22" s="7">
        <v>45930</v>
      </c>
      <c r="Q22" s="6">
        <f t="shared" si="0"/>
        <v>0.4</v>
      </c>
    </row>
    <row r="23" spans="1:17" x14ac:dyDescent="0.25">
      <c r="A23">
        <v>2024</v>
      </c>
      <c r="B23" t="s">
        <v>14</v>
      </c>
      <c r="C23" t="s">
        <v>27</v>
      </c>
      <c r="D23" t="s">
        <v>16</v>
      </c>
      <c r="E23" s="8">
        <v>1876</v>
      </c>
      <c r="F23" t="s">
        <v>63</v>
      </c>
      <c r="G23" t="s">
        <v>28</v>
      </c>
      <c r="I23">
        <f>SUM($E23:$E25)</f>
        <v>1954</v>
      </c>
      <c r="J23" s="10">
        <f>IFERROR(E23/(E23+E25),"")</f>
        <v>0.96008188331627431</v>
      </c>
      <c r="K23" s="10">
        <f>IFERROR((E23+E24)/(I23),0)</f>
        <v>0.96008188331627431</v>
      </c>
      <c r="L23" s="15">
        <v>0.9</v>
      </c>
      <c r="M23" t="s">
        <v>18</v>
      </c>
      <c r="N23" s="8" t="str">
        <f>IF(M23="Y",IF(AND(E23=0,E24=0,E25=0),"N/A",
IF(AND(E23=0,E24&gt;0,E25=0),"Currently Meeting, Pending",
IF(AND(E23&gt;0,E24&gt;0,J23+0.005&gt;=L23),"Currently Meeting, Pending",
IF(AND(E23&gt;0,E24&gt;=0,E25&gt;=0,J25+0.005&gt;=L25),"Will Meet Goal",
IF(AND(E23&gt;=0,E24=0,E25&gt;0,K25&lt;L25),"Will Not Meet Goal",
IF(AND(E23&gt;=0,E24&gt;0,E25&gt;0,J24&lt;L24),"Currently Not Meeting, Pending",
"ERROR")))))),
IF(AND(E23=0,E24=0,E25=0),"N/A",
IF(AND(E23=0,E24&gt;0,E25=0),"Goal Met",
IF(AND(E23&gt;0,E24&gt;0,J23+0.005&gt;=L23),"Goal Met",
IF(AND(E23&gt;0,E24&gt;=0,E25&gt;=0,J25+0.005&gt;=L25),"Goal Met",
IF(AND(E23&gt;=0,E24=0,E25&gt;0,J25&lt;L25),"Goal Not Met",
IF(AND(E23&gt;=0,E24&gt;0,E25&gt;0,J24&lt;L24),"Goal Not Met","ERROR")
))))))</f>
        <v>Goal Met</v>
      </c>
      <c r="O23">
        <f>IF(M23="Y",(E23+E25),E23)</f>
        <v>1876</v>
      </c>
      <c r="P23" s="7">
        <v>45930</v>
      </c>
      <c r="Q23" s="6">
        <f t="shared" si="0"/>
        <v>0.96008188331627431</v>
      </c>
    </row>
    <row r="24" spans="1:17" x14ac:dyDescent="0.25">
      <c r="A24">
        <v>2024</v>
      </c>
      <c r="B24" t="s">
        <v>14</v>
      </c>
      <c r="C24" t="s">
        <v>27</v>
      </c>
      <c r="D24" t="s">
        <v>19</v>
      </c>
      <c r="E24" s="8">
        <v>0</v>
      </c>
      <c r="F24" t="s">
        <v>63</v>
      </c>
      <c r="G24" t="s">
        <v>28</v>
      </c>
      <c r="I24">
        <f>SUM($E23:$E25)</f>
        <v>1954</v>
      </c>
      <c r="J24" s="10">
        <f>IFERROR(E23/(E23+E25),"")</f>
        <v>0.96008188331627431</v>
      </c>
      <c r="K24" s="10">
        <f>IFERROR((E23+E24)/(I23),0)</f>
        <v>0.96008188331627431</v>
      </c>
      <c r="L24" s="15">
        <v>0.9</v>
      </c>
      <c r="M24" t="s">
        <v>18</v>
      </c>
      <c r="N24" s="8" t="str">
        <f>IF(M23="Y",IF(AND(E23=0,E24=0,E25=0),"N/A",
IF(AND(E23=0,E24&gt;0,E25=0),"Currently Meeting, Pending",
IF(AND(E23&gt;0,E24&gt;0,J23+0.005&gt;=L23),"Currently Meeting, Pending",
IF(AND(E23&gt;0,E24&gt;=0,E25&gt;=0,J25+0.005&gt;=L25),"Will Meet Goal",
IF(AND(E23&gt;=0,E24=0,E25&gt;0,K25&lt;L25),"Will Not Meet Goal",
IF(AND(E23&gt;=0,E24&gt;0,E25&gt;0,J24&lt;L24),"Currently Not Meeting, Pending",
"ERROR")))))),
IF(AND(E23=0,E24=0,E25=0),"N/A",
IF(AND(E23=0,E24&gt;0,E25=0),"Goal Met",
IF(AND(E23&gt;0,E24&gt;0,J23+0.005&gt;=L23),"Goal Met",
IF(AND(E23&gt;0,E24&gt;=0,E25&gt;=0,J25+0.005&gt;=L25),"Goal Met",
IF(AND(E23&gt;=0,E24=0,E25&gt;0,J25&lt;L25),"Goal Not Met",
IF(AND(E23&gt;=0,E24&gt;0,E25&gt;0,J24&lt;L24),"Goal Not Met","ERROR")
))))))</f>
        <v>Goal Met</v>
      </c>
      <c r="O24">
        <f>IF(M23="Y",(E23+E25),E23)</f>
        <v>1876</v>
      </c>
      <c r="P24" s="7">
        <v>45930</v>
      </c>
      <c r="Q24" s="6">
        <f t="shared" si="0"/>
        <v>0</v>
      </c>
    </row>
    <row r="25" spans="1:17" x14ac:dyDescent="0.25">
      <c r="A25">
        <v>2024</v>
      </c>
      <c r="B25" t="s">
        <v>14</v>
      </c>
      <c r="C25" t="s">
        <v>27</v>
      </c>
      <c r="D25" t="s">
        <v>20</v>
      </c>
      <c r="E25" s="8">
        <v>78</v>
      </c>
      <c r="F25" t="s">
        <v>63</v>
      </c>
      <c r="G25" t="s">
        <v>28</v>
      </c>
      <c r="I25">
        <f>SUM($E23:$E25)</f>
        <v>1954</v>
      </c>
      <c r="J25" s="10">
        <f>IFERROR(E23/(E23+E25),"")</f>
        <v>0.96008188331627431</v>
      </c>
      <c r="K25" s="10">
        <f>IFERROR((E23+E24)/(I23),0)</f>
        <v>0.96008188331627431</v>
      </c>
      <c r="L25" s="15">
        <v>0.9</v>
      </c>
      <c r="M25" t="s">
        <v>18</v>
      </c>
      <c r="N25" s="8" t="str">
        <f>IF(M23="Y",IF(AND(E23=0,E24=0,E25=0),"N/A",
IF(AND(E23=0,E24&gt;0,E25=0),"Currently Meeting, Pending",
IF(AND(E23&gt;0,E24&gt;0,J23+0.005&gt;=L23),"Currently Meeting, Pending",
IF(AND(E23&gt;0,E24&gt;=0,E25&gt;=0,J25+0.005&gt;=L25),"Will Meet Goal",
IF(AND(E23&gt;=0,E24=0,E25&gt;0,K25&lt;L25),"Will Not Meet Goal",
IF(AND(E23&gt;=0,E24&gt;0,E25&gt;0,J24&lt;L24),"Currently Not Meeting, Pending",
"ERROR")))))),
IF(AND(E23=0,E24=0,E25=0),"N/A",
IF(AND(E23=0,E24&gt;0,E25=0),"Goal Met",
IF(AND(E23&gt;0,E24&gt;0,J23+0.005&gt;=L23),"Goal Met",
IF(AND(E23&gt;0,E24&gt;=0,E25&gt;=0,J25+0.005&gt;=L25),"Goal Met",
IF(AND(E23&gt;=0,E24=0,E25&gt;0,J25&lt;L25),"Goal Not Met",
IF(AND(E23&gt;=0,E24&gt;0,E25&gt;0,J24&lt;L24),"Goal Not Met","ERROR")
))))))</f>
        <v>Goal Met</v>
      </c>
      <c r="O25">
        <f>IF(M23="Y",(E23+E25),E23)</f>
        <v>1876</v>
      </c>
      <c r="P25" s="7">
        <v>45930</v>
      </c>
      <c r="Q25" s="6">
        <f t="shared" si="0"/>
        <v>3.9918116683725691E-2</v>
      </c>
    </row>
    <row r="26" spans="1:17" x14ac:dyDescent="0.25">
      <c r="A26">
        <v>2024</v>
      </c>
      <c r="B26" t="s">
        <v>14</v>
      </c>
      <c r="C26" t="s">
        <v>29</v>
      </c>
      <c r="D26" t="s">
        <v>16</v>
      </c>
      <c r="E26" s="8">
        <v>664</v>
      </c>
      <c r="F26" t="s">
        <v>63</v>
      </c>
      <c r="G26" t="s">
        <v>30</v>
      </c>
      <c r="I26">
        <f>SUM($E26:$E28)</f>
        <v>829</v>
      </c>
      <c r="J26" s="10">
        <f>IFERROR(E26/(E26+E28),"")</f>
        <v>0.80096501809408926</v>
      </c>
      <c r="K26" s="10">
        <f>IFERROR((E26+E27)/(I26),0)</f>
        <v>0.80096501809408926</v>
      </c>
      <c r="L26" s="15">
        <v>0.9</v>
      </c>
      <c r="M26" t="s">
        <v>18</v>
      </c>
      <c r="N26" s="8" t="str">
        <f>IF(M26="Y",IF(AND(E26=0,E27=0,E28=0),"N/A",
IF(AND(E26=0,E27&gt;0,E28=0),"Currently Meeting, Pending",
IF(AND(E26&gt;0,E27&gt;0,J26+0.005&gt;=L26),"Currently Meeting, Pending",
IF(AND(E26&gt;0,E27&gt;=0,E28&gt;=0,J28+0.005&gt;=L28),"Will Meet Goal",
IF(AND(E26&gt;=0,E27=0,E28&gt;0,K28&lt;L28),"Will Not Meet Goal",
IF(AND(E26&gt;=0,E27&gt;0,E28&gt;0,J27&lt;L27),"Currently Not Meeting, Pending",
"ERROR")))))),
IF(AND(E26=0,E27=0,E28=0),"N/A",
IF(AND(E26=0,E27&gt;0,E28=0),"Goal Met",
IF(AND(E26&gt;0,E27&gt;0,J26+0.005&gt;=L26),"Goal Met",
IF(AND(E26&gt;0,E27&gt;=0,E28&gt;=0,J28+0.005&gt;=L28),"Goal Met",
IF(AND(E26&gt;=0,E27=0,E28&gt;0,J28&lt;L28),"Goal Not Met",
IF(AND(E26&gt;=0,E27&gt;0,E28&gt;0,J27&lt;L27),"Goal Not Met","ERROR")
))))))</f>
        <v>Goal Not Met</v>
      </c>
      <c r="O26">
        <f>IF(M26="Y",(E26+E28),E26)</f>
        <v>664</v>
      </c>
      <c r="P26" s="7">
        <v>45930</v>
      </c>
      <c r="Q26" s="6">
        <f t="shared" si="0"/>
        <v>0.80096501809408926</v>
      </c>
    </row>
    <row r="27" spans="1:17" x14ac:dyDescent="0.25">
      <c r="A27">
        <v>2024</v>
      </c>
      <c r="B27" t="s">
        <v>14</v>
      </c>
      <c r="C27" t="s">
        <v>29</v>
      </c>
      <c r="D27" t="s">
        <v>19</v>
      </c>
      <c r="E27" s="8">
        <v>0</v>
      </c>
      <c r="F27" t="s">
        <v>63</v>
      </c>
      <c r="G27" t="s">
        <v>30</v>
      </c>
      <c r="I27">
        <f>SUM($E26:$E28)</f>
        <v>829</v>
      </c>
      <c r="J27" s="10">
        <f>IFERROR(E26/(E26+E28),"")</f>
        <v>0.80096501809408926</v>
      </c>
      <c r="K27" s="10">
        <f>IFERROR((E26+E27)/(I26),0)</f>
        <v>0.80096501809408926</v>
      </c>
      <c r="L27" s="15">
        <v>0.9</v>
      </c>
      <c r="M27" t="s">
        <v>18</v>
      </c>
      <c r="N27" s="8" t="str">
        <f>IF(M26="Y",IF(AND(E26=0,E27=0,E28=0),"N/A",
IF(AND(E26=0,E27&gt;0,E28=0),"Currently Meeting, Pending",
IF(AND(E26&gt;0,E27&gt;0,J26+0.005&gt;=L26),"Currently Meeting, Pending",
IF(AND(E26&gt;0,E27&gt;=0,E28&gt;=0,J28+0.005&gt;=L28),"Will Meet Goal",
IF(AND(E26&gt;=0,E27=0,E28&gt;0,K28&lt;L28),"Will Not Meet Goal",
IF(AND(E26&gt;=0,E27&gt;0,E28&gt;0,J27&lt;L27),"Currently Not Meeting, Pending",
"ERROR")))))),
IF(AND(E26=0,E27=0,E28=0),"N/A",
IF(AND(E26=0,E27&gt;0,E28=0),"Goal Met",
IF(AND(E26&gt;0,E27&gt;0,J26+0.005&gt;=L26),"Goal Met",
IF(AND(E26&gt;0,E27&gt;=0,E28&gt;=0,J28+0.005&gt;=L28),"Goal Met",
IF(AND(E26&gt;=0,E27=0,E28&gt;0,J28&lt;L28),"Goal Not Met",
IF(AND(E26&gt;=0,E27&gt;0,E28&gt;0,J27&lt;L27),"Goal Not Met","ERROR")
))))))</f>
        <v>Goal Not Met</v>
      </c>
      <c r="O27">
        <f>IF(M26="Y",(E26+E28),E26)</f>
        <v>664</v>
      </c>
      <c r="P27" s="7">
        <v>45930</v>
      </c>
      <c r="Q27" s="6">
        <f t="shared" si="0"/>
        <v>0</v>
      </c>
    </row>
    <row r="28" spans="1:17" x14ac:dyDescent="0.25">
      <c r="A28">
        <v>2024</v>
      </c>
      <c r="B28" t="s">
        <v>14</v>
      </c>
      <c r="C28" t="s">
        <v>29</v>
      </c>
      <c r="D28" t="s">
        <v>20</v>
      </c>
      <c r="E28" s="8">
        <v>165</v>
      </c>
      <c r="F28" t="s">
        <v>63</v>
      </c>
      <c r="G28" t="s">
        <v>30</v>
      </c>
      <c r="I28">
        <f>SUM($E26:$E28)</f>
        <v>829</v>
      </c>
      <c r="J28" s="10">
        <f>IFERROR(E26/(E26+E28),"")</f>
        <v>0.80096501809408926</v>
      </c>
      <c r="K28" s="10">
        <f>IFERROR((E26+E27)/(I26),0)</f>
        <v>0.80096501809408926</v>
      </c>
      <c r="L28" s="15">
        <v>0.9</v>
      </c>
      <c r="M28" t="s">
        <v>18</v>
      </c>
      <c r="N28" s="8" t="str">
        <f>IF(M26="Y",IF(AND(E26=0,E27=0,E28=0),"N/A",
IF(AND(E26=0,E27&gt;0,E28=0),"Currently Meeting, Pending",
IF(AND(E26&gt;0,E27&gt;0,J26+0.005&gt;=L26),"Currently Meeting, Pending",
IF(AND(E26&gt;0,E27&gt;=0,E28&gt;=0,J28+0.005&gt;=L28),"Will Meet Goal",
IF(AND(E26&gt;=0,E27=0,E28&gt;0,K28&lt;L28),"Will Not Meet Goal",
IF(AND(E26&gt;=0,E27&gt;0,E28&gt;0,J27&lt;L27),"Currently Not Meeting, Pending",
"ERROR")))))),
IF(AND(E26=0,E27=0,E28=0),"N/A",
IF(AND(E26=0,E27&gt;0,E28=0),"Goal Met",
IF(AND(E26&gt;0,E27&gt;0,J26+0.005&gt;=L26),"Goal Met",
IF(AND(E26&gt;0,E27&gt;=0,E28&gt;=0,J28+0.005&gt;=L28),"Goal Met",
IF(AND(E26&gt;=0,E27=0,E28&gt;0,J28&lt;L28),"Goal Not Met",
IF(AND(E26&gt;=0,E27&gt;0,E28&gt;0,J27&lt;L27),"Goal Not Met","ERROR")
))))))</f>
        <v>Goal Not Met</v>
      </c>
      <c r="O28">
        <f>IF(M26="Y",(E26+E28),E26)</f>
        <v>664</v>
      </c>
      <c r="P28" s="7">
        <v>45930</v>
      </c>
      <c r="Q28" s="6">
        <f t="shared" si="0"/>
        <v>0.19903498190591074</v>
      </c>
    </row>
    <row r="29" spans="1:17" x14ac:dyDescent="0.25">
      <c r="A29">
        <v>2024</v>
      </c>
      <c r="B29" t="s">
        <v>14</v>
      </c>
      <c r="C29" t="s">
        <v>31</v>
      </c>
      <c r="D29" t="s">
        <v>16</v>
      </c>
      <c r="E29" s="8">
        <v>924</v>
      </c>
      <c r="F29" t="s">
        <v>63</v>
      </c>
      <c r="G29" t="s">
        <v>30</v>
      </c>
      <c r="I29">
        <f>SUM($E29:$E31)</f>
        <v>1044</v>
      </c>
      <c r="J29" s="10">
        <f>IFERROR(E29/(E29+E31),"")</f>
        <v>0.88505747126436785</v>
      </c>
      <c r="K29" s="10">
        <f>IFERROR((E29+E30)/(I29),0)</f>
        <v>0.88505747126436785</v>
      </c>
      <c r="L29" s="15">
        <v>0.9</v>
      </c>
      <c r="M29" t="s">
        <v>18</v>
      </c>
      <c r="N29" s="8" t="str">
        <f>IF(M29="Y",IF(AND(E29=0,E30=0,E31=0),"N/A",
IF(AND(E29=0,E30&gt;0,E31=0),"Currently Meeting, Pending",
IF(AND(E29&gt;0,E30&gt;0,J29+0.005&gt;=L29),"Currently Meeting, Pending",
IF(AND(E29&gt;0,E30&gt;=0,E31&gt;=0,J31+0.005&gt;=L31),"Will Meet Goal",
IF(AND(E29&gt;=0,E30=0,E31&gt;0,K31&lt;L31),"Will Not Meet Goal",
IF(AND(E29&gt;=0,E30&gt;0,E31&gt;0,J30&lt;L30),"Currently Not Meeting, Pending",
"ERROR")))))),
IF(AND(E29=0,E30=0,E31=0),"N/A",
IF(AND(E29=0,E30&gt;0,E31=0),"Goal Met",
IF(AND(E29&gt;0,E30&gt;0,J29+0.005&gt;=L29),"Goal Met",
IF(AND(E29&gt;0,E30&gt;=0,E31&gt;=0,J31+0.005&gt;=L31),"Goal Met",
IF(AND(E29&gt;=0,E30=0,E31&gt;0,J31&lt;L31),"Goal Not Met",
IF(AND(E29&gt;=0,E30&gt;0,E31&gt;0,J30&lt;L30),"Goal Not Met","ERROR")
))))))</f>
        <v>Goal Not Met</v>
      </c>
      <c r="O29">
        <f>IF(M29="Y",(E29+E31),E29)</f>
        <v>924</v>
      </c>
      <c r="P29" s="7">
        <v>45930</v>
      </c>
      <c r="Q29" s="6">
        <f t="shared" si="0"/>
        <v>0.88505747126436785</v>
      </c>
    </row>
    <row r="30" spans="1:17" x14ac:dyDescent="0.25">
      <c r="A30">
        <v>2024</v>
      </c>
      <c r="B30" t="s">
        <v>14</v>
      </c>
      <c r="C30" t="s">
        <v>31</v>
      </c>
      <c r="D30" t="s">
        <v>19</v>
      </c>
      <c r="E30" s="8">
        <v>0</v>
      </c>
      <c r="F30" t="s">
        <v>63</v>
      </c>
      <c r="G30" t="s">
        <v>30</v>
      </c>
      <c r="I30">
        <f>SUM($E29:$E31)</f>
        <v>1044</v>
      </c>
      <c r="J30" s="10">
        <f>IFERROR(E29/(E29+E31),"")</f>
        <v>0.88505747126436785</v>
      </c>
      <c r="K30" s="10">
        <f>IFERROR((E29+E30)/(I29),0)</f>
        <v>0.88505747126436785</v>
      </c>
      <c r="L30" s="15">
        <v>0.9</v>
      </c>
      <c r="M30" t="s">
        <v>18</v>
      </c>
      <c r="N30" s="8" t="str">
        <f>IF(M29="Y",IF(AND(E29=0,E30=0,E31=0),"N/A",
IF(AND(E29=0,E30&gt;0,E31=0),"Currently Meeting, Pending",
IF(AND(E29&gt;0,E30&gt;0,J29+0.005&gt;=L29),"Currently Meeting, Pending",
IF(AND(E29&gt;0,E30&gt;=0,E31&gt;=0,J31+0.005&gt;=L31),"Will Meet Goal",
IF(AND(E29&gt;=0,E30=0,E31&gt;0,K31&lt;L31),"Will Not Meet Goal",
IF(AND(E29&gt;=0,E30&gt;0,E31&gt;0,J30&lt;L30),"Currently Not Meeting, Pending",
"ERROR")))))),
IF(AND(E29=0,E30=0,E31=0),"N/A",
IF(AND(E29=0,E30&gt;0,E31=0),"Goal Met",
IF(AND(E29&gt;0,E30&gt;0,J29+0.005&gt;=L29),"Goal Met",
IF(AND(E29&gt;0,E30&gt;=0,E31&gt;=0,J31+0.005&gt;=L31),"Goal Met",
IF(AND(E29&gt;=0,E30=0,E31&gt;0,J31&lt;L31),"Goal Not Met",
IF(AND(E29&gt;=0,E30&gt;0,E31&gt;0,J30&lt;L30),"Goal Not Met","ERROR")
))))))</f>
        <v>Goal Not Met</v>
      </c>
      <c r="O30">
        <f>IF(M29="Y",(E29+E31),E29)</f>
        <v>924</v>
      </c>
      <c r="P30" s="7">
        <v>45930</v>
      </c>
      <c r="Q30" s="6">
        <f t="shared" si="0"/>
        <v>0</v>
      </c>
    </row>
    <row r="31" spans="1:17" x14ac:dyDescent="0.25">
      <c r="A31">
        <v>2024</v>
      </c>
      <c r="B31" t="s">
        <v>14</v>
      </c>
      <c r="C31" t="s">
        <v>31</v>
      </c>
      <c r="D31" t="s">
        <v>20</v>
      </c>
      <c r="E31" s="8">
        <v>120</v>
      </c>
      <c r="F31" t="s">
        <v>63</v>
      </c>
      <c r="G31" t="s">
        <v>30</v>
      </c>
      <c r="I31">
        <f>SUM($E29:$E31)</f>
        <v>1044</v>
      </c>
      <c r="J31" s="10">
        <f>IFERROR(E29/(E29+E31),"")</f>
        <v>0.88505747126436785</v>
      </c>
      <c r="K31" s="10">
        <f>IFERROR((E29+E30)/(I29),0)</f>
        <v>0.88505747126436785</v>
      </c>
      <c r="L31" s="15">
        <v>0.9</v>
      </c>
      <c r="M31" t="s">
        <v>18</v>
      </c>
      <c r="N31" s="8" t="str">
        <f>IF(M29="Y",IF(AND(E29=0,E30=0,E31=0),"N/A",
IF(AND(E29=0,E30&gt;0,E31=0),"Currently Meeting, Pending",
IF(AND(E29&gt;0,E30&gt;0,J29+0.005&gt;=L29),"Currently Meeting, Pending",
IF(AND(E29&gt;0,E30&gt;=0,E31&gt;=0,J31+0.005&gt;=L31),"Will Meet Goal",
IF(AND(E29&gt;=0,E30=0,E31&gt;0,K31&lt;L31),"Will Not Meet Goal",
IF(AND(E29&gt;=0,E30&gt;0,E31&gt;0,J30&lt;L30),"Currently Not Meeting, Pending",
"ERROR")))))),
IF(AND(E29=0,E30=0,E31=0),"N/A",
IF(AND(E29=0,E30&gt;0,E31=0),"Goal Met",
IF(AND(E29&gt;0,E30&gt;0,J29+0.005&gt;=L29),"Goal Met",
IF(AND(E29&gt;0,E30&gt;=0,E31&gt;=0,J31+0.005&gt;=L31),"Goal Met",
IF(AND(E29&gt;=0,E30=0,E31&gt;0,J31&lt;L31),"Goal Not Met",
IF(AND(E29&gt;=0,E30&gt;0,E31&gt;0,J30&lt;L30),"Goal Not Met","ERROR")
))))))</f>
        <v>Goal Not Met</v>
      </c>
      <c r="O31">
        <f>IF(M29="Y",(E29+E31),E29)</f>
        <v>924</v>
      </c>
      <c r="P31" s="7">
        <v>45930</v>
      </c>
      <c r="Q31" s="6">
        <f t="shared" si="0"/>
        <v>0.11494252873563218</v>
      </c>
    </row>
    <row r="32" spans="1:17" x14ac:dyDescent="0.25">
      <c r="A32">
        <v>2024</v>
      </c>
      <c r="B32" t="s">
        <v>14</v>
      </c>
      <c r="C32" t="s">
        <v>32</v>
      </c>
      <c r="D32" t="s">
        <v>16</v>
      </c>
      <c r="E32" s="8">
        <v>298</v>
      </c>
      <c r="F32" t="s">
        <v>63</v>
      </c>
      <c r="G32" t="s">
        <v>24</v>
      </c>
      <c r="I32">
        <f>SUM($E32:$E34)</f>
        <v>325</v>
      </c>
      <c r="J32" s="10">
        <f>IFERROR(E32/(E32+E34),"")</f>
        <v>0.91692307692307695</v>
      </c>
      <c r="K32" s="10">
        <f>IFERROR((E32+E33)/(I32),0)</f>
        <v>0.91692307692307695</v>
      </c>
      <c r="L32" s="15">
        <v>0.9</v>
      </c>
      <c r="M32" t="s">
        <v>18</v>
      </c>
      <c r="N32" s="8" t="str">
        <f>IF(M32="Y",IF(AND(E32=0,E33=0,E34=0),"N/A",
IF(AND(E32=0,E33&gt;0,E34=0),"Currently Meeting, Pending",
IF(AND(E32&gt;0,E33&gt;0,J32+0.005&gt;=L32),"Currently Meeting, Pending",
IF(AND(E32&gt;0,E33&gt;=0,E34&gt;=0,J34+0.005&gt;=L34),"Will Meet Goal",
IF(AND(E32&gt;=0,E33=0,E34&gt;0,K34&lt;L34),"Will Not Meet Goal",
IF(AND(E32&gt;=0,E33&gt;0,E34&gt;0,J33&lt;L33),"Currently Not Meeting, Pending",
"ERROR")))))),
IF(AND(E32=0,E33=0,E34=0),"N/A",
IF(AND(E32=0,E33&gt;0,E34=0),"Goal Met",
IF(AND(E32&gt;0,E33&gt;0,J32+0.005&gt;=L32),"Goal Met",
IF(AND(E32&gt;0,E33&gt;=0,E34&gt;=0,J34+0.005&gt;=L34),"Goal Met",
IF(AND(E32&gt;=0,E33=0,E34&gt;0,J34&lt;L34),"Goal Not Met",
IF(AND(E32&gt;=0,E33&gt;0,E34&gt;0,J33&lt;L33),"Goal Not Met","ERROR")
))))))</f>
        <v>Goal Met</v>
      </c>
      <c r="O32">
        <f>IF(M32="Y",(E32+E34),E32)</f>
        <v>298</v>
      </c>
      <c r="P32" s="7">
        <v>45930</v>
      </c>
      <c r="Q32" s="6">
        <f t="shared" si="0"/>
        <v>0.91692307692307695</v>
      </c>
    </row>
    <row r="33" spans="1:17" x14ac:dyDescent="0.25">
      <c r="A33">
        <v>2024</v>
      </c>
      <c r="B33" t="s">
        <v>14</v>
      </c>
      <c r="C33" t="s">
        <v>32</v>
      </c>
      <c r="D33" t="s">
        <v>19</v>
      </c>
      <c r="E33" s="8">
        <v>0</v>
      </c>
      <c r="F33" t="s">
        <v>63</v>
      </c>
      <c r="G33" t="s">
        <v>24</v>
      </c>
      <c r="I33">
        <f>SUM($E32:$E34)</f>
        <v>325</v>
      </c>
      <c r="J33" s="10">
        <f>IFERROR(E32/(E32+E34),"")</f>
        <v>0.91692307692307695</v>
      </c>
      <c r="K33" s="10">
        <f>IFERROR((E32+E33)/(I32),0)</f>
        <v>0.91692307692307695</v>
      </c>
      <c r="L33" s="15">
        <v>0.9</v>
      </c>
      <c r="M33" t="s">
        <v>18</v>
      </c>
      <c r="N33" s="8" t="str">
        <f>IF(M32="Y",IF(AND(E32=0,E33=0,E34=0),"N/A",
IF(AND(E32=0,E33&gt;0,E34=0),"Currently Meeting, Pending",
IF(AND(E32&gt;0,E33&gt;0,J32+0.005&gt;=L32),"Currently Meeting, Pending",
IF(AND(E32&gt;0,E33&gt;=0,E34&gt;=0,J34+0.005&gt;=L34),"Will Meet Goal",
IF(AND(E32&gt;=0,E33=0,E34&gt;0,K34&lt;L34),"Will Not Meet Goal",
IF(AND(E32&gt;=0,E33&gt;0,E34&gt;0,J33&lt;L33),"Currently Not Meeting, Pending",
"ERROR")))))),
IF(AND(E32=0,E33=0,E34=0),"N/A",
IF(AND(E32=0,E33&gt;0,E34=0),"Goal Met",
IF(AND(E32&gt;0,E33&gt;0,J32+0.005&gt;=L32),"Goal Met",
IF(AND(E32&gt;0,E33&gt;=0,E34&gt;=0,J34+0.005&gt;=L34),"Goal Met",
IF(AND(E32&gt;=0,E33=0,E34&gt;0,J34&lt;L34),"Goal Not Met",
IF(AND(E32&gt;=0,E33&gt;0,E34&gt;0,J33&lt;L33),"Goal Not Met","ERROR")
))))))</f>
        <v>Goal Met</v>
      </c>
      <c r="O33">
        <f>IF(M32="Y",(E32+E34),E32)</f>
        <v>298</v>
      </c>
      <c r="P33" s="7">
        <v>45930</v>
      </c>
      <c r="Q33" s="6">
        <f t="shared" si="0"/>
        <v>0</v>
      </c>
    </row>
    <row r="34" spans="1:17" x14ac:dyDescent="0.25">
      <c r="A34">
        <v>2024</v>
      </c>
      <c r="B34" t="s">
        <v>14</v>
      </c>
      <c r="C34" t="s">
        <v>32</v>
      </c>
      <c r="D34" t="s">
        <v>20</v>
      </c>
      <c r="E34" s="8">
        <v>27</v>
      </c>
      <c r="F34" t="s">
        <v>63</v>
      </c>
      <c r="G34" t="s">
        <v>24</v>
      </c>
      <c r="I34">
        <f>SUM($E32:$E34)</f>
        <v>325</v>
      </c>
      <c r="J34" s="10">
        <f>IFERROR(E32/(E32+E34),"")</f>
        <v>0.91692307692307695</v>
      </c>
      <c r="K34" s="10">
        <f>IFERROR((E32+E33)/(I32),0)</f>
        <v>0.91692307692307695</v>
      </c>
      <c r="L34" s="15">
        <v>0.9</v>
      </c>
      <c r="M34" t="s">
        <v>18</v>
      </c>
      <c r="N34" s="8" t="str">
        <f>IF(M32="Y",IF(AND(E32=0,E33=0,E34=0),"N/A",
IF(AND(E32=0,E33&gt;0,E34=0),"Currently Meeting, Pending",
IF(AND(E32&gt;0,E33&gt;0,J32+0.005&gt;=L32),"Currently Meeting, Pending",
IF(AND(E32&gt;0,E33&gt;=0,E34&gt;=0,J34+0.005&gt;=L34),"Will Meet Goal",
IF(AND(E32&gt;=0,E33=0,E34&gt;0,K34&lt;L34),"Will Not Meet Goal",
IF(AND(E32&gt;=0,E33&gt;0,E34&gt;0,J33&lt;L33),"Currently Not Meeting, Pending",
"ERROR")))))),
IF(AND(E32=0,E33=0,E34=0),"N/A",
IF(AND(E32=0,E33&gt;0,E34=0),"Goal Met",
IF(AND(E32&gt;0,E33&gt;0,J32+0.005&gt;=L32),"Goal Met",
IF(AND(E32&gt;0,E33&gt;=0,E34&gt;=0,J34+0.005&gt;=L34),"Goal Met",
IF(AND(E32&gt;=0,E33=0,E34&gt;0,J34&lt;L34),"Goal Not Met",
IF(AND(E32&gt;=0,E33&gt;0,E34&gt;0,J33&lt;L33),"Goal Not Met","ERROR")
))))))</f>
        <v>Goal Met</v>
      </c>
      <c r="O34">
        <f>IF(M32="Y",(E32+E34),E32)</f>
        <v>298</v>
      </c>
      <c r="P34" s="7">
        <v>45930</v>
      </c>
      <c r="Q34" s="6">
        <f t="shared" ref="Q34:Q67" si="1">IFERROR(E34/I34,0)</f>
        <v>8.3076923076923076E-2</v>
      </c>
    </row>
    <row r="35" spans="1:17" x14ac:dyDescent="0.25">
      <c r="A35">
        <v>2024</v>
      </c>
      <c r="B35" t="s">
        <v>14</v>
      </c>
      <c r="C35" t="s">
        <v>33</v>
      </c>
      <c r="D35" t="s">
        <v>16</v>
      </c>
      <c r="E35" s="8">
        <v>246</v>
      </c>
      <c r="F35" t="s">
        <v>63</v>
      </c>
      <c r="G35" t="s">
        <v>34</v>
      </c>
      <c r="I35">
        <f>SUM($E35:$E37)</f>
        <v>297</v>
      </c>
      <c r="J35" s="10">
        <f>IFERROR(E35/(E35+E37),"")</f>
        <v>0.82828282828282829</v>
      </c>
      <c r="K35" s="10">
        <f>IFERROR((E35+E36)/(I35),0)</f>
        <v>0.82828282828282829</v>
      </c>
      <c r="L35" s="15">
        <v>0.9</v>
      </c>
      <c r="M35" t="s">
        <v>18</v>
      </c>
      <c r="N35" s="8" t="str">
        <f>IF(M35="Y",IF(AND(E35=0,E36=0,E37=0),"N/A",
IF(AND(E35=0,E36&gt;0,E37=0),"Currently Meeting, Pending",
IF(AND(E35&gt;0,E36&gt;0,J35+0.005&gt;=L35),"Currently Meeting, Pending",
IF(AND(E35&gt;0,E36&gt;=0,E37&gt;=0,J37+0.005&gt;=L37),"Will Meet Goal",
IF(AND(E35&gt;=0,E36=0,E37&gt;0,K37&lt;L37),"Will Not Meet Goal",
IF(AND(E35&gt;=0,E36&gt;0,E37&gt;0,J36&lt;L36),"Currently Not Meeting, Pending",
"ERROR")))))),
IF(AND(E35=0,E36=0,E37=0),"N/A",
IF(AND(E35=0,E36&gt;0,E37=0),"Goal Met",
IF(AND(E35&gt;0,E36&gt;0,J35+0.005&gt;=L35),"Goal Met",
IF(AND(E35&gt;0,E36&gt;=0,E37&gt;=0,J37+0.005&gt;=L37),"Goal Met",
IF(AND(E35&gt;=0,E36=0,E37&gt;0,J37&lt;L37),"Goal Not Met",
IF(AND(E35&gt;=0,E36&gt;0,E37&gt;0,J36&lt;L36),"Goal Not Met","ERROR")
))))))</f>
        <v>Goal Not Met</v>
      </c>
      <c r="O35">
        <f>IF(M35="Y",(E35+E37),E35)</f>
        <v>246</v>
      </c>
      <c r="P35" s="7">
        <v>45930</v>
      </c>
      <c r="Q35" s="6">
        <f t="shared" si="1"/>
        <v>0.82828282828282829</v>
      </c>
    </row>
    <row r="36" spans="1:17" x14ac:dyDescent="0.25">
      <c r="A36">
        <v>2024</v>
      </c>
      <c r="B36" t="s">
        <v>14</v>
      </c>
      <c r="C36" t="s">
        <v>33</v>
      </c>
      <c r="D36" t="s">
        <v>19</v>
      </c>
      <c r="E36" s="8">
        <v>0</v>
      </c>
      <c r="F36" t="s">
        <v>63</v>
      </c>
      <c r="G36" t="s">
        <v>34</v>
      </c>
      <c r="I36">
        <f>SUM($E35:$E37)</f>
        <v>297</v>
      </c>
      <c r="J36" s="10">
        <f>IFERROR(E35/(E35+E37),"")</f>
        <v>0.82828282828282829</v>
      </c>
      <c r="K36" s="10">
        <f>IFERROR((E35+E36)/(I35),0)</f>
        <v>0.82828282828282829</v>
      </c>
      <c r="L36" s="15">
        <v>0.9</v>
      </c>
      <c r="M36" t="s">
        <v>18</v>
      </c>
      <c r="N36" s="8" t="str">
        <f>IF(M35="Y",IF(AND(E35=0,E36=0,E37=0),"N/A",
IF(AND(E35=0,E36&gt;0,E37=0),"Currently Meeting, Pending",
IF(AND(E35&gt;0,E36&gt;0,J35+0.005&gt;=L35),"Currently Meeting, Pending",
IF(AND(E35&gt;0,E36&gt;=0,E37&gt;=0,J37+0.005&gt;=L37),"Will Meet Goal",
IF(AND(E35&gt;=0,E36=0,E37&gt;0,K37&lt;L37),"Will Not Meet Goal",
IF(AND(E35&gt;=0,E36&gt;0,E37&gt;0,J36&lt;L36),"Currently Not Meeting, Pending",
"ERROR")))))),
IF(AND(E35=0,E36=0,E37=0),"N/A",
IF(AND(E35=0,E36&gt;0,E37=0),"Goal Met",
IF(AND(E35&gt;0,E36&gt;0,J35+0.005&gt;=L35),"Goal Met",
IF(AND(E35&gt;0,E36&gt;=0,E37&gt;=0,J37+0.005&gt;=L37),"Goal Met",
IF(AND(E35&gt;=0,E36=0,E37&gt;0,J37&lt;L37),"Goal Not Met",
IF(AND(E35&gt;=0,E36&gt;0,E37&gt;0,J36&lt;L36),"Goal Not Met","ERROR")
))))))</f>
        <v>Goal Not Met</v>
      </c>
      <c r="O36">
        <f>IF(M35="Y",(E35+E37),E35)</f>
        <v>246</v>
      </c>
      <c r="P36" s="7">
        <v>45930</v>
      </c>
      <c r="Q36" s="6">
        <f t="shared" si="1"/>
        <v>0</v>
      </c>
    </row>
    <row r="37" spans="1:17" x14ac:dyDescent="0.25">
      <c r="A37">
        <v>2024</v>
      </c>
      <c r="B37" t="s">
        <v>14</v>
      </c>
      <c r="C37" t="s">
        <v>33</v>
      </c>
      <c r="D37" t="s">
        <v>20</v>
      </c>
      <c r="E37" s="8">
        <v>51</v>
      </c>
      <c r="F37" t="s">
        <v>63</v>
      </c>
      <c r="G37" t="s">
        <v>34</v>
      </c>
      <c r="I37">
        <f>SUM($E35:$E37)</f>
        <v>297</v>
      </c>
      <c r="J37" s="10">
        <f>IFERROR(E35/(E35+E37),"")</f>
        <v>0.82828282828282829</v>
      </c>
      <c r="K37" s="10">
        <f>IFERROR((E35+E36)/(I35),0)</f>
        <v>0.82828282828282829</v>
      </c>
      <c r="L37" s="15">
        <v>0.9</v>
      </c>
      <c r="M37" t="s">
        <v>18</v>
      </c>
      <c r="N37" s="8" t="str">
        <f>IF(M35="Y",IF(AND(E35=0,E36=0,E37=0),"N/A",
IF(AND(E35=0,E36&gt;0,E37=0),"Currently Meeting, Pending",
IF(AND(E35&gt;0,E36&gt;0,J35+0.005&gt;=L35),"Currently Meeting, Pending",
IF(AND(E35&gt;0,E36&gt;=0,E37&gt;=0,J37+0.005&gt;=L37),"Will Meet Goal",
IF(AND(E35&gt;=0,E36=0,E37&gt;0,K37&lt;L37),"Will Not Meet Goal",
IF(AND(E35&gt;=0,E36&gt;0,E37&gt;0,J36&lt;L36),"Currently Not Meeting, Pending",
"ERROR")))))),
IF(AND(E35=0,E36=0,E37=0),"N/A",
IF(AND(E35=0,E36&gt;0,E37=0),"Goal Met",
IF(AND(E35&gt;0,E36&gt;0,J35+0.005&gt;=L35),"Goal Met",
IF(AND(E35&gt;0,E36&gt;=0,E37&gt;=0,J37+0.005&gt;=L37),"Goal Met",
IF(AND(E35&gt;=0,E36=0,E37&gt;0,J37&lt;L37),"Goal Not Met",
IF(AND(E35&gt;=0,E36&gt;0,E37&gt;0,J36&lt;L36),"Goal Not Met","ERROR")
))))))</f>
        <v>Goal Not Met</v>
      </c>
      <c r="O37">
        <f>IF(M35="Y",(E35+E37),E35)</f>
        <v>246</v>
      </c>
      <c r="P37" s="7">
        <v>45930</v>
      </c>
      <c r="Q37" s="6">
        <f t="shared" si="1"/>
        <v>0.17171717171717171</v>
      </c>
    </row>
    <row r="38" spans="1:17" x14ac:dyDescent="0.25">
      <c r="A38">
        <v>2024</v>
      </c>
      <c r="B38" t="s">
        <v>14</v>
      </c>
      <c r="C38" t="s">
        <v>35</v>
      </c>
      <c r="D38" t="s">
        <v>16</v>
      </c>
      <c r="E38" s="8">
        <v>24</v>
      </c>
      <c r="F38" t="s">
        <v>63</v>
      </c>
      <c r="G38" t="s">
        <v>34</v>
      </c>
      <c r="I38">
        <f>SUM($E38:$E40)</f>
        <v>24</v>
      </c>
      <c r="J38" s="10">
        <f>IFERROR(E38/(E38+E40),"")</f>
        <v>1</v>
      </c>
      <c r="K38" s="10">
        <f>IFERROR((E38+E39)/(I38),0)</f>
        <v>1</v>
      </c>
      <c r="L38" s="15">
        <v>0.9</v>
      </c>
      <c r="M38" t="s">
        <v>18</v>
      </c>
      <c r="N38" s="8" t="str">
        <f>IF(M38="Y",IF(AND(E38=0,E39=0,E40=0),"N/A",
IF(AND(E38=0,E39&gt;0,E40=0),"Currently Meeting, Pending",
IF(AND(E38&gt;0,E39&gt;0,J38+0.005&gt;=L38),"Currently Meeting, Pending",
IF(AND(E38&gt;0,E39&gt;=0,E40&gt;=0,J40+0.005&gt;=L40),"Will Meet Goal",
IF(AND(E38&gt;=0,E39=0,E40&gt;0,K40&lt;L40),"Will Not Meet Goal",
IF(AND(E38&gt;=0,E39&gt;0,E40&gt;0,J39&lt;L39),"Currently Not Meeting, Pending",
"ERROR")))))),
IF(AND(E38=0,E39=0,E40=0),"N/A",
IF(AND(E38=0,E39&gt;0,E40=0),"Goal Met",
IF(AND(E38&gt;0,E39&gt;0,J38+0.005&gt;=L38),"Goal Met",
IF(AND(E38&gt;0,E39&gt;=0,E40&gt;=0,J40+0.005&gt;=L40),"Goal Met",
IF(AND(E38&gt;=0,E39=0,E40&gt;0,J40&lt;L40),"Goal Not Met",
IF(AND(E38&gt;=0,E39&gt;0,E40&gt;0,J39&lt;L39),"Goal Not Met","ERROR")
))))))</f>
        <v>Goal Met</v>
      </c>
      <c r="O38">
        <f>IF(M38="Y",(E38+E40),E38)</f>
        <v>24</v>
      </c>
      <c r="P38" s="7">
        <v>45930</v>
      </c>
      <c r="Q38" s="6">
        <f t="shared" si="1"/>
        <v>1</v>
      </c>
    </row>
    <row r="39" spans="1:17" x14ac:dyDescent="0.25">
      <c r="A39">
        <v>2024</v>
      </c>
      <c r="B39" t="s">
        <v>14</v>
      </c>
      <c r="C39" t="s">
        <v>35</v>
      </c>
      <c r="D39" t="s">
        <v>19</v>
      </c>
      <c r="E39" s="8">
        <v>0</v>
      </c>
      <c r="F39" t="s">
        <v>63</v>
      </c>
      <c r="G39" t="s">
        <v>34</v>
      </c>
      <c r="I39">
        <f>SUM($E38:$E40)</f>
        <v>24</v>
      </c>
      <c r="J39" s="10">
        <f>IFERROR(E38/(E38+E40),"")</f>
        <v>1</v>
      </c>
      <c r="K39" s="10">
        <f>IFERROR((E38+E39)/(I38),0)</f>
        <v>1</v>
      </c>
      <c r="L39" s="15">
        <v>0.9</v>
      </c>
      <c r="M39" t="s">
        <v>18</v>
      </c>
      <c r="N39" s="8" t="str">
        <f>IF(M38="Y",IF(AND(E38=0,E39=0,E40=0),"N/A",
IF(AND(E38=0,E39&gt;0,E40=0),"Currently Meeting, Pending",
IF(AND(E38&gt;0,E39&gt;0,J38+0.005&gt;=L38),"Currently Meeting, Pending",
IF(AND(E38&gt;0,E39&gt;=0,E40&gt;=0,J40+0.005&gt;=L40),"Will Meet Goal",
IF(AND(E38&gt;=0,E39=0,E40&gt;0,K40&lt;L40),"Will Not Meet Goal",
IF(AND(E38&gt;=0,E39&gt;0,E40&gt;0,J39&lt;L39),"Currently Not Meeting, Pending",
"ERROR")))))),
IF(AND(E38=0,E39=0,E40=0),"N/A",
IF(AND(E38=0,E39&gt;0,E40=0),"Goal Met",
IF(AND(E38&gt;0,E39&gt;0,J38+0.005&gt;=L38),"Goal Met",
IF(AND(E38&gt;0,E39&gt;=0,E40&gt;=0,J40+0.005&gt;=L40),"Goal Met",
IF(AND(E38&gt;=0,E39=0,E40&gt;0,J40&lt;L40),"Goal Not Met",
IF(AND(E38&gt;=0,E39&gt;0,E40&gt;0,J39&lt;L39),"Goal Not Met","ERROR")
))))))</f>
        <v>Goal Met</v>
      </c>
      <c r="O39">
        <f>IF(M38="Y",(E38+E40),E38)</f>
        <v>24</v>
      </c>
      <c r="P39" s="7">
        <v>45930</v>
      </c>
      <c r="Q39" s="6">
        <f t="shared" si="1"/>
        <v>0</v>
      </c>
    </row>
    <row r="40" spans="1:17" x14ac:dyDescent="0.25">
      <c r="A40">
        <v>2024</v>
      </c>
      <c r="B40" t="s">
        <v>14</v>
      </c>
      <c r="C40" t="s">
        <v>35</v>
      </c>
      <c r="D40" t="s">
        <v>20</v>
      </c>
      <c r="E40" s="8">
        <v>0</v>
      </c>
      <c r="F40" t="s">
        <v>63</v>
      </c>
      <c r="G40" t="s">
        <v>34</v>
      </c>
      <c r="I40">
        <f>SUM($E38:$E40)</f>
        <v>24</v>
      </c>
      <c r="J40" s="10">
        <f>IFERROR(E38/(E38+E40),"")</f>
        <v>1</v>
      </c>
      <c r="K40" s="10">
        <f>IFERROR((E38+E39)/(I38),0)</f>
        <v>1</v>
      </c>
      <c r="L40" s="15">
        <v>0.9</v>
      </c>
      <c r="M40" t="s">
        <v>18</v>
      </c>
      <c r="N40" s="8" t="str">
        <f>IF(M38="Y",IF(AND(E38=0,E39=0,E40=0),"N/A",
IF(AND(E38=0,E39&gt;0,E40=0),"Currently Meeting, Pending",
IF(AND(E38&gt;0,E39&gt;0,J38+0.005&gt;=L38),"Currently Meeting, Pending",
IF(AND(E38&gt;0,E39&gt;=0,E40&gt;=0,J40+0.005&gt;=L40),"Will Meet Goal",
IF(AND(E38&gt;=0,E39=0,E40&gt;0,K40&lt;L40),"Will Not Meet Goal",
IF(AND(E38&gt;=0,E39&gt;0,E40&gt;0,J39&lt;L39),"Currently Not Meeting, Pending",
"ERROR")))))),
IF(AND(E38=0,E39=0,E40=0),"N/A",
IF(AND(E38=0,E39&gt;0,E40=0),"Goal Met",
IF(AND(E38&gt;0,E39&gt;0,J38+0.005&gt;=L38),"Goal Met",
IF(AND(E38&gt;0,E39&gt;=0,E40&gt;=0,J40+0.005&gt;=L40),"Goal Met",
IF(AND(E38&gt;=0,E39=0,E40&gt;0,J40&lt;L40),"Goal Not Met",
IF(AND(E38&gt;=0,E39&gt;0,E40&gt;0,J39&lt;L39),"Goal Not Met","ERROR")
))))))</f>
        <v>Goal Met</v>
      </c>
      <c r="O40">
        <f>IF(M38="Y",(E38+E40),E38)</f>
        <v>24</v>
      </c>
      <c r="P40" s="7">
        <v>45930</v>
      </c>
      <c r="Q40" s="6">
        <f t="shared" si="1"/>
        <v>0</v>
      </c>
    </row>
    <row r="41" spans="1:17" x14ac:dyDescent="0.25">
      <c r="A41">
        <v>2024</v>
      </c>
      <c r="B41" t="s">
        <v>14</v>
      </c>
      <c r="C41" t="s">
        <v>36</v>
      </c>
      <c r="D41" t="s">
        <v>16</v>
      </c>
      <c r="E41" s="8">
        <v>1457</v>
      </c>
      <c r="F41" t="s">
        <v>63</v>
      </c>
      <c r="G41" t="s">
        <v>28</v>
      </c>
      <c r="I41">
        <f>SUM($E41:$E43)</f>
        <v>1534</v>
      </c>
      <c r="J41" s="10">
        <f>IFERROR(E41/(E41+E43),"")</f>
        <v>0.94980443285528027</v>
      </c>
      <c r="K41" s="10">
        <f>IFERROR((E41+E42)/(I41),0)</f>
        <v>0.94980443285528027</v>
      </c>
      <c r="L41" s="15">
        <v>0.9</v>
      </c>
      <c r="M41" t="s">
        <v>18</v>
      </c>
      <c r="N41" s="8" t="str">
        <f>IF(M41="Y",IF(AND(E41=0,E42=0,E43=0),"N/A",
IF(AND(E41=0,E42&gt;0,E43=0),"Currently Meeting, Pending",
IF(AND(E41&gt;0,E42&gt;0,J41+0.005&gt;=L41),"Currently Meeting, Pending",
IF(AND(E41&gt;0,E42&gt;=0,E43&gt;=0,J43+0.005&gt;=L43),"Will Meet Goal",
IF(AND(E41&gt;=0,E42=0,E43&gt;0,K43&lt;L43),"Will Not Meet Goal",
IF(AND(E41&gt;=0,E42&gt;0,E43&gt;0,J42&lt;L42),"Currently Not Meeting, Pending",
"ERROR")))))),
IF(AND(E41=0,E42=0,E43=0),"N/A",
IF(AND(E41=0,E42&gt;0,E43=0),"Goal Met",
IF(AND(E41&gt;0,E42&gt;0,J41+0.005&gt;=L41),"Goal Met",
IF(AND(E41&gt;0,E42&gt;=0,E43&gt;=0,J43+0.005&gt;=L43),"Goal Met",
IF(AND(E41&gt;=0,E42=0,E43&gt;0,J43&lt;L43),"Goal Not Met",
IF(AND(E41&gt;=0,E42&gt;0,E43&gt;0,J42&lt;L42),"Goal Not Met","ERROR")
))))))</f>
        <v>Goal Met</v>
      </c>
      <c r="O41">
        <f>IF(M41="Y",(E41+E43),E41)</f>
        <v>1457</v>
      </c>
      <c r="P41" s="7">
        <v>45930</v>
      </c>
      <c r="Q41" s="6">
        <f t="shared" si="1"/>
        <v>0.94980443285528027</v>
      </c>
    </row>
    <row r="42" spans="1:17" x14ac:dyDescent="0.25">
      <c r="A42">
        <v>2024</v>
      </c>
      <c r="B42" t="s">
        <v>14</v>
      </c>
      <c r="C42" t="s">
        <v>36</v>
      </c>
      <c r="D42" t="s">
        <v>19</v>
      </c>
      <c r="E42" s="8">
        <v>0</v>
      </c>
      <c r="F42" t="s">
        <v>63</v>
      </c>
      <c r="G42" t="s">
        <v>28</v>
      </c>
      <c r="I42">
        <f>SUM($E41:$E43)</f>
        <v>1534</v>
      </c>
      <c r="J42" s="10">
        <f>IFERROR(E41/(E41+E43),"")</f>
        <v>0.94980443285528027</v>
      </c>
      <c r="K42" s="10">
        <f>IFERROR((E41+E42)/(I41),0)</f>
        <v>0.94980443285528027</v>
      </c>
      <c r="L42" s="15">
        <v>0.9</v>
      </c>
      <c r="M42" t="s">
        <v>18</v>
      </c>
      <c r="N42" s="8" t="str">
        <f>IF(M41="Y",IF(AND(E41=0,E42=0,E43=0),"N/A",
IF(AND(E41=0,E42&gt;0,E43=0),"Currently Meeting, Pending",
IF(AND(E41&gt;0,E42&gt;0,J41+0.005&gt;=L41),"Currently Meeting, Pending",
IF(AND(E41&gt;0,E42&gt;=0,E43&gt;=0,J43+0.005&gt;=L43),"Will Meet Goal",
IF(AND(E41&gt;=0,E42=0,E43&gt;0,K43&lt;L43),"Will Not Meet Goal",
IF(AND(E41&gt;=0,E42&gt;0,E43&gt;0,J42&lt;L42),"Currently Not Meeting, Pending",
"ERROR")))))),
IF(AND(E41=0,E42=0,E43=0),"N/A",
IF(AND(E41=0,E42&gt;0,E43=0),"Goal Met",
IF(AND(E41&gt;0,E42&gt;0,J41+0.005&gt;=L41),"Goal Met",
IF(AND(E41&gt;0,E42&gt;=0,E43&gt;=0,J43+0.005&gt;=L43),"Goal Met",
IF(AND(E41&gt;=0,E42=0,E43&gt;0,J43&lt;L43),"Goal Not Met",
IF(AND(E41&gt;=0,E42&gt;0,E43&gt;0,J42&lt;L42),"Goal Not Met","ERROR")
))))))</f>
        <v>Goal Met</v>
      </c>
      <c r="O42">
        <f>IF(M41="Y",(E41+E43),E41)</f>
        <v>1457</v>
      </c>
      <c r="P42" s="7">
        <v>45930</v>
      </c>
      <c r="Q42" s="6">
        <f t="shared" si="1"/>
        <v>0</v>
      </c>
    </row>
    <row r="43" spans="1:17" x14ac:dyDescent="0.25">
      <c r="A43">
        <v>2024</v>
      </c>
      <c r="B43" t="s">
        <v>14</v>
      </c>
      <c r="C43" t="s">
        <v>36</v>
      </c>
      <c r="D43" t="s">
        <v>20</v>
      </c>
      <c r="E43" s="8">
        <v>77</v>
      </c>
      <c r="F43" t="s">
        <v>63</v>
      </c>
      <c r="G43" t="s">
        <v>28</v>
      </c>
      <c r="I43">
        <f>SUM($E41:$E43)</f>
        <v>1534</v>
      </c>
      <c r="J43" s="10">
        <f>IFERROR(E41/(E41+E43),"")</f>
        <v>0.94980443285528027</v>
      </c>
      <c r="K43" s="10">
        <f>IFERROR((E41+E42)/(I41),0)</f>
        <v>0.94980443285528027</v>
      </c>
      <c r="L43" s="15">
        <v>0.9</v>
      </c>
      <c r="M43" t="s">
        <v>18</v>
      </c>
      <c r="N43" s="8" t="str">
        <f>IF(M41="Y",IF(AND(E41=0,E42=0,E43=0),"N/A",
IF(AND(E41=0,E42&gt;0,E43=0),"Currently Meeting, Pending",
IF(AND(E41&gt;0,E42&gt;0,J41+0.005&gt;=L41),"Currently Meeting, Pending",
IF(AND(E41&gt;0,E42&gt;=0,E43&gt;=0,J43+0.005&gt;=L43),"Will Meet Goal",
IF(AND(E41&gt;=0,E42=0,E43&gt;0,K43&lt;L43),"Will Not Meet Goal",
IF(AND(E41&gt;=0,E42&gt;0,E43&gt;0,J42&lt;L42),"Currently Not Meeting, Pending",
"ERROR")))))),
IF(AND(E41=0,E42=0,E43=0),"N/A",
IF(AND(E41=0,E42&gt;0,E43=0),"Goal Met",
IF(AND(E41&gt;0,E42&gt;0,J41+0.005&gt;=L41),"Goal Met",
IF(AND(E41&gt;0,E42&gt;=0,E43&gt;=0,J43+0.005&gt;=L43),"Goal Met",
IF(AND(E41&gt;=0,E42=0,E43&gt;0,J43&lt;L43),"Goal Not Met",
IF(AND(E41&gt;=0,E42&gt;0,E43&gt;0,J42&lt;L42),"Goal Not Met","ERROR")
))))))</f>
        <v>Goal Met</v>
      </c>
      <c r="O43">
        <f>IF(M41="Y",(E41+E43),E41)</f>
        <v>1457</v>
      </c>
      <c r="P43" s="7">
        <v>45930</v>
      </c>
      <c r="Q43" s="6">
        <f t="shared" si="1"/>
        <v>5.0195567144719684E-2</v>
      </c>
    </row>
    <row r="44" spans="1:17" x14ac:dyDescent="0.25">
      <c r="A44">
        <v>2024</v>
      </c>
      <c r="B44" t="s">
        <v>14</v>
      </c>
      <c r="C44" t="s">
        <v>37</v>
      </c>
      <c r="D44" t="s">
        <v>16</v>
      </c>
      <c r="E44" s="8">
        <v>601</v>
      </c>
      <c r="F44" t="s">
        <v>63</v>
      </c>
      <c r="G44" t="s">
        <v>38</v>
      </c>
      <c r="I44">
        <f>SUM($E44:$E46)</f>
        <v>690</v>
      </c>
      <c r="J44" s="10">
        <f>IFERROR(E44/(E44+E46),"")</f>
        <v>0.87101449275362319</v>
      </c>
      <c r="K44" s="10">
        <f>IFERROR((E44+E45)/(I44),0)</f>
        <v>0.87101449275362319</v>
      </c>
      <c r="L44" s="15">
        <v>0.9</v>
      </c>
      <c r="M44" t="s">
        <v>18</v>
      </c>
      <c r="N44" s="8" t="str">
        <f>IF(M44="Y",IF(AND(E44=0,E45=0,E46=0),"N/A",
IF(AND(E44=0,E45&gt;0,E46=0),"Currently Meeting, Pending",
IF(AND(E44&gt;0,E45&gt;0,J44+0.005&gt;=L44),"Currently Meeting, Pending",
IF(AND(E44&gt;0,E45&gt;=0,E46&gt;=0,J46+0.005&gt;=L46),"Will Meet Goal",
IF(AND(E44&gt;=0,E45=0,E46&gt;0,K46&lt;L46),"Will Not Meet Goal",
IF(AND(E44&gt;=0,E45&gt;0,E46&gt;0,J45&lt;L45),"Currently Not Meeting, Pending",
"ERROR")))))),
IF(AND(E44=0,E45=0,E46=0),"N/A",
IF(AND(E44=0,E45&gt;0,E46=0),"Goal Met",
IF(AND(E44&gt;0,E45&gt;0,J44+0.005&gt;=L44),"Goal Met",
IF(AND(E44&gt;0,E45&gt;=0,E46&gt;=0,J46+0.005&gt;=L46),"Goal Met",
IF(AND(E44&gt;=0,E45=0,E46&gt;0,J46&lt;L46),"Goal Not Met",
IF(AND(E44&gt;=0,E45&gt;0,E46&gt;0,J45&lt;L45),"Goal Not Met","ERROR")
))))))</f>
        <v>Goal Not Met</v>
      </c>
      <c r="O44">
        <f>IF(M44="Y",(E44+E46),E44)</f>
        <v>601</v>
      </c>
      <c r="P44" s="7">
        <v>45930</v>
      </c>
      <c r="Q44" s="6">
        <f t="shared" si="1"/>
        <v>0.87101449275362319</v>
      </c>
    </row>
    <row r="45" spans="1:17" x14ac:dyDescent="0.25">
      <c r="A45">
        <v>2024</v>
      </c>
      <c r="B45" t="s">
        <v>14</v>
      </c>
      <c r="C45" t="s">
        <v>37</v>
      </c>
      <c r="D45" t="s">
        <v>19</v>
      </c>
      <c r="E45" s="8">
        <v>0</v>
      </c>
      <c r="F45" t="s">
        <v>63</v>
      </c>
      <c r="G45" t="s">
        <v>38</v>
      </c>
      <c r="I45">
        <f>SUM($E44:$E46)</f>
        <v>690</v>
      </c>
      <c r="J45" s="10">
        <f>IFERROR(E44/(E44+E46),"")</f>
        <v>0.87101449275362319</v>
      </c>
      <c r="K45" s="10">
        <f>IFERROR((E44+E45)/(I44),0)</f>
        <v>0.87101449275362319</v>
      </c>
      <c r="L45" s="15">
        <v>0.9</v>
      </c>
      <c r="M45" t="s">
        <v>18</v>
      </c>
      <c r="N45" s="8" t="str">
        <f>IF(M44="Y",IF(AND(E44=0,E45=0,E46=0),"N/A",
IF(AND(E44=0,E45&gt;0,E46=0),"Currently Meeting, Pending",
IF(AND(E44&gt;0,E45&gt;0,J44+0.005&gt;=L44),"Currently Meeting, Pending",
IF(AND(E44&gt;0,E45&gt;=0,E46&gt;=0,J46+0.005&gt;=L46),"Will Meet Goal",
IF(AND(E44&gt;=0,E45=0,E46&gt;0,K46&lt;L46),"Will Not Meet Goal",
IF(AND(E44&gt;=0,E45&gt;0,E46&gt;0,J45&lt;L45),"Currently Not Meeting, Pending",
"ERROR")))))),
IF(AND(E44=0,E45=0,E46=0),"N/A",
IF(AND(E44=0,E45&gt;0,E46=0),"Goal Met",
IF(AND(E44&gt;0,E45&gt;0,J44+0.005&gt;=L44),"Goal Met",
IF(AND(E44&gt;0,E45&gt;=0,E46&gt;=0,J46+0.005&gt;=L46),"Goal Met",
IF(AND(E44&gt;=0,E45=0,E46&gt;0,J46&lt;L46),"Goal Not Met",
IF(AND(E44&gt;=0,E45&gt;0,E46&gt;0,J45&lt;L45),"Goal Not Met","ERROR")
))))))</f>
        <v>Goal Not Met</v>
      </c>
      <c r="O45">
        <f>IF(M44="Y",(E44+E46),E44)</f>
        <v>601</v>
      </c>
      <c r="P45" s="7">
        <v>45930</v>
      </c>
      <c r="Q45" s="6">
        <f t="shared" si="1"/>
        <v>0</v>
      </c>
    </row>
    <row r="46" spans="1:17" x14ac:dyDescent="0.25">
      <c r="A46">
        <v>2024</v>
      </c>
      <c r="B46" t="s">
        <v>14</v>
      </c>
      <c r="C46" t="s">
        <v>37</v>
      </c>
      <c r="D46" t="s">
        <v>20</v>
      </c>
      <c r="E46" s="8">
        <v>89</v>
      </c>
      <c r="F46" t="s">
        <v>63</v>
      </c>
      <c r="G46" t="s">
        <v>38</v>
      </c>
      <c r="I46">
        <f>SUM($E44:$E46)</f>
        <v>690</v>
      </c>
      <c r="J46" s="10">
        <f>IFERROR(E44/(E44+E46),"")</f>
        <v>0.87101449275362319</v>
      </c>
      <c r="K46" s="10">
        <f>IFERROR((E44+E45)/(I44),0)</f>
        <v>0.87101449275362319</v>
      </c>
      <c r="L46" s="15">
        <v>0.9</v>
      </c>
      <c r="M46" t="s">
        <v>18</v>
      </c>
      <c r="N46" s="8" t="str">
        <f>IF(M44="Y",IF(AND(E44=0,E45=0,E46=0),"N/A",
IF(AND(E44=0,E45&gt;0,E46=0),"Currently Meeting, Pending",
IF(AND(E44&gt;0,E45&gt;0,J44+0.005&gt;=L44),"Currently Meeting, Pending",
IF(AND(E44&gt;0,E45&gt;=0,E46&gt;=0,J46+0.005&gt;=L46),"Will Meet Goal",
IF(AND(E44&gt;=0,E45=0,E46&gt;0,K46&lt;L46),"Will Not Meet Goal",
IF(AND(E44&gt;=0,E45&gt;0,E46&gt;0,J45&lt;L45),"Currently Not Meeting, Pending",
"ERROR")))))),
IF(AND(E44=0,E45=0,E46=0),"N/A",
IF(AND(E44=0,E45&gt;0,E46=0),"Goal Met",
IF(AND(E44&gt;0,E45&gt;0,J44+0.005&gt;=L44),"Goal Met",
IF(AND(E44&gt;0,E45&gt;=0,E46&gt;=0,J46+0.005&gt;=L46),"Goal Met",
IF(AND(E44&gt;=0,E45=0,E46&gt;0,J46&lt;L46),"Goal Not Met",
IF(AND(E44&gt;=0,E45&gt;0,E46&gt;0,J45&lt;L45),"Goal Not Met","ERROR")
))))))</f>
        <v>Goal Not Met</v>
      </c>
      <c r="O46">
        <f>IF(M44="Y",(E44+E46),E44)</f>
        <v>601</v>
      </c>
      <c r="P46" s="7">
        <v>45930</v>
      </c>
      <c r="Q46" s="6">
        <f t="shared" si="1"/>
        <v>0.12898550724637681</v>
      </c>
    </row>
    <row r="47" spans="1:17" x14ac:dyDescent="0.25">
      <c r="A47">
        <v>2024</v>
      </c>
      <c r="B47" t="s">
        <v>14</v>
      </c>
      <c r="C47" t="s">
        <v>39</v>
      </c>
      <c r="D47" t="s">
        <v>16</v>
      </c>
      <c r="E47" s="8">
        <v>706</v>
      </c>
      <c r="F47" t="s">
        <v>63</v>
      </c>
      <c r="G47" t="s">
        <v>38</v>
      </c>
      <c r="I47">
        <f>SUM($E47:$E49)</f>
        <v>786</v>
      </c>
      <c r="J47" s="10">
        <f>IFERROR(E47/(E47+E49),"")</f>
        <v>0.89821882951653942</v>
      </c>
      <c r="K47" s="10">
        <f>IFERROR((E47+E48)/(I47),0)</f>
        <v>0.89821882951653942</v>
      </c>
      <c r="L47" s="15">
        <v>0.9</v>
      </c>
      <c r="M47" t="s">
        <v>18</v>
      </c>
      <c r="N47" s="8" t="str">
        <f>IF(M47="Y",IF(AND(E47=0,E48=0,E49=0),"N/A",
IF(AND(E47=0,E48&gt;0,E49=0),"Currently Meeting, Pending",
IF(AND(E47&gt;0,E48&gt;0,J47+0.005&gt;=L47),"Currently Meeting, Pending",
IF(AND(E47&gt;0,E48&gt;=0,E49&gt;=0,J49+0.005&gt;=L49),"Will Meet Goal",
IF(AND(E47&gt;=0,E48=0,E49&gt;0,K49&lt;L49),"Will Not Meet Goal",
IF(AND(E47&gt;=0,E48&gt;0,E49&gt;0,J48&lt;L48),"Currently Not Meeting, Pending",
"ERROR")))))),
IF(AND(E47=0,E48=0,E49=0),"N/A",
IF(AND(E47=0,E48&gt;0,E49=0),"Goal Met",
IF(AND(E47&gt;0,E48&gt;0,J47+0.005&gt;=L47),"Goal Met",
IF(AND(E47&gt;0,E48&gt;=0,E49&gt;=0,J49+0.005&gt;=L49),"Goal Met",
IF(AND(E47&gt;=0,E48=0,E49&gt;0,J49&lt;L49),"Goal Not Met",
IF(AND(E47&gt;=0,E48&gt;0,E49&gt;0,J48&lt;L48),"Goal Not Met","ERROR")
))))))</f>
        <v>Goal Met</v>
      </c>
      <c r="O47">
        <f>IF(M47="Y",(E47+E49),E47)</f>
        <v>706</v>
      </c>
      <c r="P47" s="7">
        <v>45930</v>
      </c>
      <c r="Q47" s="6">
        <f t="shared" si="1"/>
        <v>0.89821882951653942</v>
      </c>
    </row>
    <row r="48" spans="1:17" x14ac:dyDescent="0.25">
      <c r="A48">
        <v>2024</v>
      </c>
      <c r="B48" t="s">
        <v>14</v>
      </c>
      <c r="C48" t="s">
        <v>39</v>
      </c>
      <c r="D48" t="s">
        <v>19</v>
      </c>
      <c r="E48" s="8">
        <v>0</v>
      </c>
      <c r="F48" t="s">
        <v>63</v>
      </c>
      <c r="G48" t="s">
        <v>38</v>
      </c>
      <c r="I48">
        <f>SUM($E47:$E49)</f>
        <v>786</v>
      </c>
      <c r="J48" s="10">
        <f>IFERROR(E47/(E47+E49),"")</f>
        <v>0.89821882951653942</v>
      </c>
      <c r="K48" s="10">
        <f>IFERROR((E47+E48)/(I47),0)</f>
        <v>0.89821882951653942</v>
      </c>
      <c r="L48" s="15">
        <v>0.9</v>
      </c>
      <c r="M48" t="s">
        <v>18</v>
      </c>
      <c r="N48" s="8" t="str">
        <f>IF(M47="Y",IF(AND(E47=0,E48=0,E49=0),"N/A",
IF(AND(E47=0,E48&gt;0,E49=0),"Currently Meeting, Pending",
IF(AND(E47&gt;0,E48&gt;0,J47+0.005&gt;=L47),"Currently Meeting, Pending",
IF(AND(E47&gt;0,E48&gt;=0,E49&gt;=0,J49+0.005&gt;=L49),"Will Meet Goal",
IF(AND(E47&gt;=0,E48=0,E49&gt;0,K49&lt;L49),"Will Not Meet Goal",
IF(AND(E47&gt;=0,E48&gt;0,E49&gt;0,J48&lt;L48),"Currently Not Meeting, Pending",
"ERROR")))))),
IF(AND(E47=0,E48=0,E49=0),"N/A",
IF(AND(E47=0,E48&gt;0,E49=0),"Goal Met",
IF(AND(E47&gt;0,E48&gt;0,J47+0.005&gt;=L47),"Goal Met",
IF(AND(E47&gt;0,E48&gt;=0,E49&gt;=0,J49+0.005&gt;=L49),"Goal Met",
IF(AND(E47&gt;=0,E48=0,E49&gt;0,J49&lt;L49),"Goal Not Met",
IF(AND(E47&gt;=0,E48&gt;0,E49&gt;0,J48&lt;L48),"Goal Not Met","ERROR")
))))))</f>
        <v>Goal Met</v>
      </c>
      <c r="O48">
        <f>IF(M47="Y",(E47+E49),E47)</f>
        <v>706</v>
      </c>
      <c r="P48" s="7">
        <v>45930</v>
      </c>
      <c r="Q48" s="6">
        <f t="shared" si="1"/>
        <v>0</v>
      </c>
    </row>
    <row r="49" spans="1:17" x14ac:dyDescent="0.25">
      <c r="A49">
        <v>2024</v>
      </c>
      <c r="B49" t="s">
        <v>14</v>
      </c>
      <c r="C49" t="s">
        <v>39</v>
      </c>
      <c r="D49" t="s">
        <v>20</v>
      </c>
      <c r="E49" s="8">
        <v>80</v>
      </c>
      <c r="F49" t="s">
        <v>63</v>
      </c>
      <c r="G49" t="s">
        <v>38</v>
      </c>
      <c r="I49">
        <f>SUM($E47:$E49)</f>
        <v>786</v>
      </c>
      <c r="J49" s="10">
        <f>IFERROR(E47/(E47+E49),"")</f>
        <v>0.89821882951653942</v>
      </c>
      <c r="K49" s="10">
        <f>IFERROR((E47+E48)/(I47),0)</f>
        <v>0.89821882951653942</v>
      </c>
      <c r="L49" s="15">
        <v>0.9</v>
      </c>
      <c r="M49" t="s">
        <v>18</v>
      </c>
      <c r="N49" s="8" t="str">
        <f>IF(M47="Y",IF(AND(E47=0,E48=0,E49=0),"N/A",
IF(AND(E47=0,E48&gt;0,E49=0),"Currently Meeting, Pending",
IF(AND(E47&gt;0,E48&gt;0,J47+0.005&gt;=L47),"Currently Meeting, Pending",
IF(AND(E47&gt;0,E48&gt;=0,E49&gt;=0,J49+0.005&gt;=L49),"Will Meet Goal",
IF(AND(E47&gt;=0,E48=0,E49&gt;0,K49&lt;L49),"Will Not Meet Goal",
IF(AND(E47&gt;=0,E48&gt;0,E49&gt;0,J48&lt;L48),"Currently Not Meeting, Pending",
"ERROR")))))),
IF(AND(E47=0,E48=0,E49=0),"N/A",
IF(AND(E47=0,E48&gt;0,E49=0),"Goal Met",
IF(AND(E47&gt;0,E48&gt;0,J47+0.005&gt;=L47),"Goal Met",
IF(AND(E47&gt;0,E48&gt;=0,E49&gt;=0,J49+0.005&gt;=L49),"Goal Met",
IF(AND(E47&gt;=0,E48=0,E49&gt;0,J49&lt;L49),"Goal Not Met",
IF(AND(E47&gt;=0,E48&gt;0,E49&gt;0,J48&lt;L48),"Goal Not Met","ERROR")
))))))</f>
        <v>Goal Met</v>
      </c>
      <c r="O49">
        <f>IF(M47="Y",(E47+E49),E47)</f>
        <v>706</v>
      </c>
      <c r="P49" s="7">
        <v>45930</v>
      </c>
      <c r="Q49" s="6">
        <f t="shared" si="1"/>
        <v>0.10178117048346055</v>
      </c>
    </row>
    <row r="50" spans="1:17" x14ac:dyDescent="0.25">
      <c r="A50">
        <v>2024</v>
      </c>
      <c r="B50" t="s">
        <v>14</v>
      </c>
      <c r="C50" t="s">
        <v>42</v>
      </c>
      <c r="D50" t="s">
        <v>16</v>
      </c>
      <c r="E50" s="8">
        <v>706</v>
      </c>
      <c r="F50" t="s">
        <v>63</v>
      </c>
      <c r="G50" t="s">
        <v>24</v>
      </c>
      <c r="I50">
        <f>SUM($E50:$E52)</f>
        <v>764</v>
      </c>
      <c r="J50" s="10">
        <f>IFERROR(E50/(E50+E52),"")</f>
        <v>0.9240837696335078</v>
      </c>
      <c r="K50" s="10">
        <f>IFERROR((E50+E51)/(I50),0)</f>
        <v>0.9240837696335078</v>
      </c>
      <c r="L50" s="15">
        <v>0.9</v>
      </c>
      <c r="M50" t="s">
        <v>18</v>
      </c>
      <c r="N50" s="8" t="str">
        <f>IF(M50="Y",IF(AND(E50=0,E51=0,E52=0),"N/A",
IF(AND(E50=0,E51&gt;0,E52=0),"Currently Meeting, Pending",
IF(AND(E50&gt;0,E51&gt;0,J50+0.005&gt;=L50),"Currently Meeting, Pending",
IF(AND(E50&gt;0,E51&gt;=0,E52&gt;=0,J52+0.005&gt;=L52),"Will Meet Goal",
IF(AND(E50&gt;=0,E51=0,E52&gt;0,K52&lt;L52),"Will Not Meet Goal",
IF(AND(E50&gt;=0,E51&gt;0,E52&gt;0,J51&lt;L51),"Currently Not Meeting, Pending",
"ERROR")))))),
IF(AND(E50=0,E51=0,E52=0),"N/A",
IF(AND(E50=0,E51&gt;0,E52=0),"Goal Met",
IF(AND(E50&gt;0,E51&gt;0,J50+0.005&gt;=L50),"Goal Met",
IF(AND(E50&gt;0,E51&gt;=0,E52&gt;=0,J52+0.005&gt;=L52),"Goal Met",
IF(AND(E50&gt;=0,E51=0,E52&gt;0,J52&lt;L52),"Goal Not Met",
IF(AND(E50&gt;=0,E51&gt;0,E52&gt;0,J51&lt;L51),"Goal Not Met","ERROR")
))))))</f>
        <v>Goal Met</v>
      </c>
      <c r="O50">
        <f>IF(M50="Y",(E50+E52),E50)</f>
        <v>706</v>
      </c>
      <c r="P50" s="7">
        <v>45930</v>
      </c>
      <c r="Q50" s="6">
        <f t="shared" si="1"/>
        <v>0.9240837696335078</v>
      </c>
    </row>
    <row r="51" spans="1:17" x14ac:dyDescent="0.25">
      <c r="A51">
        <v>2024</v>
      </c>
      <c r="B51" t="s">
        <v>14</v>
      </c>
      <c r="C51" t="s">
        <v>42</v>
      </c>
      <c r="D51" t="s">
        <v>19</v>
      </c>
      <c r="E51" s="8">
        <v>0</v>
      </c>
      <c r="F51" t="s">
        <v>63</v>
      </c>
      <c r="G51" t="s">
        <v>24</v>
      </c>
      <c r="I51">
        <f>SUM($E50:$E52)</f>
        <v>764</v>
      </c>
      <c r="J51" s="10">
        <f>IFERROR(E50/(E50+E52),"")</f>
        <v>0.9240837696335078</v>
      </c>
      <c r="K51" s="10">
        <f>IFERROR((E50+E51)/(I50),0)</f>
        <v>0.9240837696335078</v>
      </c>
      <c r="L51" s="15">
        <v>0.9</v>
      </c>
      <c r="M51" t="s">
        <v>18</v>
      </c>
      <c r="N51" s="8" t="str">
        <f>IF(M50="Y",IF(AND(E50=0,E51=0,E52=0),"N/A",
IF(AND(E50=0,E51&gt;0,E52=0),"Currently Meeting, Pending",
IF(AND(E50&gt;0,E51&gt;0,J50+0.005&gt;=L50),"Currently Meeting, Pending",
IF(AND(E50&gt;0,E51&gt;=0,E52&gt;=0,J52+0.005&gt;=L52),"Will Meet Goal",
IF(AND(E50&gt;=0,E51=0,E52&gt;0,K52&lt;L52),"Will Not Meet Goal",
IF(AND(E50&gt;=0,E51&gt;0,E52&gt;0,J51&lt;L51),"Currently Not Meeting, Pending",
"ERROR")))))),
IF(AND(E50=0,E51=0,E52=0),"N/A",
IF(AND(E50=0,E51&gt;0,E52=0),"Goal Met",
IF(AND(E50&gt;0,E51&gt;0,J50+0.005&gt;=L50),"Goal Met",
IF(AND(E50&gt;0,E51&gt;=0,E52&gt;=0,J52+0.005&gt;=L52),"Goal Met",
IF(AND(E50&gt;=0,E51=0,E52&gt;0,J52&lt;L52),"Goal Not Met",
IF(AND(E50&gt;=0,E51&gt;0,E52&gt;0,J51&lt;L51),"Goal Not Met","ERROR")
))))))</f>
        <v>Goal Met</v>
      </c>
      <c r="O51">
        <f>IF(M50="Y",(E50+E52),E50)</f>
        <v>706</v>
      </c>
      <c r="P51" s="7">
        <v>45930</v>
      </c>
      <c r="Q51" s="6">
        <f t="shared" si="1"/>
        <v>0</v>
      </c>
    </row>
    <row r="52" spans="1:17" x14ac:dyDescent="0.25">
      <c r="A52">
        <v>2024</v>
      </c>
      <c r="B52" t="s">
        <v>14</v>
      </c>
      <c r="C52" t="s">
        <v>42</v>
      </c>
      <c r="D52" t="s">
        <v>20</v>
      </c>
      <c r="E52" s="8">
        <v>58</v>
      </c>
      <c r="F52" t="s">
        <v>63</v>
      </c>
      <c r="G52" t="s">
        <v>24</v>
      </c>
      <c r="I52">
        <f>SUM($E50:$E52)</f>
        <v>764</v>
      </c>
      <c r="J52" s="10">
        <f>IFERROR(E50/(E50+E52),"")</f>
        <v>0.9240837696335078</v>
      </c>
      <c r="K52" s="10">
        <f>IFERROR((E50+E51)/(I50),0)</f>
        <v>0.9240837696335078</v>
      </c>
      <c r="L52" s="15">
        <v>0.9</v>
      </c>
      <c r="M52" t="s">
        <v>18</v>
      </c>
      <c r="N52" s="8" t="str">
        <f>IF(M50="Y",IF(AND(E50=0,E51=0,E52=0),"N/A",
IF(AND(E50=0,E51&gt;0,E52=0),"Currently Meeting, Pending",
IF(AND(E50&gt;0,E51&gt;0,J50+0.005&gt;=L50),"Currently Meeting, Pending",
IF(AND(E50&gt;0,E51&gt;=0,E52&gt;=0,J52+0.005&gt;=L52),"Will Meet Goal",
IF(AND(E50&gt;=0,E51=0,E52&gt;0,K52&lt;L52),"Will Not Meet Goal",
IF(AND(E50&gt;=0,E51&gt;0,E52&gt;0,J51&lt;L51),"Currently Not Meeting, Pending",
"ERROR")))))),
IF(AND(E50=0,E51=0,E52=0),"N/A",
IF(AND(E50=0,E51&gt;0,E52=0),"Goal Met",
IF(AND(E50&gt;0,E51&gt;0,J50+0.005&gt;=L50),"Goal Met",
IF(AND(E50&gt;0,E51&gt;=0,E52&gt;=0,J52+0.005&gt;=L52),"Goal Met",
IF(AND(E50&gt;=0,E51=0,E52&gt;0,J52&lt;L52),"Goal Not Met",
IF(AND(E50&gt;=0,E51&gt;0,E52&gt;0,J51&lt;L51),"Goal Not Met","ERROR")
))))))</f>
        <v>Goal Met</v>
      </c>
      <c r="O52">
        <f>IF(M50="Y",(E50+E52),E50)</f>
        <v>706</v>
      </c>
      <c r="P52" s="7">
        <v>45930</v>
      </c>
      <c r="Q52" s="6">
        <f t="shared" si="1"/>
        <v>7.5916230366492143E-2</v>
      </c>
    </row>
    <row r="53" spans="1:17" x14ac:dyDescent="0.25">
      <c r="A53">
        <v>2024</v>
      </c>
      <c r="B53" t="s">
        <v>14</v>
      </c>
      <c r="C53" t="s">
        <v>43</v>
      </c>
      <c r="D53" t="s">
        <v>16</v>
      </c>
      <c r="E53" s="8">
        <v>169</v>
      </c>
      <c r="F53" t="s">
        <v>63</v>
      </c>
      <c r="G53" t="s">
        <v>44</v>
      </c>
      <c r="I53">
        <f>SUM($E53:$E55)</f>
        <v>192</v>
      </c>
      <c r="J53" s="10">
        <f>IFERROR(E53/(E53+E55),"")</f>
        <v>0.88020833333333337</v>
      </c>
      <c r="K53" s="10">
        <f>IFERROR((E53+E54)/(I53),0)</f>
        <v>0.88020833333333337</v>
      </c>
      <c r="L53" s="15">
        <v>0.6</v>
      </c>
      <c r="M53" t="s">
        <v>18</v>
      </c>
      <c r="N53" s="8" t="str">
        <f>IF(M53="Y",IF(AND(E53=0,E54=0,E55=0),"N/A",
IF(AND(E53=0,E54&gt;0,E55=0),"Currently Meeting, Pending",
IF(AND(E53&gt;0,E54&gt;0,J53+0.005&gt;=L53),"Currently Meeting, Pending",
IF(AND(E53&gt;0,E54&gt;=0,E55&gt;=0,J55+0.005&gt;=L55),"Will Meet Goal",
IF(AND(E53&gt;=0,E54=0,E55&gt;0,K55&lt;L55),"Will Not Meet Goal",
IF(AND(E53&gt;=0,E54&gt;0,E55&gt;0,J54&lt;L54),"Currently Not Meeting, Pending",
"ERROR")))))),
IF(AND(E53=0,E54=0,E55=0),"N/A",
IF(AND(E53=0,E54&gt;0,E55=0),"Goal Met",
IF(AND(E53&gt;0,E54&gt;0,J53+0.005&gt;=L53),"Goal Met",
IF(AND(E53&gt;0,E54&gt;=0,E55&gt;=0,J55+0.005&gt;=L55),"Goal Met",
IF(AND(E53&gt;=0,E54=0,E55&gt;0,J55&lt;L55),"Goal Not Met",
IF(AND(E53&gt;=0,E54&gt;0,E55&gt;0,J54&lt;L54),"Goal Not Met","ERROR")
))))))</f>
        <v>Goal Met</v>
      </c>
      <c r="O53">
        <f>IF(M53="Y",(E53+E55),E53)</f>
        <v>169</v>
      </c>
      <c r="P53" s="7">
        <v>45930</v>
      </c>
      <c r="Q53" s="6">
        <f t="shared" si="1"/>
        <v>0.88020833333333337</v>
      </c>
    </row>
    <row r="54" spans="1:17" x14ac:dyDescent="0.25">
      <c r="A54">
        <v>2024</v>
      </c>
      <c r="B54" t="s">
        <v>14</v>
      </c>
      <c r="C54" t="s">
        <v>43</v>
      </c>
      <c r="D54" t="s">
        <v>19</v>
      </c>
      <c r="E54" s="8">
        <v>0</v>
      </c>
      <c r="F54" t="s">
        <v>63</v>
      </c>
      <c r="G54" t="s">
        <v>44</v>
      </c>
      <c r="I54">
        <f>SUM($E53:$E55)</f>
        <v>192</v>
      </c>
      <c r="J54" s="10">
        <f>IFERROR(E53/(E53+E55),"")</f>
        <v>0.88020833333333337</v>
      </c>
      <c r="K54" s="10">
        <f>IFERROR((E53+E54)/(I53),0)</f>
        <v>0.88020833333333337</v>
      </c>
      <c r="L54" s="15">
        <v>0.6</v>
      </c>
      <c r="M54" t="s">
        <v>18</v>
      </c>
      <c r="N54" s="8" t="str">
        <f>IF(M53="Y",IF(AND(E53=0,E54=0,E55=0),"N/A",
IF(AND(E53=0,E54&gt;0,E55=0),"Currently Meeting, Pending",
IF(AND(E53&gt;0,E54&gt;0,J53+0.005&gt;=L53),"Currently Meeting, Pending",
IF(AND(E53&gt;0,E54&gt;=0,E55&gt;=0,J55+0.005&gt;=L55),"Will Meet Goal",
IF(AND(E53&gt;=0,E54=0,E55&gt;0,K55&lt;L55),"Will Not Meet Goal",
IF(AND(E53&gt;=0,E54&gt;0,E55&gt;0,J54&lt;L54),"Currently Not Meeting, Pending",
"ERROR")))))),
IF(AND(E53=0,E54=0,E55=0),"N/A",
IF(AND(E53=0,E54&gt;0,E55=0),"Goal Met",
IF(AND(E53&gt;0,E54&gt;0,J53+0.005&gt;=L53),"Goal Met",
IF(AND(E53&gt;0,E54&gt;=0,E55&gt;=0,J55+0.005&gt;=L55),"Goal Met",
IF(AND(E53&gt;=0,E54=0,E55&gt;0,J55&lt;L55),"Goal Not Met",
IF(AND(E53&gt;=0,E54&gt;0,E55&gt;0,J54&lt;L54),"Goal Not Met","ERROR")
))))))</f>
        <v>Goal Met</v>
      </c>
      <c r="O54">
        <f>IF(M53="Y",(E53+E55),E53)</f>
        <v>169</v>
      </c>
      <c r="P54" s="7">
        <v>45930</v>
      </c>
      <c r="Q54" s="6">
        <f t="shared" si="1"/>
        <v>0</v>
      </c>
    </row>
    <row r="55" spans="1:17" x14ac:dyDescent="0.25">
      <c r="A55">
        <v>2024</v>
      </c>
      <c r="B55" t="s">
        <v>14</v>
      </c>
      <c r="C55" t="s">
        <v>43</v>
      </c>
      <c r="D55" t="s">
        <v>20</v>
      </c>
      <c r="E55" s="8">
        <v>23</v>
      </c>
      <c r="F55" t="s">
        <v>63</v>
      </c>
      <c r="G55" t="s">
        <v>44</v>
      </c>
      <c r="I55">
        <f>SUM($E53:$E55)</f>
        <v>192</v>
      </c>
      <c r="J55" s="10">
        <f>IFERROR(E53/(E53+E55),"")</f>
        <v>0.88020833333333337</v>
      </c>
      <c r="K55" s="10">
        <f>IFERROR((E53+E54)/(I53),0)</f>
        <v>0.88020833333333337</v>
      </c>
      <c r="L55" s="15">
        <v>0.6</v>
      </c>
      <c r="M55" t="s">
        <v>18</v>
      </c>
      <c r="N55" s="8" t="str">
        <f>IF(M53="Y",IF(AND(E53=0,E54=0,E55=0),"N/A",
IF(AND(E53=0,E54&gt;0,E55=0),"Currently Meeting, Pending",
IF(AND(E53&gt;0,E54&gt;0,J53+0.005&gt;=L53),"Currently Meeting, Pending",
IF(AND(E53&gt;0,E54&gt;=0,E55&gt;=0,J55+0.005&gt;=L55),"Will Meet Goal",
IF(AND(E53&gt;=0,E54=0,E55&gt;0,K55&lt;L55),"Will Not Meet Goal",
IF(AND(E53&gt;=0,E54&gt;0,E55&gt;0,J54&lt;L54),"Currently Not Meeting, Pending",
"ERROR")))))),
IF(AND(E53=0,E54=0,E55=0),"N/A",
IF(AND(E53=0,E54&gt;0,E55=0),"Goal Met",
IF(AND(E53&gt;0,E54&gt;0,J53+0.005&gt;=L53),"Goal Met",
IF(AND(E53&gt;0,E54&gt;=0,E55&gt;=0,J55+0.005&gt;=L55),"Goal Met",
IF(AND(E53&gt;=0,E54=0,E55&gt;0,J55&lt;L55),"Goal Not Met",
IF(AND(E53&gt;=0,E54&gt;0,E55&gt;0,J54&lt;L54),"Goal Not Met","ERROR")
))))))</f>
        <v>Goal Met</v>
      </c>
      <c r="O55">
        <f>IF(M53="Y",(E53+E55),E53)</f>
        <v>169</v>
      </c>
      <c r="P55" s="7">
        <v>45930</v>
      </c>
      <c r="Q55" s="6">
        <f t="shared" si="1"/>
        <v>0.11979166666666667</v>
      </c>
    </row>
    <row r="56" spans="1:17" x14ac:dyDescent="0.25">
      <c r="A56">
        <v>2024</v>
      </c>
      <c r="B56" t="s">
        <v>14</v>
      </c>
      <c r="C56" t="s">
        <v>45</v>
      </c>
      <c r="D56" t="s">
        <v>16</v>
      </c>
      <c r="E56" s="8">
        <v>461</v>
      </c>
      <c r="F56" t="s">
        <v>63</v>
      </c>
      <c r="G56" t="s">
        <v>44</v>
      </c>
      <c r="I56">
        <f>SUM($E56:$E58)</f>
        <v>512</v>
      </c>
      <c r="J56" s="10">
        <f>IFERROR(E56/(E56+E58),"")</f>
        <v>0.900390625</v>
      </c>
      <c r="K56" s="10">
        <f>IFERROR((E56+E57)/(I56),0)</f>
        <v>0.900390625</v>
      </c>
      <c r="L56" s="15">
        <v>0.6</v>
      </c>
      <c r="M56" t="s">
        <v>18</v>
      </c>
      <c r="N56" s="8" t="str">
        <f>IF(M56="Y",IF(AND(E56=0,E57=0,E58=0),"N/A",
IF(AND(E56=0,E57&gt;0,E58=0),"Currently Meeting, Pending",
IF(AND(E56&gt;0,E57&gt;0,J56+0.005&gt;=L56),"Currently Meeting, Pending",
IF(AND(E56&gt;0,E57&gt;=0,E58&gt;=0,J58+0.005&gt;=L58),"Will Meet Goal",
IF(AND(E56&gt;=0,E57=0,E58&gt;0,K58&lt;L58),"Will Not Meet Goal",
IF(AND(E56&gt;=0,E57&gt;0,E58&gt;0,J57&lt;L57),"Currently Not Meeting, Pending",
"ERROR")))))),
IF(AND(E56=0,E57=0,E58=0),"N/A",
IF(AND(E56=0,E57&gt;0,E58=0),"Goal Met",
IF(AND(E56&gt;0,E57&gt;0,J56+0.005&gt;=L56),"Goal Met",
IF(AND(E56&gt;0,E57&gt;=0,E58&gt;=0,J58+0.005&gt;=L58),"Goal Met",
IF(AND(E56&gt;=0,E57=0,E58&gt;0,J58&lt;L58),"Goal Not Met",
IF(AND(E56&gt;=0,E57&gt;0,E58&gt;0,J57&lt;L57),"Goal Not Met","ERROR")
))))))</f>
        <v>Goal Met</v>
      </c>
      <c r="O56">
        <f>IF(M56="Y",(E56+E58),E56)</f>
        <v>461</v>
      </c>
      <c r="P56" s="7">
        <v>45930</v>
      </c>
      <c r="Q56" s="6">
        <f t="shared" si="1"/>
        <v>0.900390625</v>
      </c>
    </row>
    <row r="57" spans="1:17" x14ac:dyDescent="0.25">
      <c r="A57">
        <v>2024</v>
      </c>
      <c r="B57" t="s">
        <v>14</v>
      </c>
      <c r="C57" t="s">
        <v>45</v>
      </c>
      <c r="D57" t="s">
        <v>19</v>
      </c>
      <c r="E57" s="8">
        <v>0</v>
      </c>
      <c r="F57" t="s">
        <v>63</v>
      </c>
      <c r="G57" t="s">
        <v>44</v>
      </c>
      <c r="I57">
        <f>SUM($E56:$E58)</f>
        <v>512</v>
      </c>
      <c r="J57" s="10">
        <f>IFERROR(E56/(E56+E58),"")</f>
        <v>0.900390625</v>
      </c>
      <c r="K57" s="10">
        <f>IFERROR((E56+E57)/(I56),0)</f>
        <v>0.900390625</v>
      </c>
      <c r="L57" s="15">
        <v>0.6</v>
      </c>
      <c r="M57" t="s">
        <v>18</v>
      </c>
      <c r="N57" s="8" t="str">
        <f>IF(M56="Y",IF(AND(E56=0,E57=0,E58=0),"N/A",
IF(AND(E56=0,E57&gt;0,E58=0),"Currently Meeting, Pending",
IF(AND(E56&gt;0,E57&gt;0,J56+0.005&gt;=L56),"Currently Meeting, Pending",
IF(AND(E56&gt;0,E57&gt;=0,E58&gt;=0,J58+0.005&gt;=L58),"Will Meet Goal",
IF(AND(E56&gt;=0,E57=0,E58&gt;0,K58&lt;L58),"Will Not Meet Goal",
IF(AND(E56&gt;=0,E57&gt;0,E58&gt;0,J57&lt;L57),"Currently Not Meeting, Pending",
"ERROR")))))),
IF(AND(E56=0,E57=0,E58=0),"N/A",
IF(AND(E56=0,E57&gt;0,E58=0),"Goal Met",
IF(AND(E56&gt;0,E57&gt;0,J56+0.005&gt;=L56),"Goal Met",
IF(AND(E56&gt;0,E57&gt;=0,E58&gt;=0,J58+0.005&gt;=L58),"Goal Met",
IF(AND(E56&gt;=0,E57=0,E58&gt;0,J58&lt;L58),"Goal Not Met",
IF(AND(E56&gt;=0,E57&gt;0,E58&gt;0,J57&lt;L57),"Goal Not Met","ERROR")
))))))</f>
        <v>Goal Met</v>
      </c>
      <c r="O57">
        <f>IF(M56="Y",(E56+E58),E56)</f>
        <v>461</v>
      </c>
      <c r="P57" s="7">
        <v>45930</v>
      </c>
      <c r="Q57" s="6">
        <f t="shared" si="1"/>
        <v>0</v>
      </c>
    </row>
    <row r="58" spans="1:17" x14ac:dyDescent="0.25">
      <c r="A58">
        <v>2024</v>
      </c>
      <c r="B58" t="s">
        <v>14</v>
      </c>
      <c r="C58" t="s">
        <v>45</v>
      </c>
      <c r="D58" t="s">
        <v>20</v>
      </c>
      <c r="E58" s="8">
        <v>51</v>
      </c>
      <c r="F58" t="s">
        <v>63</v>
      </c>
      <c r="G58" t="s">
        <v>44</v>
      </c>
      <c r="I58">
        <f>SUM($E56:$E58)</f>
        <v>512</v>
      </c>
      <c r="J58" s="10">
        <f>IFERROR(E56/(E56+E58),"")</f>
        <v>0.900390625</v>
      </c>
      <c r="K58" s="10">
        <f>IFERROR((E56+E57)/(I56),0)</f>
        <v>0.900390625</v>
      </c>
      <c r="L58" s="15">
        <v>0.6</v>
      </c>
      <c r="M58" t="s">
        <v>18</v>
      </c>
      <c r="N58" s="8" t="str">
        <f>IF(M56="Y",IF(AND(E56=0,E57=0,E58=0),"N/A",
IF(AND(E56=0,E57&gt;0,E58=0),"Currently Meeting, Pending",
IF(AND(E56&gt;0,E57&gt;0,J56+0.005&gt;=L56),"Currently Meeting, Pending",
IF(AND(E56&gt;0,E57&gt;=0,E58&gt;=0,J58+0.005&gt;=L58),"Will Meet Goal",
IF(AND(E56&gt;=0,E57=0,E58&gt;0,K58&lt;L58),"Will Not Meet Goal",
IF(AND(E56&gt;=0,E57&gt;0,E58&gt;0,J57&lt;L57),"Currently Not Meeting, Pending",
"ERROR")))))),
IF(AND(E56=0,E57=0,E58=0),"N/A",
IF(AND(E56=0,E57&gt;0,E58=0),"Goal Met",
IF(AND(E56&gt;0,E57&gt;0,J56+0.005&gt;=L56),"Goal Met",
IF(AND(E56&gt;0,E57&gt;=0,E58&gt;=0,J58+0.005&gt;=L58),"Goal Met",
IF(AND(E56&gt;=0,E57=0,E58&gt;0,J58&lt;L58),"Goal Not Met",
IF(AND(E56&gt;=0,E57&gt;0,E58&gt;0,J57&lt;L57),"Goal Not Met","ERROR")
))))))</f>
        <v>Goal Met</v>
      </c>
      <c r="O58">
        <f>IF(M56="Y",(E56+E58),E56)</f>
        <v>461</v>
      </c>
      <c r="P58" s="7">
        <v>45930</v>
      </c>
      <c r="Q58" s="6">
        <f t="shared" si="1"/>
        <v>9.9609375E-2</v>
      </c>
    </row>
    <row r="59" spans="1:17" x14ac:dyDescent="0.25">
      <c r="A59">
        <v>2024</v>
      </c>
      <c r="B59" t="s">
        <v>14</v>
      </c>
      <c r="C59" t="s">
        <v>46</v>
      </c>
      <c r="D59" t="s">
        <v>16</v>
      </c>
      <c r="E59" s="8">
        <v>163</v>
      </c>
      <c r="F59" t="s">
        <v>63</v>
      </c>
      <c r="G59" t="s">
        <v>28</v>
      </c>
      <c r="I59">
        <f>SUM($E59:$E61)</f>
        <v>181</v>
      </c>
      <c r="J59" s="10">
        <f>IFERROR(E59/(E59+E61),"")</f>
        <v>0.90055248618784534</v>
      </c>
      <c r="K59" s="10">
        <f>IFERROR((E59+E60)/(I59),0)</f>
        <v>0.90055248618784534</v>
      </c>
      <c r="L59" s="15">
        <v>0.9</v>
      </c>
      <c r="M59" t="s">
        <v>18</v>
      </c>
      <c r="N59" s="8" t="str">
        <f>IF(M59="Y",IF(AND(E59=0,E60=0,E61=0),"N/A",
IF(AND(E59=0,E60&gt;0,E61=0),"Currently Meeting, Pending",
IF(AND(E59&gt;0,E60&gt;0,J59+0.005&gt;=L59),"Currently Meeting, Pending",
IF(AND(E59&gt;0,E60&gt;=0,E61&gt;=0,J61+0.005&gt;=L61),"Will Meet Goal",
IF(AND(E59&gt;=0,E60=0,E61&gt;0,K61&lt;L61),"Will Not Meet Goal",
IF(AND(E59&gt;=0,E60&gt;0,E61&gt;0,J60&lt;L60),"Currently Not Meeting, Pending",
"ERROR")))))),
IF(AND(E59=0,E60=0,E61=0),"N/A",
IF(AND(E59=0,E60&gt;0,E61=0),"Goal Met",
IF(AND(E59&gt;0,E60&gt;0,J59+0.005&gt;=L59),"Goal Met",
IF(AND(E59&gt;0,E60&gt;=0,E61&gt;=0,J61+0.005&gt;=L61),"Goal Met",
IF(AND(E59&gt;=0,E60=0,E61&gt;0,J61&lt;L61),"Goal Not Met",
IF(AND(E59&gt;=0,E60&gt;0,E61&gt;0,J60&lt;L60),"Goal Not Met","ERROR")
))))))</f>
        <v>Goal Met</v>
      </c>
      <c r="O59">
        <f>IF(M59="Y",(E59+E61),E59)</f>
        <v>163</v>
      </c>
      <c r="P59" s="7">
        <v>45930</v>
      </c>
      <c r="Q59" s="6">
        <f t="shared" si="1"/>
        <v>0.90055248618784534</v>
      </c>
    </row>
    <row r="60" spans="1:17" x14ac:dyDescent="0.25">
      <c r="A60">
        <v>2024</v>
      </c>
      <c r="B60" t="s">
        <v>14</v>
      </c>
      <c r="C60" t="s">
        <v>46</v>
      </c>
      <c r="D60" t="s">
        <v>19</v>
      </c>
      <c r="E60" s="8">
        <v>0</v>
      </c>
      <c r="F60" t="s">
        <v>63</v>
      </c>
      <c r="G60" t="s">
        <v>28</v>
      </c>
      <c r="I60">
        <f>SUM($E59:$E61)</f>
        <v>181</v>
      </c>
      <c r="J60" s="10">
        <f>IFERROR(E59/(E59+E61),"")</f>
        <v>0.90055248618784534</v>
      </c>
      <c r="K60" s="10">
        <f>IFERROR((E59+E60)/(I59),0)</f>
        <v>0.90055248618784534</v>
      </c>
      <c r="L60" s="15">
        <v>0.9</v>
      </c>
      <c r="M60" t="s">
        <v>18</v>
      </c>
      <c r="N60" s="8" t="str">
        <f>IF(M59="Y",IF(AND(E59=0,E60=0,E61=0),"N/A",
IF(AND(E59=0,E60&gt;0,E61=0),"Currently Meeting, Pending",
IF(AND(E59&gt;0,E60&gt;0,J59+0.005&gt;=L59),"Currently Meeting, Pending",
IF(AND(E59&gt;0,E60&gt;=0,E61&gt;=0,J61+0.005&gt;=L61),"Will Meet Goal",
IF(AND(E59&gt;=0,E60=0,E61&gt;0,K61&lt;L61),"Will Not Meet Goal",
IF(AND(E59&gt;=0,E60&gt;0,E61&gt;0,J60&lt;L60),"Currently Not Meeting, Pending",
"ERROR")))))),
IF(AND(E59=0,E60=0,E61=0),"N/A",
IF(AND(E59=0,E60&gt;0,E61=0),"Goal Met",
IF(AND(E59&gt;0,E60&gt;0,J59+0.005&gt;=L59),"Goal Met",
IF(AND(E59&gt;0,E60&gt;=0,E61&gt;=0,J61+0.005&gt;=L61),"Goal Met",
IF(AND(E59&gt;=0,E60=0,E61&gt;0,J61&lt;L61),"Goal Not Met",
IF(AND(E59&gt;=0,E60&gt;0,E61&gt;0,J60&lt;L60),"Goal Not Met","ERROR")
))))))</f>
        <v>Goal Met</v>
      </c>
      <c r="O60">
        <f>IF(M59="Y",(E59+E61),E59)</f>
        <v>163</v>
      </c>
      <c r="P60" s="7">
        <v>45930</v>
      </c>
      <c r="Q60" s="6">
        <f t="shared" si="1"/>
        <v>0</v>
      </c>
    </row>
    <row r="61" spans="1:17" x14ac:dyDescent="0.25">
      <c r="A61">
        <v>2024</v>
      </c>
      <c r="B61" t="s">
        <v>14</v>
      </c>
      <c r="C61" t="s">
        <v>46</v>
      </c>
      <c r="D61" t="s">
        <v>20</v>
      </c>
      <c r="E61" s="8">
        <v>18</v>
      </c>
      <c r="F61" t="s">
        <v>63</v>
      </c>
      <c r="G61" t="s">
        <v>28</v>
      </c>
      <c r="I61">
        <f>SUM($E59:$E61)</f>
        <v>181</v>
      </c>
      <c r="J61" s="10">
        <f>IFERROR(E59/(E59+E61),"")</f>
        <v>0.90055248618784534</v>
      </c>
      <c r="K61" s="10">
        <f>IFERROR((E59+E60)/(I59),0)</f>
        <v>0.90055248618784534</v>
      </c>
      <c r="L61" s="15">
        <v>0.9</v>
      </c>
      <c r="M61" t="s">
        <v>18</v>
      </c>
      <c r="N61" s="8" t="str">
        <f>IF(M59="Y",IF(AND(E59=0,E60=0,E61=0),"N/A",
IF(AND(E59=0,E60&gt;0,E61=0),"Currently Meeting, Pending",
IF(AND(E59&gt;0,E60&gt;0,J59+0.005&gt;=L59),"Currently Meeting, Pending",
IF(AND(E59&gt;0,E60&gt;=0,E61&gt;=0,J61+0.005&gt;=L61),"Will Meet Goal",
IF(AND(E59&gt;=0,E60=0,E61&gt;0,K61&lt;L61),"Will Not Meet Goal",
IF(AND(E59&gt;=0,E60&gt;0,E61&gt;0,J60&lt;L60),"Currently Not Meeting, Pending",
"ERROR")))))),
IF(AND(E59=0,E60=0,E61=0),"N/A",
IF(AND(E59=0,E60&gt;0,E61=0),"Goal Met",
IF(AND(E59&gt;0,E60&gt;0,J59+0.005&gt;=L59),"Goal Met",
IF(AND(E59&gt;0,E60&gt;=0,E61&gt;=0,J61+0.005&gt;=L61),"Goal Met",
IF(AND(E59&gt;=0,E60=0,E61&gt;0,J61&lt;L61),"Goal Not Met",
IF(AND(E59&gt;=0,E60&gt;0,E61&gt;0,J60&lt;L60),"Goal Not Met","ERROR")
))))))</f>
        <v>Goal Met</v>
      </c>
      <c r="O61">
        <f>IF(M59="Y",(E59+E61),E59)</f>
        <v>163</v>
      </c>
      <c r="P61" s="7">
        <v>45930</v>
      </c>
      <c r="Q61" s="6">
        <f t="shared" si="1"/>
        <v>9.9447513812154692E-2</v>
      </c>
    </row>
    <row r="62" spans="1:17" x14ac:dyDescent="0.25">
      <c r="A62">
        <v>2024</v>
      </c>
      <c r="B62" t="s">
        <v>14</v>
      </c>
      <c r="C62" t="s">
        <v>47</v>
      </c>
      <c r="D62" t="s">
        <v>16</v>
      </c>
      <c r="E62" s="8">
        <v>61</v>
      </c>
      <c r="F62" t="s">
        <v>63</v>
      </c>
      <c r="G62" t="s">
        <v>38</v>
      </c>
      <c r="I62">
        <f>SUM($E62:$E64)</f>
        <v>63</v>
      </c>
      <c r="J62" s="10">
        <f>IFERROR(E62/(E62+E64),"")</f>
        <v>0.96825396825396826</v>
      </c>
      <c r="K62" s="10">
        <f>IFERROR((E62+E63)/(I62),0)</f>
        <v>0.96825396825396826</v>
      </c>
      <c r="L62" s="15">
        <v>0.6</v>
      </c>
      <c r="M62" t="s">
        <v>18</v>
      </c>
      <c r="N62" s="8" t="str">
        <f>IF(M62="Y",IF(AND(E62=0,E63=0,E64=0),"N/A",
IF(AND(E62=0,E63&gt;0,E64=0),"Currently Meeting, Pending",
IF(AND(E62&gt;0,E63&gt;0,J62+0.005&gt;=L62),"Currently Meeting, Pending",
IF(AND(E62&gt;0,E63&gt;=0,E64&gt;=0,J64+0.005&gt;=L64),"Will Meet Goal",
IF(AND(E62&gt;=0,E63=0,E64&gt;0,K64&lt;L64),"Will Not Meet Goal",
IF(AND(E62&gt;=0,E63&gt;0,E64&gt;0,J63&lt;L63),"Currently Not Meeting, Pending",
"ERROR")))))),
IF(AND(E62=0,E63=0,E64=0),"N/A",
IF(AND(E62=0,E63&gt;0,E64=0),"Goal Met",
IF(AND(E62&gt;0,E63&gt;0,J62+0.005&gt;=L62),"Goal Met",
IF(AND(E62&gt;0,E63&gt;=0,E64&gt;=0,J64+0.005&gt;=L64),"Goal Met",
IF(AND(E62&gt;=0,E63=0,E64&gt;0,J64&lt;L64),"Goal Not Met",
IF(AND(E62&gt;=0,E63&gt;0,E64&gt;0,J63&lt;L63),"Goal Not Met","ERROR")
))))))</f>
        <v>Goal Met</v>
      </c>
      <c r="O62">
        <f>IF(M62="Y",(E62+E64),E62)</f>
        <v>61</v>
      </c>
      <c r="P62" s="7">
        <v>45930</v>
      </c>
      <c r="Q62" s="6">
        <f t="shared" si="1"/>
        <v>0.96825396825396826</v>
      </c>
    </row>
    <row r="63" spans="1:17" x14ac:dyDescent="0.25">
      <c r="A63">
        <v>2024</v>
      </c>
      <c r="B63" t="s">
        <v>14</v>
      </c>
      <c r="C63" t="s">
        <v>47</v>
      </c>
      <c r="D63" t="s">
        <v>19</v>
      </c>
      <c r="E63" s="8">
        <v>0</v>
      </c>
      <c r="F63" t="s">
        <v>63</v>
      </c>
      <c r="G63" t="s">
        <v>38</v>
      </c>
      <c r="I63">
        <f>SUM($E62:$E64)</f>
        <v>63</v>
      </c>
      <c r="J63" s="10">
        <f>IFERROR(E62/(E62+E64),"")</f>
        <v>0.96825396825396826</v>
      </c>
      <c r="K63" s="10">
        <f>IFERROR((E62+E63)/(I62),0)</f>
        <v>0.96825396825396826</v>
      </c>
      <c r="L63" s="15">
        <v>0.6</v>
      </c>
      <c r="M63" t="s">
        <v>18</v>
      </c>
      <c r="N63" s="8" t="str">
        <f>IF(M62="Y",IF(AND(E62=0,E63=0,E64=0),"N/A",
IF(AND(E62=0,E63&gt;0,E64=0),"Currently Meeting, Pending",
IF(AND(E62&gt;0,E63&gt;0,J62+0.005&gt;=L62),"Currently Meeting, Pending",
IF(AND(E62&gt;0,E63&gt;=0,E64&gt;=0,J64+0.005&gt;=L64),"Will Meet Goal",
IF(AND(E62&gt;=0,E63=0,E64&gt;0,K64&lt;L64),"Will Not Meet Goal",
IF(AND(E62&gt;=0,E63&gt;0,E64&gt;0,J63&lt;L63),"Currently Not Meeting, Pending",
"ERROR")))))),
IF(AND(E62=0,E63=0,E64=0),"N/A",
IF(AND(E62=0,E63&gt;0,E64=0),"Goal Met",
IF(AND(E62&gt;0,E63&gt;0,J62+0.005&gt;=L62),"Goal Met",
IF(AND(E62&gt;0,E63&gt;=0,E64&gt;=0,J64+0.005&gt;=L64),"Goal Met",
IF(AND(E62&gt;=0,E63=0,E64&gt;0,J64&lt;L64),"Goal Not Met",
IF(AND(E62&gt;=0,E63&gt;0,E64&gt;0,J63&lt;L63),"Goal Not Met","ERROR")
))))))</f>
        <v>Goal Met</v>
      </c>
      <c r="O63">
        <f>IF(M62="Y",(E62+E64),E62)</f>
        <v>61</v>
      </c>
      <c r="P63" s="7">
        <v>45930</v>
      </c>
      <c r="Q63" s="6">
        <f t="shared" si="1"/>
        <v>0</v>
      </c>
    </row>
    <row r="64" spans="1:17" x14ac:dyDescent="0.25">
      <c r="A64">
        <v>2024</v>
      </c>
      <c r="B64" t="s">
        <v>14</v>
      </c>
      <c r="C64" t="s">
        <v>47</v>
      </c>
      <c r="D64" t="s">
        <v>20</v>
      </c>
      <c r="E64" s="8">
        <v>2</v>
      </c>
      <c r="F64" t="s">
        <v>63</v>
      </c>
      <c r="G64" t="s">
        <v>38</v>
      </c>
      <c r="I64">
        <f>SUM($E62:$E64)</f>
        <v>63</v>
      </c>
      <c r="J64" s="10">
        <f>IFERROR(E62/(E62+E64),"")</f>
        <v>0.96825396825396826</v>
      </c>
      <c r="K64" s="10">
        <f>IFERROR((E62+E63)/(I62),0)</f>
        <v>0.96825396825396826</v>
      </c>
      <c r="L64" s="15">
        <v>0.6</v>
      </c>
      <c r="M64" t="s">
        <v>18</v>
      </c>
      <c r="N64" s="8" t="str">
        <f>IF(M62="Y",IF(AND(E62=0,E63=0,E64=0),"N/A",
IF(AND(E62=0,E63&gt;0,E64=0),"Currently Meeting, Pending",
IF(AND(E62&gt;0,E63&gt;0,J62+0.005&gt;=L62),"Currently Meeting, Pending",
IF(AND(E62&gt;0,E63&gt;=0,E64&gt;=0,J64+0.005&gt;=L64),"Will Meet Goal",
IF(AND(E62&gt;=0,E63=0,E64&gt;0,K64&lt;L64),"Will Not Meet Goal",
IF(AND(E62&gt;=0,E63&gt;0,E64&gt;0,J63&lt;L63),"Currently Not Meeting, Pending",
"ERROR")))))),
IF(AND(E62=0,E63=0,E64=0),"N/A",
IF(AND(E62=0,E63&gt;0,E64=0),"Goal Met",
IF(AND(E62&gt;0,E63&gt;0,J62+0.005&gt;=L62),"Goal Met",
IF(AND(E62&gt;0,E63&gt;=0,E64&gt;=0,J64+0.005&gt;=L64),"Goal Met",
IF(AND(E62&gt;=0,E63=0,E64&gt;0,J64&lt;L64),"Goal Not Met",
IF(AND(E62&gt;=0,E63&gt;0,E64&gt;0,J63&lt;L63),"Goal Not Met","ERROR")
))))))</f>
        <v>Goal Met</v>
      </c>
      <c r="O64">
        <f>IF(M62="Y",(E62+E64),E62)</f>
        <v>61</v>
      </c>
      <c r="P64" s="7">
        <v>45930</v>
      </c>
      <c r="Q64" s="6">
        <f t="shared" si="1"/>
        <v>3.1746031746031744E-2</v>
      </c>
    </row>
    <row r="65" spans="1:18" x14ac:dyDescent="0.25">
      <c r="A65">
        <v>2024</v>
      </c>
      <c r="B65" t="s">
        <v>14</v>
      </c>
      <c r="C65" t="s">
        <v>48</v>
      </c>
      <c r="D65" t="s">
        <v>16</v>
      </c>
      <c r="E65" s="8">
        <v>63</v>
      </c>
      <c r="F65" t="s">
        <v>63</v>
      </c>
      <c r="G65" t="s">
        <v>38</v>
      </c>
      <c r="I65">
        <f>SUM($E65:$E67)</f>
        <v>65</v>
      </c>
      <c r="J65" s="10">
        <f>IFERROR(E65/(E65+E67),"")</f>
        <v>0.96923076923076923</v>
      </c>
      <c r="K65" s="10">
        <f>IFERROR((E65+E66)/(I65),0)</f>
        <v>0.96923076923076923</v>
      </c>
      <c r="L65" s="15">
        <v>0.6</v>
      </c>
      <c r="M65" t="s">
        <v>18</v>
      </c>
      <c r="N65" s="8" t="str">
        <f>IF(M65="Y",IF(AND(E65=0,E66=0,E67=0),"N/A",
IF(AND(E65=0,E66&gt;0,E67=0),"Currently Meeting, Pending",
IF(AND(E65&gt;0,E66&gt;0,J65+0.005&gt;=L65),"Currently Meeting, Pending",
IF(AND(E65&gt;0,E66&gt;=0,E67&gt;=0,J67+0.005&gt;=L67),"Will Meet Goal",
IF(AND(E65&gt;=0,E66=0,E67&gt;0,K67&lt;L67),"Will Not Meet Goal",
IF(AND(E65&gt;=0,E66&gt;0,E67&gt;0,J66&lt;L66),"Currently Not Meeting, Pending",
"ERROR")))))),
IF(AND(E65=0,E66=0,E67=0),"N/A",
IF(AND(E65=0,E66&gt;0,E67=0),"Goal Met",
IF(AND(E65&gt;0,E66&gt;0,J65+0.005&gt;=L65),"Goal Met",
IF(AND(E65&gt;0,E66&gt;=0,E67&gt;=0,J67+0.005&gt;=L67),"Goal Met",
IF(AND(E65&gt;=0,E66=0,E67&gt;0,J67&lt;L67),"Goal Not Met",
IF(AND(E65&gt;=0,E66&gt;0,E67&gt;0,J66&lt;L66),"Goal Not Met","ERROR")
))))))</f>
        <v>Goal Met</v>
      </c>
      <c r="O65">
        <f>IF(M65="Y",(E65+E67),E65)</f>
        <v>63</v>
      </c>
      <c r="P65" s="7">
        <v>45930</v>
      </c>
      <c r="Q65" s="6">
        <f t="shared" si="1"/>
        <v>0.96923076923076923</v>
      </c>
    </row>
    <row r="66" spans="1:18" x14ac:dyDescent="0.25">
      <c r="A66">
        <v>2024</v>
      </c>
      <c r="B66" t="s">
        <v>14</v>
      </c>
      <c r="C66" t="s">
        <v>48</v>
      </c>
      <c r="D66" t="s">
        <v>19</v>
      </c>
      <c r="E66" s="8">
        <v>0</v>
      </c>
      <c r="F66" t="s">
        <v>63</v>
      </c>
      <c r="G66" t="s">
        <v>38</v>
      </c>
      <c r="I66">
        <f>SUM($E65:$E67)</f>
        <v>65</v>
      </c>
      <c r="J66" s="10">
        <f>IFERROR(E65/(E65+E67),"")</f>
        <v>0.96923076923076923</v>
      </c>
      <c r="K66" s="10">
        <f>IFERROR((E65+E66)/(I65),0)</f>
        <v>0.96923076923076923</v>
      </c>
      <c r="L66" s="15">
        <v>0.6</v>
      </c>
      <c r="M66" t="s">
        <v>18</v>
      </c>
      <c r="N66" s="8" t="str">
        <f>IF(M65="Y",IF(AND(E65=0,E66=0,E67=0),"N/A",
IF(AND(E65=0,E66&gt;0,E67=0),"Currently Meeting, Pending",
IF(AND(E65&gt;0,E66&gt;0,J65+0.005&gt;=L65),"Currently Meeting, Pending",
IF(AND(E65&gt;0,E66&gt;=0,E67&gt;=0,J67+0.005&gt;=L67),"Will Meet Goal",
IF(AND(E65&gt;=0,E66=0,E67&gt;0,K67&lt;L67),"Will Not Meet Goal",
IF(AND(E65&gt;=0,E66&gt;0,E67&gt;0,J66&lt;L66),"Currently Not Meeting, Pending",
"ERROR")))))),
IF(AND(E65=0,E66=0,E67=0),"N/A",
IF(AND(E65=0,E66&gt;0,E67=0),"Goal Met",
IF(AND(E65&gt;0,E66&gt;0,J65+0.005&gt;=L65),"Goal Met",
IF(AND(E65&gt;0,E66&gt;=0,E67&gt;=0,J67+0.005&gt;=L67),"Goal Met",
IF(AND(E65&gt;=0,E66=0,E67&gt;0,J67&lt;L67),"Goal Not Met",
IF(AND(E65&gt;=0,E66&gt;0,E67&gt;0,J66&lt;L66),"Goal Not Met","ERROR")
))))))</f>
        <v>Goal Met</v>
      </c>
      <c r="O66">
        <f>IF(M65="Y",(E65+E67),E65)</f>
        <v>63</v>
      </c>
      <c r="P66" s="7">
        <v>45930</v>
      </c>
      <c r="Q66" s="6">
        <f t="shared" si="1"/>
        <v>0</v>
      </c>
    </row>
    <row r="67" spans="1:18" x14ac:dyDescent="0.25">
      <c r="A67">
        <v>2024</v>
      </c>
      <c r="B67" t="s">
        <v>14</v>
      </c>
      <c r="C67" t="s">
        <v>48</v>
      </c>
      <c r="D67" t="s">
        <v>20</v>
      </c>
      <c r="E67" s="8">
        <v>2</v>
      </c>
      <c r="F67" t="s">
        <v>63</v>
      </c>
      <c r="G67" t="s">
        <v>38</v>
      </c>
      <c r="I67">
        <f>SUM($E65:$E67)</f>
        <v>65</v>
      </c>
      <c r="J67" s="10">
        <f>IFERROR(E65/(E65+E67),"")</f>
        <v>0.96923076923076923</v>
      </c>
      <c r="K67" s="10">
        <f>IFERROR((E65+E66)/(I65),0)</f>
        <v>0.96923076923076923</v>
      </c>
      <c r="L67" s="15">
        <v>0.6</v>
      </c>
      <c r="M67" t="s">
        <v>18</v>
      </c>
      <c r="N67" s="8" t="str">
        <f>IF(M65="Y",IF(AND(E65=0,E66=0,E67=0),"N/A",
IF(AND(E65=0,E66&gt;0,E67=0),"Currently Meeting, Pending",
IF(AND(E65&gt;0,E66&gt;0,J65+0.005&gt;=L65),"Currently Meeting, Pending",
IF(AND(E65&gt;0,E66&gt;=0,E67&gt;=0,J67+0.005&gt;=L67),"Will Meet Goal",
IF(AND(E65&gt;=0,E66=0,E67&gt;0,K67&lt;L67),"Will Not Meet Goal",
IF(AND(E65&gt;=0,E66&gt;0,E67&gt;0,J66&lt;L66),"Currently Not Meeting, Pending",
"ERROR")))))),
IF(AND(E65=0,E66=0,E67=0),"N/A",
IF(AND(E65=0,E66&gt;0,E67=0),"Goal Met",
IF(AND(E65&gt;0,E66&gt;0,J65+0.005&gt;=L65),"Goal Met",
IF(AND(E65&gt;0,E66&gt;=0,E67&gt;=0,J67+0.005&gt;=L67),"Goal Met",
IF(AND(E65&gt;=0,E66=0,E67&gt;0,J67&lt;L67),"Goal Not Met",
IF(AND(E65&gt;=0,E66&gt;0,E67&gt;0,J66&lt;L66),"Goal Not Met","ERROR")
))))))</f>
        <v>Goal Met</v>
      </c>
      <c r="O67">
        <f>IF(M65="Y",(E65+E67),E65)</f>
        <v>63</v>
      </c>
      <c r="P67" s="7">
        <v>45930</v>
      </c>
      <c r="Q67" s="6">
        <f t="shared" si="1"/>
        <v>3.0769230769230771E-2</v>
      </c>
    </row>
    <row r="68" spans="1:18" x14ac:dyDescent="0.25">
      <c r="A68">
        <v>2025</v>
      </c>
      <c r="B68" t="s">
        <v>14</v>
      </c>
      <c r="C68" t="s">
        <v>15</v>
      </c>
      <c r="D68" t="s">
        <v>16</v>
      </c>
      <c r="E68">
        <v>1545</v>
      </c>
      <c r="F68" t="s">
        <v>63</v>
      </c>
      <c r="G68" t="s">
        <v>49</v>
      </c>
      <c r="H68" t="s">
        <v>68</v>
      </c>
      <c r="I68">
        <v>1612</v>
      </c>
      <c r="J68" s="6">
        <v>0.95843672456575679</v>
      </c>
      <c r="K68" s="6">
        <v>0.95843672456575679</v>
      </c>
      <c r="L68" s="15">
        <v>0.9</v>
      </c>
      <c r="M68" t="s">
        <v>50</v>
      </c>
      <c r="N68" t="s">
        <v>51</v>
      </c>
      <c r="O68" s="16">
        <v>1612</v>
      </c>
      <c r="P68" s="7">
        <v>46112</v>
      </c>
      <c r="Q68" s="6">
        <v>0.95843672456575679</v>
      </c>
    </row>
    <row r="69" spans="1:18" x14ac:dyDescent="0.25">
      <c r="A69">
        <v>2025</v>
      </c>
      <c r="B69" t="s">
        <v>14</v>
      </c>
      <c r="C69" t="s">
        <v>15</v>
      </c>
      <c r="D69" t="s">
        <v>19</v>
      </c>
      <c r="E69">
        <v>0</v>
      </c>
      <c r="F69" t="s">
        <v>63</v>
      </c>
      <c r="G69" t="s">
        <v>49</v>
      </c>
      <c r="H69" t="s">
        <v>68</v>
      </c>
      <c r="I69">
        <v>1612</v>
      </c>
      <c r="J69" s="6">
        <v>0.95843672456575679</v>
      </c>
      <c r="K69" s="6">
        <v>0.95843672456575679</v>
      </c>
      <c r="L69" s="15">
        <v>0.9</v>
      </c>
      <c r="M69" t="s">
        <v>50</v>
      </c>
      <c r="N69" t="s">
        <v>51</v>
      </c>
      <c r="O69" s="16">
        <v>1612</v>
      </c>
      <c r="P69" s="7">
        <v>46112</v>
      </c>
      <c r="Q69" s="6">
        <v>0</v>
      </c>
    </row>
    <row r="70" spans="1:18" x14ac:dyDescent="0.25">
      <c r="A70">
        <v>2025</v>
      </c>
      <c r="B70" t="s">
        <v>14</v>
      </c>
      <c r="C70" t="s">
        <v>15</v>
      </c>
      <c r="D70" t="s">
        <v>20</v>
      </c>
      <c r="E70">
        <v>67</v>
      </c>
      <c r="F70" t="s">
        <v>63</v>
      </c>
      <c r="G70" t="s">
        <v>49</v>
      </c>
      <c r="H70" t="s">
        <v>68</v>
      </c>
      <c r="I70">
        <v>1612</v>
      </c>
      <c r="J70" s="6">
        <v>0.95843672456575679</v>
      </c>
      <c r="K70" s="6">
        <v>0.95843672456575679</v>
      </c>
      <c r="L70" s="15">
        <v>0.9</v>
      </c>
      <c r="M70" t="s">
        <v>50</v>
      </c>
      <c r="N70" t="s">
        <v>51</v>
      </c>
      <c r="O70" s="16">
        <v>1612</v>
      </c>
      <c r="P70" s="7">
        <v>46112</v>
      </c>
      <c r="Q70" s="6">
        <v>4.1563275434243173E-2</v>
      </c>
    </row>
    <row r="71" spans="1:18" x14ac:dyDescent="0.25">
      <c r="A71">
        <v>2025</v>
      </c>
      <c r="B71" t="s">
        <v>14</v>
      </c>
      <c r="C71" t="s">
        <v>21</v>
      </c>
      <c r="D71" t="s">
        <v>16</v>
      </c>
      <c r="E71">
        <v>259</v>
      </c>
      <c r="F71" t="s">
        <v>65</v>
      </c>
      <c r="G71" t="s">
        <v>52</v>
      </c>
      <c r="H71" t="s">
        <v>69</v>
      </c>
      <c r="I71">
        <v>273</v>
      </c>
      <c r="J71" s="6">
        <v>0.94871794871794868</v>
      </c>
      <c r="K71" s="6">
        <v>0.94871794871794868</v>
      </c>
      <c r="L71" s="15">
        <v>0.9</v>
      </c>
      <c r="M71" t="s">
        <v>50</v>
      </c>
      <c r="N71" t="s">
        <v>51</v>
      </c>
      <c r="O71" s="16">
        <v>273</v>
      </c>
      <c r="P71" s="7">
        <v>46112</v>
      </c>
      <c r="Q71" s="6">
        <v>0.94871794871794868</v>
      </c>
    </row>
    <row r="72" spans="1:18" x14ac:dyDescent="0.25">
      <c r="A72">
        <v>2025</v>
      </c>
      <c r="B72" t="s">
        <v>14</v>
      </c>
      <c r="C72" t="s">
        <v>21</v>
      </c>
      <c r="D72" t="s">
        <v>19</v>
      </c>
      <c r="E72">
        <v>0</v>
      </c>
      <c r="F72" t="s">
        <v>65</v>
      </c>
      <c r="G72" t="s">
        <v>52</v>
      </c>
      <c r="H72" t="s">
        <v>69</v>
      </c>
      <c r="I72">
        <v>273</v>
      </c>
      <c r="J72" s="6">
        <v>0.94871794871794868</v>
      </c>
      <c r="K72" s="6">
        <v>0.94871794871794868</v>
      </c>
      <c r="L72" s="15">
        <v>0.9</v>
      </c>
      <c r="M72" t="s">
        <v>50</v>
      </c>
      <c r="N72" t="s">
        <v>51</v>
      </c>
      <c r="O72" s="16">
        <v>273</v>
      </c>
      <c r="P72" s="7">
        <v>46112</v>
      </c>
      <c r="Q72" s="6">
        <v>0</v>
      </c>
    </row>
    <row r="73" spans="1:18" x14ac:dyDescent="0.25">
      <c r="A73">
        <v>2025</v>
      </c>
      <c r="B73" t="s">
        <v>14</v>
      </c>
      <c r="C73" t="s">
        <v>21</v>
      </c>
      <c r="D73" t="s">
        <v>20</v>
      </c>
      <c r="E73">
        <v>14</v>
      </c>
      <c r="F73" t="s">
        <v>65</v>
      </c>
      <c r="G73" t="s">
        <v>52</v>
      </c>
      <c r="H73" t="s">
        <v>69</v>
      </c>
      <c r="I73">
        <v>273</v>
      </c>
      <c r="J73" s="6">
        <v>0.94871794871794868</v>
      </c>
      <c r="K73" s="6">
        <v>0.94871794871794868</v>
      </c>
      <c r="L73" s="15">
        <v>0.9</v>
      </c>
      <c r="M73" t="s">
        <v>50</v>
      </c>
      <c r="N73" t="s">
        <v>51</v>
      </c>
      <c r="O73" s="16">
        <v>273</v>
      </c>
      <c r="P73" s="7">
        <v>46112</v>
      </c>
      <c r="Q73" s="6">
        <v>5.128205128205128E-2</v>
      </c>
    </row>
    <row r="74" spans="1:18" x14ac:dyDescent="0.25">
      <c r="A74">
        <v>2025</v>
      </c>
      <c r="B74" t="s">
        <v>14</v>
      </c>
      <c r="C74" t="s">
        <v>40</v>
      </c>
      <c r="D74" t="s">
        <v>16</v>
      </c>
      <c r="E74">
        <v>243</v>
      </c>
      <c r="F74" t="s">
        <v>65</v>
      </c>
      <c r="G74" t="s">
        <v>52</v>
      </c>
      <c r="H74" t="s">
        <v>69</v>
      </c>
      <c r="I74">
        <v>250</v>
      </c>
      <c r="J74" s="6">
        <v>0.97199999999999998</v>
      </c>
      <c r="K74" s="6">
        <v>0.97199999999999998</v>
      </c>
      <c r="L74" s="15">
        <v>0.9</v>
      </c>
      <c r="M74" t="s">
        <v>50</v>
      </c>
      <c r="N74" t="s">
        <v>51</v>
      </c>
      <c r="O74" s="16">
        <v>250</v>
      </c>
      <c r="P74" s="7">
        <v>46112</v>
      </c>
      <c r="Q74" s="6">
        <v>0.97199999999999998</v>
      </c>
    </row>
    <row r="75" spans="1:18" x14ac:dyDescent="0.25">
      <c r="A75">
        <v>2025</v>
      </c>
      <c r="B75" t="s">
        <v>14</v>
      </c>
      <c r="C75" t="s">
        <v>40</v>
      </c>
      <c r="D75" t="s">
        <v>19</v>
      </c>
      <c r="E75">
        <v>0</v>
      </c>
      <c r="F75" t="s">
        <v>65</v>
      </c>
      <c r="G75" t="s">
        <v>52</v>
      </c>
      <c r="H75" t="s">
        <v>69</v>
      </c>
      <c r="I75">
        <v>250</v>
      </c>
      <c r="J75" s="6">
        <v>0.97199999999999998</v>
      </c>
      <c r="K75" s="6">
        <v>0.97199999999999998</v>
      </c>
      <c r="L75" s="15">
        <v>0.9</v>
      </c>
      <c r="M75" t="s">
        <v>50</v>
      </c>
      <c r="N75" t="s">
        <v>51</v>
      </c>
      <c r="O75" s="16">
        <v>250</v>
      </c>
      <c r="P75" s="7">
        <v>46112</v>
      </c>
      <c r="Q75" s="6">
        <v>0</v>
      </c>
    </row>
    <row r="76" spans="1:18" x14ac:dyDescent="0.25">
      <c r="A76">
        <v>2025</v>
      </c>
      <c r="B76" t="s">
        <v>14</v>
      </c>
      <c r="C76" t="s">
        <v>40</v>
      </c>
      <c r="D76" t="s">
        <v>20</v>
      </c>
      <c r="E76">
        <v>7</v>
      </c>
      <c r="F76" t="s">
        <v>65</v>
      </c>
      <c r="G76" t="s">
        <v>52</v>
      </c>
      <c r="H76" t="s">
        <v>69</v>
      </c>
      <c r="I76">
        <v>250</v>
      </c>
      <c r="J76" s="6">
        <v>0.97199999999999998</v>
      </c>
      <c r="K76" s="6">
        <v>0.97199999999999998</v>
      </c>
      <c r="L76" s="15">
        <v>0.9</v>
      </c>
      <c r="M76" t="s">
        <v>50</v>
      </c>
      <c r="N76" t="s">
        <v>51</v>
      </c>
      <c r="O76" s="16">
        <v>250</v>
      </c>
      <c r="P76" s="7">
        <v>46112</v>
      </c>
      <c r="Q76" s="6">
        <v>2.8000000000000001E-2</v>
      </c>
    </row>
    <row r="77" spans="1:18" x14ac:dyDescent="0.25">
      <c r="A77">
        <v>2025</v>
      </c>
      <c r="B77" t="s">
        <v>14</v>
      </c>
      <c r="C77" t="s">
        <v>41</v>
      </c>
      <c r="D77" t="s">
        <v>16</v>
      </c>
      <c r="E77">
        <v>80</v>
      </c>
      <c r="F77" t="s">
        <v>65</v>
      </c>
      <c r="G77" t="s">
        <v>52</v>
      </c>
      <c r="H77" t="s">
        <v>69</v>
      </c>
      <c r="I77">
        <v>81</v>
      </c>
      <c r="J77" s="6">
        <v>0.98765432098765427</v>
      </c>
      <c r="K77" s="6">
        <v>0.98765432098765427</v>
      </c>
      <c r="L77" s="15">
        <v>0.9</v>
      </c>
      <c r="M77" t="s">
        <v>50</v>
      </c>
      <c r="N77" t="s">
        <v>51</v>
      </c>
      <c r="O77" s="16">
        <v>81</v>
      </c>
      <c r="P77" s="7">
        <v>46112</v>
      </c>
      <c r="Q77" s="6">
        <v>0.98765432098765427</v>
      </c>
    </row>
    <row r="78" spans="1:18" x14ac:dyDescent="0.25">
      <c r="A78">
        <v>2025</v>
      </c>
      <c r="B78" t="s">
        <v>14</v>
      </c>
      <c r="C78" t="s">
        <v>41</v>
      </c>
      <c r="D78" t="s">
        <v>19</v>
      </c>
      <c r="E78">
        <v>0</v>
      </c>
      <c r="F78" t="s">
        <v>65</v>
      </c>
      <c r="G78" t="s">
        <v>52</v>
      </c>
      <c r="H78" t="s">
        <v>69</v>
      </c>
      <c r="I78">
        <v>81</v>
      </c>
      <c r="J78" s="6">
        <v>0.98765432098765427</v>
      </c>
      <c r="K78" s="6">
        <v>0.98765432098765427</v>
      </c>
      <c r="L78" s="15">
        <v>0.9</v>
      </c>
      <c r="M78" t="s">
        <v>50</v>
      </c>
      <c r="N78" t="s">
        <v>51</v>
      </c>
      <c r="O78" s="16">
        <v>81</v>
      </c>
      <c r="P78" s="7">
        <v>46112</v>
      </c>
      <c r="Q78" s="6">
        <v>0</v>
      </c>
    </row>
    <row r="79" spans="1:18" x14ac:dyDescent="0.25">
      <c r="A79">
        <v>2025</v>
      </c>
      <c r="B79" t="s">
        <v>14</v>
      </c>
      <c r="C79" t="s">
        <v>41</v>
      </c>
      <c r="D79" t="s">
        <v>20</v>
      </c>
      <c r="E79">
        <v>1</v>
      </c>
      <c r="F79" t="s">
        <v>65</v>
      </c>
      <c r="G79" t="s">
        <v>52</v>
      </c>
      <c r="H79" t="s">
        <v>69</v>
      </c>
      <c r="I79">
        <v>81</v>
      </c>
      <c r="J79" s="6">
        <v>0.98765432098765427</v>
      </c>
      <c r="K79" s="6">
        <v>0.98765432098765427</v>
      </c>
      <c r="L79" s="15">
        <v>0.9</v>
      </c>
      <c r="M79" t="s">
        <v>50</v>
      </c>
      <c r="N79" t="s">
        <v>51</v>
      </c>
      <c r="O79" s="16">
        <v>81</v>
      </c>
      <c r="P79" s="7">
        <v>46112</v>
      </c>
      <c r="Q79" s="6">
        <v>1.2345679012345678E-2</v>
      </c>
    </row>
    <row r="80" spans="1:18" x14ac:dyDescent="0.25">
      <c r="A80">
        <v>2025</v>
      </c>
      <c r="B80" t="s">
        <v>14</v>
      </c>
      <c r="C80" t="s">
        <v>23</v>
      </c>
      <c r="D80" t="s">
        <v>16</v>
      </c>
      <c r="E80">
        <v>124</v>
      </c>
      <c r="F80" t="s">
        <v>63</v>
      </c>
      <c r="G80" t="s">
        <v>53</v>
      </c>
      <c r="I80">
        <v>131</v>
      </c>
      <c r="J80" s="6">
        <v>0.94656488549618323</v>
      </c>
      <c r="K80" s="6">
        <v>0.94656488549618323</v>
      </c>
      <c r="L80" s="15">
        <v>0.9</v>
      </c>
      <c r="M80" t="s">
        <v>50</v>
      </c>
      <c r="N80" t="s">
        <v>51</v>
      </c>
      <c r="O80" s="16">
        <v>131</v>
      </c>
      <c r="P80" s="7">
        <v>46112</v>
      </c>
      <c r="Q80" s="6">
        <v>0.94656488549618323</v>
      </c>
      <c r="R80" s="12"/>
    </row>
    <row r="81" spans="1:18" x14ac:dyDescent="0.25">
      <c r="A81">
        <v>2025</v>
      </c>
      <c r="B81" t="s">
        <v>14</v>
      </c>
      <c r="C81" t="s">
        <v>23</v>
      </c>
      <c r="D81" t="s">
        <v>19</v>
      </c>
      <c r="E81">
        <v>0</v>
      </c>
      <c r="F81" t="s">
        <v>63</v>
      </c>
      <c r="G81" t="s">
        <v>53</v>
      </c>
      <c r="I81">
        <v>131</v>
      </c>
      <c r="J81" s="6">
        <v>0.94656488549618323</v>
      </c>
      <c r="K81" s="6">
        <v>0.94656488549618323</v>
      </c>
      <c r="L81" s="15">
        <v>0.9</v>
      </c>
      <c r="M81" t="s">
        <v>50</v>
      </c>
      <c r="N81" t="s">
        <v>51</v>
      </c>
      <c r="O81" s="16">
        <v>131</v>
      </c>
      <c r="P81" s="7">
        <v>46112</v>
      </c>
      <c r="Q81" s="6">
        <v>0</v>
      </c>
      <c r="R81" s="12"/>
    </row>
    <row r="82" spans="1:18" x14ac:dyDescent="0.25">
      <c r="A82">
        <v>2025</v>
      </c>
      <c r="B82" t="s">
        <v>14</v>
      </c>
      <c r="C82" t="s">
        <v>23</v>
      </c>
      <c r="D82" t="s">
        <v>20</v>
      </c>
      <c r="E82">
        <v>7</v>
      </c>
      <c r="F82" t="s">
        <v>63</v>
      </c>
      <c r="G82" t="s">
        <v>53</v>
      </c>
      <c r="I82">
        <v>131</v>
      </c>
      <c r="J82" s="6">
        <v>0.94656488549618323</v>
      </c>
      <c r="K82" s="6">
        <v>0.94656488549618323</v>
      </c>
      <c r="L82" s="15">
        <v>0.9</v>
      </c>
      <c r="M82" t="s">
        <v>50</v>
      </c>
      <c r="N82" t="s">
        <v>51</v>
      </c>
      <c r="O82" s="16">
        <v>131</v>
      </c>
      <c r="P82" s="7">
        <v>46112</v>
      </c>
      <c r="Q82" s="6">
        <v>5.3435114503816793E-2</v>
      </c>
      <c r="R82" s="12"/>
    </row>
    <row r="83" spans="1:18" x14ac:dyDescent="0.25">
      <c r="A83">
        <v>2025</v>
      </c>
      <c r="B83" t="s">
        <v>14</v>
      </c>
      <c r="C83" t="s">
        <v>25</v>
      </c>
      <c r="D83" t="s">
        <v>16</v>
      </c>
      <c r="E83">
        <v>86</v>
      </c>
      <c r="F83" t="s">
        <v>63</v>
      </c>
      <c r="G83" t="s">
        <v>49</v>
      </c>
      <c r="I83">
        <v>110</v>
      </c>
      <c r="J83" s="6">
        <v>0.78181818181818186</v>
      </c>
      <c r="K83" s="6">
        <v>0.78181818181818186</v>
      </c>
      <c r="L83" s="15">
        <v>0.9</v>
      </c>
      <c r="M83" t="s">
        <v>50</v>
      </c>
      <c r="N83" t="s">
        <v>54</v>
      </c>
      <c r="O83" s="16">
        <v>110</v>
      </c>
      <c r="P83" s="7">
        <v>46112</v>
      </c>
      <c r="Q83" s="6">
        <v>0.78181818181818186</v>
      </c>
      <c r="R83" s="12"/>
    </row>
    <row r="84" spans="1:18" x14ac:dyDescent="0.25">
      <c r="A84">
        <v>2025</v>
      </c>
      <c r="B84" t="s">
        <v>14</v>
      </c>
      <c r="C84" t="s">
        <v>25</v>
      </c>
      <c r="D84" t="s">
        <v>19</v>
      </c>
      <c r="E84">
        <v>0</v>
      </c>
      <c r="F84" t="s">
        <v>63</v>
      </c>
      <c r="G84" t="s">
        <v>49</v>
      </c>
      <c r="I84">
        <v>110</v>
      </c>
      <c r="J84" s="6">
        <v>0.78181818181818186</v>
      </c>
      <c r="K84" s="6">
        <v>0.78181818181818186</v>
      </c>
      <c r="L84" s="15">
        <v>0.9</v>
      </c>
      <c r="M84" t="s">
        <v>50</v>
      </c>
      <c r="N84" t="s">
        <v>54</v>
      </c>
      <c r="O84" s="16">
        <v>110</v>
      </c>
      <c r="P84" s="7">
        <v>46112</v>
      </c>
      <c r="Q84" s="6">
        <v>0</v>
      </c>
      <c r="R84" s="12"/>
    </row>
    <row r="85" spans="1:18" x14ac:dyDescent="0.25">
      <c r="A85">
        <v>2025</v>
      </c>
      <c r="B85" t="s">
        <v>14</v>
      </c>
      <c r="C85" t="s">
        <v>25</v>
      </c>
      <c r="D85" t="s">
        <v>20</v>
      </c>
      <c r="E85">
        <v>24</v>
      </c>
      <c r="F85" t="s">
        <v>63</v>
      </c>
      <c r="G85" t="s">
        <v>49</v>
      </c>
      <c r="I85">
        <v>110</v>
      </c>
      <c r="J85" s="6">
        <v>0.78181818181818186</v>
      </c>
      <c r="K85" s="6">
        <v>0.78181818181818186</v>
      </c>
      <c r="L85" s="15">
        <v>0.9</v>
      </c>
      <c r="M85" t="s">
        <v>50</v>
      </c>
      <c r="N85" t="s">
        <v>54</v>
      </c>
      <c r="O85" s="16">
        <v>110</v>
      </c>
      <c r="P85" s="7">
        <v>46112</v>
      </c>
      <c r="Q85" s="6">
        <v>0.21818181818181817</v>
      </c>
      <c r="R85" s="12"/>
    </row>
    <row r="86" spans="1:18" x14ac:dyDescent="0.25">
      <c r="A86">
        <v>2025</v>
      </c>
      <c r="B86" t="s">
        <v>14</v>
      </c>
      <c r="C86" t="s">
        <v>26</v>
      </c>
      <c r="D86" t="s">
        <v>16</v>
      </c>
      <c r="E86">
        <v>9</v>
      </c>
      <c r="F86" t="s">
        <v>63</v>
      </c>
      <c r="G86" t="s">
        <v>49</v>
      </c>
      <c r="I86">
        <v>10</v>
      </c>
      <c r="J86" s="6">
        <v>0.9</v>
      </c>
      <c r="K86" s="6">
        <v>0.9</v>
      </c>
      <c r="L86" s="15">
        <v>0.9</v>
      </c>
      <c r="M86" t="s">
        <v>50</v>
      </c>
      <c r="N86" t="s">
        <v>51</v>
      </c>
      <c r="O86" s="16">
        <v>10</v>
      </c>
      <c r="P86" s="7">
        <v>46112</v>
      </c>
      <c r="Q86" s="6">
        <v>0.9</v>
      </c>
    </row>
    <row r="87" spans="1:18" x14ac:dyDescent="0.25">
      <c r="A87">
        <v>2025</v>
      </c>
      <c r="B87" t="s">
        <v>14</v>
      </c>
      <c r="C87" t="s">
        <v>26</v>
      </c>
      <c r="D87" t="s">
        <v>19</v>
      </c>
      <c r="E87">
        <v>0</v>
      </c>
      <c r="F87" t="s">
        <v>63</v>
      </c>
      <c r="G87" t="s">
        <v>49</v>
      </c>
      <c r="I87">
        <v>10</v>
      </c>
      <c r="J87" s="6">
        <v>0.9</v>
      </c>
      <c r="K87" s="6">
        <v>0.9</v>
      </c>
      <c r="L87" s="15">
        <v>0.9</v>
      </c>
      <c r="M87" t="s">
        <v>50</v>
      </c>
      <c r="N87" t="s">
        <v>51</v>
      </c>
      <c r="O87" s="16">
        <v>10</v>
      </c>
      <c r="P87" s="7">
        <v>46112</v>
      </c>
      <c r="Q87" s="6">
        <v>0</v>
      </c>
    </row>
    <row r="88" spans="1:18" x14ac:dyDescent="0.25">
      <c r="A88">
        <v>2025</v>
      </c>
      <c r="B88" t="s">
        <v>14</v>
      </c>
      <c r="C88" t="s">
        <v>26</v>
      </c>
      <c r="D88" t="s">
        <v>20</v>
      </c>
      <c r="E88">
        <v>1</v>
      </c>
      <c r="F88" t="s">
        <v>63</v>
      </c>
      <c r="G88" t="s">
        <v>49</v>
      </c>
      <c r="I88">
        <v>10</v>
      </c>
      <c r="J88" s="6">
        <v>0.9</v>
      </c>
      <c r="K88" s="6">
        <v>0.9</v>
      </c>
      <c r="L88" s="15">
        <v>0.9</v>
      </c>
      <c r="M88" t="s">
        <v>50</v>
      </c>
      <c r="N88" t="s">
        <v>51</v>
      </c>
      <c r="O88" s="16">
        <v>10</v>
      </c>
      <c r="P88" s="7">
        <v>46112</v>
      </c>
      <c r="Q88" s="6">
        <v>0.1</v>
      </c>
    </row>
    <row r="89" spans="1:18" x14ac:dyDescent="0.25">
      <c r="A89">
        <v>2025</v>
      </c>
      <c r="B89" t="s">
        <v>14</v>
      </c>
      <c r="C89" t="s">
        <v>27</v>
      </c>
      <c r="D89" t="s">
        <v>16</v>
      </c>
      <c r="E89">
        <v>2003</v>
      </c>
      <c r="F89" t="s">
        <v>63</v>
      </c>
      <c r="G89" t="s">
        <v>55</v>
      </c>
      <c r="I89">
        <v>2056</v>
      </c>
      <c r="J89" s="6">
        <v>0.97422178988326846</v>
      </c>
      <c r="K89" s="6">
        <v>0.97422178988326846</v>
      </c>
      <c r="L89" s="15">
        <v>0.9</v>
      </c>
      <c r="M89" t="s">
        <v>50</v>
      </c>
      <c r="N89" t="s">
        <v>51</v>
      </c>
      <c r="O89" s="16">
        <v>2056</v>
      </c>
      <c r="P89" s="7">
        <v>46112</v>
      </c>
      <c r="Q89" s="6">
        <v>0.97422178988326846</v>
      </c>
    </row>
    <row r="90" spans="1:18" x14ac:dyDescent="0.25">
      <c r="A90">
        <v>2025</v>
      </c>
      <c r="B90" t="s">
        <v>14</v>
      </c>
      <c r="C90" t="s">
        <v>27</v>
      </c>
      <c r="D90" t="s">
        <v>19</v>
      </c>
      <c r="E90">
        <v>0</v>
      </c>
      <c r="F90" t="s">
        <v>63</v>
      </c>
      <c r="G90" t="s">
        <v>55</v>
      </c>
      <c r="I90">
        <v>2056</v>
      </c>
      <c r="J90" s="6">
        <v>0.97422178988326846</v>
      </c>
      <c r="K90" s="6">
        <v>0.97422178988326846</v>
      </c>
      <c r="L90" s="15">
        <v>0.9</v>
      </c>
      <c r="M90" t="s">
        <v>50</v>
      </c>
      <c r="N90" t="s">
        <v>51</v>
      </c>
      <c r="O90" s="16">
        <v>2056</v>
      </c>
      <c r="P90" s="7">
        <v>46112</v>
      </c>
      <c r="Q90" s="6">
        <v>0</v>
      </c>
    </row>
    <row r="91" spans="1:18" x14ac:dyDescent="0.25">
      <c r="A91">
        <v>2025</v>
      </c>
      <c r="B91" t="s">
        <v>14</v>
      </c>
      <c r="C91" t="s">
        <v>27</v>
      </c>
      <c r="D91" t="s">
        <v>20</v>
      </c>
      <c r="E91">
        <v>53</v>
      </c>
      <c r="F91" t="s">
        <v>63</v>
      </c>
      <c r="G91" t="s">
        <v>55</v>
      </c>
      <c r="I91">
        <v>2056</v>
      </c>
      <c r="J91" s="6">
        <v>0.97422178988326846</v>
      </c>
      <c r="K91" s="6">
        <v>0.97422178988326846</v>
      </c>
      <c r="L91" s="15">
        <v>0.9</v>
      </c>
      <c r="M91" t="s">
        <v>50</v>
      </c>
      <c r="N91" t="s">
        <v>51</v>
      </c>
      <c r="O91" s="16">
        <v>2056</v>
      </c>
      <c r="P91" s="7">
        <v>46112</v>
      </c>
      <c r="Q91" s="6">
        <v>2.5778210116731516E-2</v>
      </c>
    </row>
    <row r="92" spans="1:18" x14ac:dyDescent="0.25">
      <c r="A92">
        <v>2025</v>
      </c>
      <c r="B92" t="s">
        <v>14</v>
      </c>
      <c r="C92" t="s">
        <v>29</v>
      </c>
      <c r="D92" t="s">
        <v>16</v>
      </c>
      <c r="E92">
        <v>763</v>
      </c>
      <c r="F92" t="s">
        <v>63</v>
      </c>
      <c r="G92" t="s">
        <v>56</v>
      </c>
      <c r="I92">
        <v>906</v>
      </c>
      <c r="J92" s="6">
        <v>0.84216335540838849</v>
      </c>
      <c r="K92" s="6">
        <v>0.84216335540838849</v>
      </c>
      <c r="L92" s="15">
        <v>0.9</v>
      </c>
      <c r="M92" t="s">
        <v>50</v>
      </c>
      <c r="N92" t="s">
        <v>54</v>
      </c>
      <c r="O92" s="16">
        <v>906</v>
      </c>
      <c r="P92" s="7">
        <v>46112</v>
      </c>
      <c r="Q92" s="6">
        <v>0.84216335540838849</v>
      </c>
    </row>
    <row r="93" spans="1:18" x14ac:dyDescent="0.25">
      <c r="A93">
        <v>2025</v>
      </c>
      <c r="B93" t="s">
        <v>14</v>
      </c>
      <c r="C93" t="s">
        <v>29</v>
      </c>
      <c r="D93" t="s">
        <v>19</v>
      </c>
      <c r="E93">
        <v>0</v>
      </c>
      <c r="F93" t="s">
        <v>63</v>
      </c>
      <c r="G93" t="s">
        <v>56</v>
      </c>
      <c r="I93">
        <v>906</v>
      </c>
      <c r="J93" s="6">
        <v>0.84216335540838849</v>
      </c>
      <c r="K93" s="6">
        <v>0.84216335540838849</v>
      </c>
      <c r="L93" s="15">
        <v>0.9</v>
      </c>
      <c r="M93" t="s">
        <v>50</v>
      </c>
      <c r="N93" t="s">
        <v>54</v>
      </c>
      <c r="O93" s="16">
        <v>906</v>
      </c>
      <c r="P93" s="7">
        <v>46112</v>
      </c>
      <c r="Q93" s="6">
        <v>0</v>
      </c>
    </row>
    <row r="94" spans="1:18" x14ac:dyDescent="0.25">
      <c r="A94">
        <v>2025</v>
      </c>
      <c r="B94" t="s">
        <v>14</v>
      </c>
      <c r="C94" t="s">
        <v>29</v>
      </c>
      <c r="D94" t="s">
        <v>20</v>
      </c>
      <c r="E94">
        <v>143</v>
      </c>
      <c r="F94" t="s">
        <v>63</v>
      </c>
      <c r="G94" t="s">
        <v>56</v>
      </c>
      <c r="I94">
        <v>906</v>
      </c>
      <c r="J94" s="6">
        <v>0.84216335540838849</v>
      </c>
      <c r="K94" s="6">
        <v>0.84216335540838849</v>
      </c>
      <c r="L94" s="15">
        <v>0.9</v>
      </c>
      <c r="M94" t="s">
        <v>50</v>
      </c>
      <c r="N94" t="s">
        <v>54</v>
      </c>
      <c r="O94" s="16">
        <v>906</v>
      </c>
      <c r="P94" s="7">
        <v>46112</v>
      </c>
      <c r="Q94" s="6">
        <v>0.15783664459161148</v>
      </c>
    </row>
    <row r="95" spans="1:18" x14ac:dyDescent="0.25">
      <c r="A95">
        <v>2025</v>
      </c>
      <c r="B95" t="s">
        <v>14</v>
      </c>
      <c r="C95" t="s">
        <v>31</v>
      </c>
      <c r="D95" t="s">
        <v>16</v>
      </c>
      <c r="E95">
        <v>866</v>
      </c>
      <c r="F95" t="s">
        <v>63</v>
      </c>
      <c r="G95" t="s">
        <v>56</v>
      </c>
      <c r="I95">
        <v>1038</v>
      </c>
      <c r="J95" s="6">
        <v>0.83429672447013492</v>
      </c>
      <c r="K95" s="6">
        <v>0.83429672447013492</v>
      </c>
      <c r="L95" s="15">
        <v>0.9</v>
      </c>
      <c r="M95" t="s">
        <v>50</v>
      </c>
      <c r="N95" t="s">
        <v>54</v>
      </c>
      <c r="O95" s="16">
        <v>1038</v>
      </c>
      <c r="P95" s="7">
        <v>46112</v>
      </c>
      <c r="Q95" s="6">
        <v>0.83429672447013492</v>
      </c>
    </row>
    <row r="96" spans="1:18" x14ac:dyDescent="0.25">
      <c r="A96">
        <v>2025</v>
      </c>
      <c r="B96" t="s">
        <v>14</v>
      </c>
      <c r="C96" t="s">
        <v>31</v>
      </c>
      <c r="D96" t="s">
        <v>19</v>
      </c>
      <c r="E96">
        <v>0</v>
      </c>
      <c r="F96" t="s">
        <v>63</v>
      </c>
      <c r="G96" t="s">
        <v>56</v>
      </c>
      <c r="I96">
        <v>1038</v>
      </c>
      <c r="J96" s="6">
        <v>0.83429672447013492</v>
      </c>
      <c r="K96" s="6">
        <v>0.83429672447013492</v>
      </c>
      <c r="L96" s="15">
        <v>0.9</v>
      </c>
      <c r="M96" t="s">
        <v>50</v>
      </c>
      <c r="N96" t="s">
        <v>54</v>
      </c>
      <c r="O96" s="16">
        <v>1038</v>
      </c>
      <c r="P96" s="7">
        <v>46112</v>
      </c>
      <c r="Q96" s="6">
        <v>0</v>
      </c>
    </row>
    <row r="97" spans="1:17" x14ac:dyDescent="0.25">
      <c r="A97">
        <v>2025</v>
      </c>
      <c r="B97" t="s">
        <v>14</v>
      </c>
      <c r="C97" t="s">
        <v>31</v>
      </c>
      <c r="D97" t="s">
        <v>20</v>
      </c>
      <c r="E97">
        <v>172</v>
      </c>
      <c r="F97" t="s">
        <v>63</v>
      </c>
      <c r="G97" t="s">
        <v>56</v>
      </c>
      <c r="I97">
        <v>1038</v>
      </c>
      <c r="J97" s="6">
        <v>0.83429672447013492</v>
      </c>
      <c r="K97" s="6">
        <v>0.83429672447013492</v>
      </c>
      <c r="L97" s="15">
        <v>0.9</v>
      </c>
      <c r="M97" t="s">
        <v>50</v>
      </c>
      <c r="N97" t="s">
        <v>54</v>
      </c>
      <c r="O97" s="16">
        <v>1038</v>
      </c>
      <c r="P97" s="7">
        <v>46112</v>
      </c>
      <c r="Q97" s="6">
        <v>0.16570327552986513</v>
      </c>
    </row>
    <row r="98" spans="1:17" x14ac:dyDescent="0.25">
      <c r="A98">
        <v>2025</v>
      </c>
      <c r="B98" t="s">
        <v>14</v>
      </c>
      <c r="C98" t="s">
        <v>32</v>
      </c>
      <c r="D98" t="s">
        <v>16</v>
      </c>
      <c r="E98">
        <v>291</v>
      </c>
      <c r="F98" t="s">
        <v>63</v>
      </c>
      <c r="G98" t="s">
        <v>53</v>
      </c>
      <c r="I98">
        <v>313</v>
      </c>
      <c r="J98" s="6">
        <v>0.92971246006389774</v>
      </c>
      <c r="K98" s="6">
        <v>0.92971246006389774</v>
      </c>
      <c r="L98" s="15">
        <v>0.9</v>
      </c>
      <c r="M98" t="s">
        <v>50</v>
      </c>
      <c r="N98" t="s">
        <v>51</v>
      </c>
      <c r="O98" s="16">
        <v>313</v>
      </c>
      <c r="P98" s="7">
        <v>46112</v>
      </c>
      <c r="Q98" s="6">
        <v>0.92971246006389774</v>
      </c>
    </row>
    <row r="99" spans="1:17" x14ac:dyDescent="0.25">
      <c r="A99">
        <v>2025</v>
      </c>
      <c r="B99" t="s">
        <v>14</v>
      </c>
      <c r="C99" t="s">
        <v>32</v>
      </c>
      <c r="D99" t="s">
        <v>19</v>
      </c>
      <c r="E99">
        <v>0</v>
      </c>
      <c r="F99" t="s">
        <v>63</v>
      </c>
      <c r="G99" t="s">
        <v>53</v>
      </c>
      <c r="I99">
        <v>313</v>
      </c>
      <c r="J99" s="6">
        <v>0.92971246006389774</v>
      </c>
      <c r="K99" s="6">
        <v>0.92971246006389774</v>
      </c>
      <c r="L99" s="15">
        <v>0.9</v>
      </c>
      <c r="M99" t="s">
        <v>50</v>
      </c>
      <c r="N99" t="s">
        <v>51</v>
      </c>
      <c r="O99" s="16">
        <v>313</v>
      </c>
      <c r="P99" s="7">
        <v>46112</v>
      </c>
      <c r="Q99" s="6">
        <v>0</v>
      </c>
    </row>
    <row r="100" spans="1:17" x14ac:dyDescent="0.25">
      <c r="A100">
        <v>2025</v>
      </c>
      <c r="B100" t="s">
        <v>14</v>
      </c>
      <c r="C100" t="s">
        <v>32</v>
      </c>
      <c r="D100" t="s">
        <v>20</v>
      </c>
      <c r="E100">
        <v>22</v>
      </c>
      <c r="F100" t="s">
        <v>63</v>
      </c>
      <c r="G100" t="s">
        <v>53</v>
      </c>
      <c r="I100">
        <v>313</v>
      </c>
      <c r="J100" s="6">
        <v>0.92971246006389774</v>
      </c>
      <c r="K100" s="6">
        <v>0.92971246006389774</v>
      </c>
      <c r="L100" s="15">
        <v>0.9</v>
      </c>
      <c r="M100" t="s">
        <v>50</v>
      </c>
      <c r="N100" t="s">
        <v>51</v>
      </c>
      <c r="O100" s="16">
        <v>313</v>
      </c>
      <c r="P100" s="7">
        <v>46112</v>
      </c>
      <c r="Q100" s="6">
        <v>7.0287539936102233E-2</v>
      </c>
    </row>
    <row r="101" spans="1:17" x14ac:dyDescent="0.25">
      <c r="A101">
        <v>2025</v>
      </c>
      <c r="B101" t="s">
        <v>14</v>
      </c>
      <c r="C101" t="s">
        <v>33</v>
      </c>
      <c r="D101" t="s">
        <v>16</v>
      </c>
      <c r="E101">
        <v>255</v>
      </c>
      <c r="F101" t="s">
        <v>63</v>
      </c>
      <c r="G101" t="s">
        <v>57</v>
      </c>
      <c r="I101">
        <v>281</v>
      </c>
      <c r="J101" s="6">
        <v>0.90747330960854089</v>
      </c>
      <c r="K101" s="6">
        <v>0.90747330960854089</v>
      </c>
      <c r="L101" s="15">
        <v>0.9</v>
      </c>
      <c r="M101" t="s">
        <v>50</v>
      </c>
      <c r="N101" t="s">
        <v>51</v>
      </c>
      <c r="O101" s="16">
        <v>281</v>
      </c>
      <c r="P101" s="7">
        <v>46112</v>
      </c>
      <c r="Q101" s="6">
        <v>0.90747330960854089</v>
      </c>
    </row>
    <row r="102" spans="1:17" x14ac:dyDescent="0.25">
      <c r="A102">
        <v>2025</v>
      </c>
      <c r="B102" t="s">
        <v>14</v>
      </c>
      <c r="C102" t="s">
        <v>33</v>
      </c>
      <c r="D102" t="s">
        <v>19</v>
      </c>
      <c r="E102">
        <v>0</v>
      </c>
      <c r="F102" t="s">
        <v>63</v>
      </c>
      <c r="G102" t="s">
        <v>57</v>
      </c>
      <c r="I102">
        <v>281</v>
      </c>
      <c r="J102" s="6">
        <v>0.90747330960854089</v>
      </c>
      <c r="K102" s="6">
        <v>0.90747330960854089</v>
      </c>
      <c r="L102" s="15">
        <v>0.9</v>
      </c>
      <c r="M102" t="s">
        <v>50</v>
      </c>
      <c r="N102" t="s">
        <v>51</v>
      </c>
      <c r="O102" s="16">
        <v>281</v>
      </c>
      <c r="P102" s="7">
        <v>46112</v>
      </c>
      <c r="Q102" s="6">
        <v>0</v>
      </c>
    </row>
    <row r="103" spans="1:17" x14ac:dyDescent="0.25">
      <c r="A103">
        <v>2025</v>
      </c>
      <c r="B103" t="s">
        <v>14</v>
      </c>
      <c r="C103" t="s">
        <v>33</v>
      </c>
      <c r="D103" t="s">
        <v>20</v>
      </c>
      <c r="E103">
        <v>26</v>
      </c>
      <c r="F103" t="s">
        <v>63</v>
      </c>
      <c r="G103" t="s">
        <v>57</v>
      </c>
      <c r="I103">
        <v>281</v>
      </c>
      <c r="J103" s="6">
        <v>0.90747330960854089</v>
      </c>
      <c r="K103" s="6">
        <v>0.90747330960854089</v>
      </c>
      <c r="L103" s="15">
        <v>0.9</v>
      </c>
      <c r="M103" t="s">
        <v>50</v>
      </c>
      <c r="N103" t="s">
        <v>51</v>
      </c>
      <c r="O103" s="16">
        <v>281</v>
      </c>
      <c r="P103" s="7">
        <v>46112</v>
      </c>
      <c r="Q103" s="6">
        <v>9.2526690391459068E-2</v>
      </c>
    </row>
    <row r="104" spans="1:17" x14ac:dyDescent="0.25">
      <c r="A104">
        <v>2025</v>
      </c>
      <c r="B104" t="s">
        <v>14</v>
      </c>
      <c r="C104" t="s">
        <v>35</v>
      </c>
      <c r="D104" t="s">
        <v>16</v>
      </c>
      <c r="E104">
        <v>24</v>
      </c>
      <c r="F104" t="s">
        <v>63</v>
      </c>
      <c r="G104" t="s">
        <v>57</v>
      </c>
      <c r="I104">
        <v>26</v>
      </c>
      <c r="J104" s="6">
        <v>0.92307692307692313</v>
      </c>
      <c r="K104" s="6">
        <v>0.92307692307692313</v>
      </c>
      <c r="L104" s="15">
        <v>0.9</v>
      </c>
      <c r="M104" t="s">
        <v>50</v>
      </c>
      <c r="N104" t="s">
        <v>51</v>
      </c>
      <c r="O104" s="16">
        <v>26</v>
      </c>
      <c r="P104" s="7">
        <v>46112</v>
      </c>
      <c r="Q104" s="6">
        <v>0.92307692307692313</v>
      </c>
    </row>
    <row r="105" spans="1:17" x14ac:dyDescent="0.25">
      <c r="A105">
        <v>2025</v>
      </c>
      <c r="B105" t="s">
        <v>14</v>
      </c>
      <c r="C105" t="s">
        <v>35</v>
      </c>
      <c r="D105" t="s">
        <v>19</v>
      </c>
      <c r="E105">
        <v>0</v>
      </c>
      <c r="F105" t="s">
        <v>63</v>
      </c>
      <c r="G105" t="s">
        <v>57</v>
      </c>
      <c r="I105">
        <v>26</v>
      </c>
      <c r="J105" s="6">
        <v>0.92307692307692313</v>
      </c>
      <c r="K105" s="6">
        <v>0.92307692307692313</v>
      </c>
      <c r="L105" s="15">
        <v>0.9</v>
      </c>
      <c r="M105" t="s">
        <v>50</v>
      </c>
      <c r="N105" t="s">
        <v>51</v>
      </c>
      <c r="O105" s="16">
        <v>26</v>
      </c>
      <c r="P105" s="7">
        <v>46112</v>
      </c>
      <c r="Q105" s="6">
        <v>0</v>
      </c>
    </row>
    <row r="106" spans="1:17" x14ac:dyDescent="0.25">
      <c r="A106">
        <v>2025</v>
      </c>
      <c r="B106" t="s">
        <v>14</v>
      </c>
      <c r="C106" t="s">
        <v>35</v>
      </c>
      <c r="D106" t="s">
        <v>20</v>
      </c>
      <c r="E106">
        <v>2</v>
      </c>
      <c r="F106" t="s">
        <v>63</v>
      </c>
      <c r="G106" t="s">
        <v>57</v>
      </c>
      <c r="I106">
        <v>26</v>
      </c>
      <c r="J106" s="6">
        <v>0.92307692307692313</v>
      </c>
      <c r="K106" s="6">
        <v>0.92307692307692313</v>
      </c>
      <c r="L106" s="15">
        <v>0.9</v>
      </c>
      <c r="M106" t="s">
        <v>50</v>
      </c>
      <c r="N106" t="s">
        <v>51</v>
      </c>
      <c r="O106" s="16">
        <v>26</v>
      </c>
      <c r="P106" s="7">
        <v>46112</v>
      </c>
      <c r="Q106" s="6">
        <v>7.6923076923076927E-2</v>
      </c>
    </row>
    <row r="107" spans="1:17" x14ac:dyDescent="0.25">
      <c r="A107">
        <v>2025</v>
      </c>
      <c r="B107" t="s">
        <v>14</v>
      </c>
      <c r="C107" t="s">
        <v>36</v>
      </c>
      <c r="D107" t="s">
        <v>16</v>
      </c>
      <c r="E107">
        <v>1528</v>
      </c>
      <c r="F107" t="s">
        <v>63</v>
      </c>
      <c r="G107" t="s">
        <v>55</v>
      </c>
      <c r="I107">
        <v>1580</v>
      </c>
      <c r="J107" s="6">
        <v>0.96708860759493676</v>
      </c>
      <c r="K107" s="6">
        <v>0.96708860759493676</v>
      </c>
      <c r="L107" s="15">
        <v>0.9</v>
      </c>
      <c r="M107" t="s">
        <v>50</v>
      </c>
      <c r="N107" t="s">
        <v>51</v>
      </c>
      <c r="O107" s="16">
        <v>1580</v>
      </c>
      <c r="P107" s="7">
        <v>46112</v>
      </c>
      <c r="Q107" s="6">
        <v>0.96708860759493676</v>
      </c>
    </row>
    <row r="108" spans="1:17" x14ac:dyDescent="0.25">
      <c r="A108">
        <v>2025</v>
      </c>
      <c r="B108" t="s">
        <v>14</v>
      </c>
      <c r="C108" t="s">
        <v>36</v>
      </c>
      <c r="D108" t="s">
        <v>19</v>
      </c>
      <c r="E108">
        <v>0</v>
      </c>
      <c r="F108" t="s">
        <v>63</v>
      </c>
      <c r="G108" t="s">
        <v>55</v>
      </c>
      <c r="I108">
        <v>1580</v>
      </c>
      <c r="J108" s="6">
        <v>0.96708860759493676</v>
      </c>
      <c r="K108" s="6">
        <v>0.96708860759493676</v>
      </c>
      <c r="L108" s="15">
        <v>0.9</v>
      </c>
      <c r="M108" t="s">
        <v>50</v>
      </c>
      <c r="N108" t="s">
        <v>51</v>
      </c>
      <c r="O108" s="16">
        <v>1580</v>
      </c>
      <c r="P108" s="7">
        <v>46112</v>
      </c>
      <c r="Q108" s="6">
        <v>0</v>
      </c>
    </row>
    <row r="109" spans="1:17" x14ac:dyDescent="0.25">
      <c r="A109">
        <v>2025</v>
      </c>
      <c r="B109" t="s">
        <v>14</v>
      </c>
      <c r="C109" t="s">
        <v>36</v>
      </c>
      <c r="D109" t="s">
        <v>20</v>
      </c>
      <c r="E109">
        <v>52</v>
      </c>
      <c r="F109" t="s">
        <v>63</v>
      </c>
      <c r="G109" t="s">
        <v>55</v>
      </c>
      <c r="I109">
        <v>1580</v>
      </c>
      <c r="J109" s="6">
        <v>0.96708860759493676</v>
      </c>
      <c r="K109" s="6">
        <v>0.96708860759493676</v>
      </c>
      <c r="L109" s="15">
        <v>0.9</v>
      </c>
      <c r="M109" t="s">
        <v>50</v>
      </c>
      <c r="N109" t="s">
        <v>51</v>
      </c>
      <c r="O109" s="16">
        <v>1580</v>
      </c>
      <c r="P109" s="7">
        <v>46112</v>
      </c>
      <c r="Q109" s="6">
        <v>3.2911392405063293E-2</v>
      </c>
    </row>
    <row r="110" spans="1:17" x14ac:dyDescent="0.25">
      <c r="A110">
        <v>2025</v>
      </c>
      <c r="B110" t="s">
        <v>14</v>
      </c>
      <c r="C110" t="s">
        <v>37</v>
      </c>
      <c r="D110" t="s">
        <v>16</v>
      </c>
      <c r="E110">
        <v>633</v>
      </c>
      <c r="F110" t="s">
        <v>63</v>
      </c>
      <c r="G110" t="s">
        <v>58</v>
      </c>
      <c r="I110">
        <v>721</v>
      </c>
      <c r="J110" s="6">
        <v>0.87794729542302363</v>
      </c>
      <c r="K110" s="6">
        <v>0.87794729542302363</v>
      </c>
      <c r="L110" s="15">
        <v>0.9</v>
      </c>
      <c r="M110" t="s">
        <v>50</v>
      </c>
      <c r="N110" t="s">
        <v>54</v>
      </c>
      <c r="O110" s="16">
        <v>721</v>
      </c>
      <c r="P110" s="7">
        <v>46112</v>
      </c>
      <c r="Q110" s="6">
        <v>0.87794729542302363</v>
      </c>
    </row>
    <row r="111" spans="1:17" x14ac:dyDescent="0.25">
      <c r="A111">
        <v>2025</v>
      </c>
      <c r="B111" t="s">
        <v>14</v>
      </c>
      <c r="C111" t="s">
        <v>37</v>
      </c>
      <c r="D111" t="s">
        <v>19</v>
      </c>
      <c r="E111">
        <v>0</v>
      </c>
      <c r="F111" t="s">
        <v>63</v>
      </c>
      <c r="G111" t="s">
        <v>58</v>
      </c>
      <c r="I111">
        <v>721</v>
      </c>
      <c r="J111" s="6">
        <v>0.87794729542302363</v>
      </c>
      <c r="K111" s="6">
        <v>0.87794729542302363</v>
      </c>
      <c r="L111" s="15">
        <v>0.9</v>
      </c>
      <c r="M111" t="s">
        <v>50</v>
      </c>
      <c r="N111" t="s">
        <v>54</v>
      </c>
      <c r="O111" s="16">
        <v>721</v>
      </c>
      <c r="P111" s="7">
        <v>46112</v>
      </c>
      <c r="Q111" s="6">
        <v>0</v>
      </c>
    </row>
    <row r="112" spans="1:17" x14ac:dyDescent="0.25">
      <c r="A112">
        <v>2025</v>
      </c>
      <c r="B112" t="s">
        <v>14</v>
      </c>
      <c r="C112" t="s">
        <v>37</v>
      </c>
      <c r="D112" t="s">
        <v>20</v>
      </c>
      <c r="E112">
        <v>88</v>
      </c>
      <c r="F112" t="s">
        <v>63</v>
      </c>
      <c r="G112" t="s">
        <v>58</v>
      </c>
      <c r="I112">
        <v>721</v>
      </c>
      <c r="J112" s="6">
        <v>0.87794729542302363</v>
      </c>
      <c r="K112" s="6">
        <v>0.87794729542302363</v>
      </c>
      <c r="L112" s="15">
        <v>0.9</v>
      </c>
      <c r="M112" t="s">
        <v>50</v>
      </c>
      <c r="N112" t="s">
        <v>54</v>
      </c>
      <c r="O112" s="16">
        <v>721</v>
      </c>
      <c r="P112" s="7">
        <v>46112</v>
      </c>
      <c r="Q112" s="6">
        <v>0.12205270457697642</v>
      </c>
    </row>
    <row r="113" spans="1:17" x14ac:dyDescent="0.25">
      <c r="A113">
        <v>2025</v>
      </c>
      <c r="B113" t="s">
        <v>14</v>
      </c>
      <c r="C113" t="s">
        <v>39</v>
      </c>
      <c r="D113" t="s">
        <v>16</v>
      </c>
      <c r="E113">
        <v>659</v>
      </c>
      <c r="F113" t="s">
        <v>63</v>
      </c>
      <c r="G113" t="s">
        <v>58</v>
      </c>
      <c r="I113">
        <v>768</v>
      </c>
      <c r="J113" s="6">
        <v>0.85807291666666663</v>
      </c>
      <c r="K113" s="6">
        <v>0.85807291666666663</v>
      </c>
      <c r="L113" s="15">
        <v>0.9</v>
      </c>
      <c r="M113" t="s">
        <v>50</v>
      </c>
      <c r="N113" t="s">
        <v>54</v>
      </c>
      <c r="O113" s="16">
        <v>768</v>
      </c>
      <c r="P113" s="7">
        <v>46112</v>
      </c>
      <c r="Q113" s="6">
        <v>0.85807291666666663</v>
      </c>
    </row>
    <row r="114" spans="1:17" x14ac:dyDescent="0.25">
      <c r="A114">
        <v>2025</v>
      </c>
      <c r="B114" t="s">
        <v>14</v>
      </c>
      <c r="C114" t="s">
        <v>39</v>
      </c>
      <c r="D114" t="s">
        <v>19</v>
      </c>
      <c r="E114">
        <v>0</v>
      </c>
      <c r="F114" t="s">
        <v>63</v>
      </c>
      <c r="G114" t="s">
        <v>58</v>
      </c>
      <c r="I114">
        <v>768</v>
      </c>
      <c r="J114" s="6">
        <v>0.85807291666666663</v>
      </c>
      <c r="K114" s="6">
        <v>0.85807291666666663</v>
      </c>
      <c r="L114" s="15">
        <v>0.9</v>
      </c>
      <c r="M114" t="s">
        <v>50</v>
      </c>
      <c r="N114" t="s">
        <v>54</v>
      </c>
      <c r="O114" s="16">
        <v>768</v>
      </c>
      <c r="P114" s="7">
        <v>46112</v>
      </c>
      <c r="Q114" s="6">
        <v>0</v>
      </c>
    </row>
    <row r="115" spans="1:17" x14ac:dyDescent="0.25">
      <c r="A115">
        <v>2025</v>
      </c>
      <c r="B115" t="s">
        <v>14</v>
      </c>
      <c r="C115" t="s">
        <v>39</v>
      </c>
      <c r="D115" t="s">
        <v>20</v>
      </c>
      <c r="E115">
        <v>109</v>
      </c>
      <c r="F115" t="s">
        <v>63</v>
      </c>
      <c r="G115" t="s">
        <v>58</v>
      </c>
      <c r="I115">
        <v>768</v>
      </c>
      <c r="J115" s="6">
        <v>0.85807291666666663</v>
      </c>
      <c r="K115" s="6">
        <v>0.85807291666666663</v>
      </c>
      <c r="L115" s="15">
        <v>0.9</v>
      </c>
      <c r="M115" t="s">
        <v>50</v>
      </c>
      <c r="N115" t="s">
        <v>54</v>
      </c>
      <c r="O115" s="16">
        <v>768</v>
      </c>
      <c r="P115" s="7">
        <v>46112</v>
      </c>
      <c r="Q115" s="6">
        <v>0.14192708333333334</v>
      </c>
    </row>
    <row r="116" spans="1:17" x14ac:dyDescent="0.25">
      <c r="A116">
        <v>2025</v>
      </c>
      <c r="B116" t="s">
        <v>14</v>
      </c>
      <c r="C116" t="s">
        <v>42</v>
      </c>
      <c r="D116" t="s">
        <v>16</v>
      </c>
      <c r="E116">
        <v>820</v>
      </c>
      <c r="F116" t="s">
        <v>63</v>
      </c>
      <c r="G116" t="s">
        <v>53</v>
      </c>
      <c r="I116">
        <v>896</v>
      </c>
      <c r="J116" s="6">
        <v>0.9151785714285714</v>
      </c>
      <c r="K116" s="6">
        <v>0.9151785714285714</v>
      </c>
      <c r="L116" s="15">
        <v>0.9</v>
      </c>
      <c r="M116" t="s">
        <v>50</v>
      </c>
      <c r="N116" t="s">
        <v>51</v>
      </c>
      <c r="O116" s="16">
        <v>896</v>
      </c>
      <c r="P116" s="7">
        <v>46112</v>
      </c>
      <c r="Q116" s="6">
        <v>0.9151785714285714</v>
      </c>
    </row>
    <row r="117" spans="1:17" x14ac:dyDescent="0.25">
      <c r="A117">
        <v>2025</v>
      </c>
      <c r="B117" t="s">
        <v>14</v>
      </c>
      <c r="C117" t="s">
        <v>42</v>
      </c>
      <c r="D117" t="s">
        <v>19</v>
      </c>
      <c r="E117">
        <v>0</v>
      </c>
      <c r="F117" t="s">
        <v>63</v>
      </c>
      <c r="G117" t="s">
        <v>53</v>
      </c>
      <c r="I117">
        <v>896</v>
      </c>
      <c r="J117" s="6">
        <v>0.9151785714285714</v>
      </c>
      <c r="K117" s="6">
        <v>0.9151785714285714</v>
      </c>
      <c r="L117" s="15">
        <v>0.9</v>
      </c>
      <c r="M117" t="s">
        <v>50</v>
      </c>
      <c r="N117" t="s">
        <v>51</v>
      </c>
      <c r="O117" s="16">
        <v>896</v>
      </c>
      <c r="P117" s="7">
        <v>46112</v>
      </c>
      <c r="Q117" s="6">
        <v>0</v>
      </c>
    </row>
    <row r="118" spans="1:17" x14ac:dyDescent="0.25">
      <c r="A118">
        <v>2025</v>
      </c>
      <c r="B118" t="s">
        <v>14</v>
      </c>
      <c r="C118" t="s">
        <v>42</v>
      </c>
      <c r="D118" t="s">
        <v>20</v>
      </c>
      <c r="E118">
        <v>76</v>
      </c>
      <c r="F118" t="s">
        <v>63</v>
      </c>
      <c r="G118" t="s">
        <v>53</v>
      </c>
      <c r="I118">
        <v>896</v>
      </c>
      <c r="J118" s="6">
        <v>0.9151785714285714</v>
      </c>
      <c r="K118" s="6">
        <v>0.9151785714285714</v>
      </c>
      <c r="L118" s="15">
        <v>0.9</v>
      </c>
      <c r="M118" t="s">
        <v>50</v>
      </c>
      <c r="N118" t="s">
        <v>51</v>
      </c>
      <c r="O118" s="16">
        <v>896</v>
      </c>
      <c r="P118" s="7">
        <v>46112</v>
      </c>
      <c r="Q118" s="6">
        <v>8.4821428571428575E-2</v>
      </c>
    </row>
    <row r="119" spans="1:17" x14ac:dyDescent="0.25">
      <c r="A119">
        <v>2025</v>
      </c>
      <c r="B119" t="s">
        <v>14</v>
      </c>
      <c r="C119" t="s">
        <v>43</v>
      </c>
      <c r="D119" t="s">
        <v>16</v>
      </c>
      <c r="E119">
        <v>232</v>
      </c>
      <c r="F119" t="s">
        <v>63</v>
      </c>
      <c r="G119" t="s">
        <v>59</v>
      </c>
      <c r="I119">
        <v>250</v>
      </c>
      <c r="J119" s="6">
        <v>0.92800000000000005</v>
      </c>
      <c r="K119" s="6">
        <v>0.92800000000000005</v>
      </c>
      <c r="L119" s="15">
        <v>0.7</v>
      </c>
      <c r="M119" t="s">
        <v>50</v>
      </c>
      <c r="N119" t="s">
        <v>51</v>
      </c>
      <c r="O119" s="16">
        <v>250</v>
      </c>
      <c r="P119" s="7">
        <v>46112</v>
      </c>
      <c r="Q119" s="6">
        <v>0.92800000000000005</v>
      </c>
    </row>
    <row r="120" spans="1:17" x14ac:dyDescent="0.25">
      <c r="A120">
        <v>2025</v>
      </c>
      <c r="B120" t="s">
        <v>14</v>
      </c>
      <c r="C120" t="s">
        <v>43</v>
      </c>
      <c r="D120" t="s">
        <v>19</v>
      </c>
      <c r="E120">
        <v>0</v>
      </c>
      <c r="F120" t="s">
        <v>63</v>
      </c>
      <c r="G120" t="s">
        <v>59</v>
      </c>
      <c r="I120">
        <v>250</v>
      </c>
      <c r="J120" s="6">
        <v>0.92800000000000005</v>
      </c>
      <c r="K120" s="6">
        <v>0.92800000000000005</v>
      </c>
      <c r="L120" s="15">
        <v>0.7</v>
      </c>
      <c r="M120" t="s">
        <v>50</v>
      </c>
      <c r="N120" t="s">
        <v>51</v>
      </c>
      <c r="O120" s="16">
        <v>250</v>
      </c>
      <c r="P120" s="7">
        <v>46112</v>
      </c>
      <c r="Q120" s="6">
        <v>0</v>
      </c>
    </row>
    <row r="121" spans="1:17" x14ac:dyDescent="0.25">
      <c r="A121">
        <v>2025</v>
      </c>
      <c r="B121" t="s">
        <v>14</v>
      </c>
      <c r="C121" t="s">
        <v>43</v>
      </c>
      <c r="D121" t="s">
        <v>20</v>
      </c>
      <c r="E121">
        <v>18</v>
      </c>
      <c r="F121" t="s">
        <v>63</v>
      </c>
      <c r="G121" t="s">
        <v>59</v>
      </c>
      <c r="I121">
        <v>250</v>
      </c>
      <c r="J121" s="6">
        <v>0.92800000000000005</v>
      </c>
      <c r="K121" s="6">
        <v>0.92800000000000005</v>
      </c>
      <c r="L121" s="15">
        <v>0.7</v>
      </c>
      <c r="M121" t="s">
        <v>50</v>
      </c>
      <c r="N121" t="s">
        <v>51</v>
      </c>
      <c r="O121" s="16">
        <v>250</v>
      </c>
      <c r="P121" s="7">
        <v>46112</v>
      </c>
      <c r="Q121" s="6">
        <v>7.1999999999999995E-2</v>
      </c>
    </row>
    <row r="122" spans="1:17" x14ac:dyDescent="0.25">
      <c r="A122">
        <v>2025</v>
      </c>
      <c r="B122" t="s">
        <v>14</v>
      </c>
      <c r="C122" t="s">
        <v>45</v>
      </c>
      <c r="D122" t="s">
        <v>16</v>
      </c>
      <c r="E122">
        <v>524</v>
      </c>
      <c r="F122" t="s">
        <v>63</v>
      </c>
      <c r="G122" t="s">
        <v>59</v>
      </c>
      <c r="I122">
        <v>583</v>
      </c>
      <c r="J122" s="6">
        <v>0.89879931389365353</v>
      </c>
      <c r="K122" s="6">
        <v>0.89879931389365353</v>
      </c>
      <c r="L122" s="15">
        <v>0.7</v>
      </c>
      <c r="M122" t="s">
        <v>50</v>
      </c>
      <c r="N122" t="s">
        <v>51</v>
      </c>
      <c r="O122" s="16">
        <v>583</v>
      </c>
      <c r="P122" s="7">
        <v>46112</v>
      </c>
      <c r="Q122" s="6">
        <v>0.89879931389365353</v>
      </c>
    </row>
    <row r="123" spans="1:17" x14ac:dyDescent="0.25">
      <c r="A123">
        <v>2025</v>
      </c>
      <c r="B123" t="s">
        <v>14</v>
      </c>
      <c r="C123" t="s">
        <v>45</v>
      </c>
      <c r="D123" t="s">
        <v>19</v>
      </c>
      <c r="E123">
        <v>0</v>
      </c>
      <c r="F123" t="s">
        <v>63</v>
      </c>
      <c r="G123" t="s">
        <v>59</v>
      </c>
      <c r="I123">
        <v>583</v>
      </c>
      <c r="J123" s="6">
        <v>0.89879931389365353</v>
      </c>
      <c r="K123" s="6">
        <v>0.89879931389365353</v>
      </c>
      <c r="L123" s="15">
        <v>0.7</v>
      </c>
      <c r="M123" t="s">
        <v>50</v>
      </c>
      <c r="N123" t="s">
        <v>51</v>
      </c>
      <c r="O123" s="16">
        <v>583</v>
      </c>
      <c r="P123" s="7">
        <v>46112</v>
      </c>
      <c r="Q123" s="6">
        <v>0</v>
      </c>
    </row>
    <row r="124" spans="1:17" x14ac:dyDescent="0.25">
      <c r="A124">
        <v>2025</v>
      </c>
      <c r="B124" t="s">
        <v>14</v>
      </c>
      <c r="C124" t="s">
        <v>45</v>
      </c>
      <c r="D124" t="s">
        <v>20</v>
      </c>
      <c r="E124">
        <v>59</v>
      </c>
      <c r="F124" t="s">
        <v>63</v>
      </c>
      <c r="G124" t="s">
        <v>59</v>
      </c>
      <c r="I124">
        <v>583</v>
      </c>
      <c r="J124" s="6">
        <v>0.89879931389365353</v>
      </c>
      <c r="K124" s="6">
        <v>0.89879931389365353</v>
      </c>
      <c r="L124" s="15">
        <v>0.7</v>
      </c>
      <c r="M124" t="s">
        <v>50</v>
      </c>
      <c r="N124" t="s">
        <v>51</v>
      </c>
      <c r="O124" s="16">
        <v>583</v>
      </c>
      <c r="P124" s="7">
        <v>46112</v>
      </c>
      <c r="Q124" s="6">
        <v>0.10120068610634649</v>
      </c>
    </row>
    <row r="125" spans="1:17" x14ac:dyDescent="0.25">
      <c r="A125">
        <v>2025</v>
      </c>
      <c r="B125" t="s">
        <v>14</v>
      </c>
      <c r="C125" t="s">
        <v>46</v>
      </c>
      <c r="D125" t="s">
        <v>16</v>
      </c>
      <c r="E125">
        <v>212</v>
      </c>
      <c r="F125" t="s">
        <v>63</v>
      </c>
      <c r="G125" t="s">
        <v>55</v>
      </c>
      <c r="I125">
        <v>222</v>
      </c>
      <c r="J125" s="6">
        <v>0.95495495495495497</v>
      </c>
      <c r="K125" s="6">
        <v>0.95495495495495497</v>
      </c>
      <c r="L125" s="15">
        <v>0.9</v>
      </c>
      <c r="M125" t="s">
        <v>50</v>
      </c>
      <c r="N125" t="s">
        <v>51</v>
      </c>
      <c r="O125" s="16">
        <v>222</v>
      </c>
      <c r="P125" s="7">
        <v>46112</v>
      </c>
      <c r="Q125" s="6">
        <v>0.95495495495495497</v>
      </c>
    </row>
    <row r="126" spans="1:17" x14ac:dyDescent="0.25">
      <c r="A126">
        <v>2025</v>
      </c>
      <c r="B126" t="s">
        <v>14</v>
      </c>
      <c r="C126" t="s">
        <v>46</v>
      </c>
      <c r="D126" t="s">
        <v>19</v>
      </c>
      <c r="E126">
        <v>0</v>
      </c>
      <c r="F126" t="s">
        <v>63</v>
      </c>
      <c r="G126" t="s">
        <v>55</v>
      </c>
      <c r="I126">
        <v>222</v>
      </c>
      <c r="J126" s="6">
        <v>0.95495495495495497</v>
      </c>
      <c r="K126" s="6">
        <v>0.95495495495495497</v>
      </c>
      <c r="L126" s="15">
        <v>0.9</v>
      </c>
      <c r="M126" t="s">
        <v>50</v>
      </c>
      <c r="N126" t="s">
        <v>51</v>
      </c>
      <c r="O126" s="16">
        <v>222</v>
      </c>
      <c r="P126" s="7">
        <v>46112</v>
      </c>
      <c r="Q126" s="6">
        <v>0</v>
      </c>
    </row>
    <row r="127" spans="1:17" x14ac:dyDescent="0.25">
      <c r="A127">
        <v>2025</v>
      </c>
      <c r="B127" t="s">
        <v>14</v>
      </c>
      <c r="C127" t="s">
        <v>46</v>
      </c>
      <c r="D127" t="s">
        <v>20</v>
      </c>
      <c r="E127">
        <v>10</v>
      </c>
      <c r="F127" t="s">
        <v>63</v>
      </c>
      <c r="G127" t="s">
        <v>55</v>
      </c>
      <c r="I127">
        <v>222</v>
      </c>
      <c r="J127" s="6">
        <v>0.95495495495495497</v>
      </c>
      <c r="K127" s="6">
        <v>0.95495495495495497</v>
      </c>
      <c r="L127" s="15">
        <v>0.9</v>
      </c>
      <c r="M127" t="s">
        <v>50</v>
      </c>
      <c r="N127" t="s">
        <v>51</v>
      </c>
      <c r="O127" s="16">
        <v>222</v>
      </c>
      <c r="P127" s="7">
        <v>46112</v>
      </c>
      <c r="Q127" s="6">
        <v>4.5045045045045043E-2</v>
      </c>
    </row>
    <row r="128" spans="1:17" x14ac:dyDescent="0.25">
      <c r="A128">
        <v>2025</v>
      </c>
      <c r="B128" t="s">
        <v>14</v>
      </c>
      <c r="C128" t="s">
        <v>47</v>
      </c>
      <c r="D128" t="s">
        <v>16</v>
      </c>
      <c r="E128">
        <v>71</v>
      </c>
      <c r="F128" t="s">
        <v>63</v>
      </c>
      <c r="G128" t="s">
        <v>58</v>
      </c>
      <c r="I128">
        <v>81</v>
      </c>
      <c r="J128" s="6">
        <v>0.87654320987654322</v>
      </c>
      <c r="K128" s="6">
        <v>0.87654320987654322</v>
      </c>
      <c r="L128" s="15">
        <v>0.7</v>
      </c>
      <c r="M128" t="s">
        <v>50</v>
      </c>
      <c r="N128" t="s">
        <v>51</v>
      </c>
      <c r="O128" s="16">
        <v>81</v>
      </c>
      <c r="P128" s="7">
        <v>46112</v>
      </c>
      <c r="Q128" s="6">
        <v>0.87654320987654322</v>
      </c>
    </row>
    <row r="129" spans="1:17" x14ac:dyDescent="0.25">
      <c r="A129">
        <v>2025</v>
      </c>
      <c r="B129" t="s">
        <v>14</v>
      </c>
      <c r="C129" t="s">
        <v>47</v>
      </c>
      <c r="D129" t="s">
        <v>19</v>
      </c>
      <c r="E129">
        <v>0</v>
      </c>
      <c r="F129" t="s">
        <v>63</v>
      </c>
      <c r="G129" t="s">
        <v>58</v>
      </c>
      <c r="I129">
        <v>81</v>
      </c>
      <c r="J129" s="6">
        <v>0.87654320987654322</v>
      </c>
      <c r="K129" s="6">
        <v>0.87654320987654322</v>
      </c>
      <c r="L129" s="15">
        <v>0.7</v>
      </c>
      <c r="M129" t="s">
        <v>50</v>
      </c>
      <c r="N129" t="s">
        <v>51</v>
      </c>
      <c r="O129" s="16">
        <v>81</v>
      </c>
      <c r="P129" s="7">
        <v>46112</v>
      </c>
      <c r="Q129" s="6">
        <v>0</v>
      </c>
    </row>
    <row r="130" spans="1:17" x14ac:dyDescent="0.25">
      <c r="A130">
        <v>2025</v>
      </c>
      <c r="B130" t="s">
        <v>14</v>
      </c>
      <c r="C130" t="s">
        <v>47</v>
      </c>
      <c r="D130" t="s">
        <v>20</v>
      </c>
      <c r="E130">
        <v>10</v>
      </c>
      <c r="F130" t="s">
        <v>63</v>
      </c>
      <c r="G130" t="s">
        <v>58</v>
      </c>
      <c r="I130">
        <v>81</v>
      </c>
      <c r="J130" s="6">
        <v>0.87654320987654322</v>
      </c>
      <c r="K130" s="6">
        <v>0.87654320987654322</v>
      </c>
      <c r="L130" s="15">
        <v>0.7</v>
      </c>
      <c r="M130" t="s">
        <v>50</v>
      </c>
      <c r="N130" t="s">
        <v>51</v>
      </c>
      <c r="O130" s="16">
        <v>81</v>
      </c>
      <c r="P130" s="7">
        <v>46112</v>
      </c>
      <c r="Q130" s="6">
        <v>0.12345679012345678</v>
      </c>
    </row>
    <row r="131" spans="1:17" x14ac:dyDescent="0.25">
      <c r="A131">
        <v>2025</v>
      </c>
      <c r="B131" t="s">
        <v>14</v>
      </c>
      <c r="C131" t="s">
        <v>48</v>
      </c>
      <c r="D131" t="s">
        <v>16</v>
      </c>
      <c r="E131">
        <v>86</v>
      </c>
      <c r="F131" t="s">
        <v>63</v>
      </c>
      <c r="G131" t="s">
        <v>58</v>
      </c>
      <c r="I131">
        <v>92</v>
      </c>
      <c r="J131" s="6">
        <v>0.93478260869565222</v>
      </c>
      <c r="K131" s="6">
        <v>0.93478260869565222</v>
      </c>
      <c r="L131" s="15">
        <v>0.7</v>
      </c>
      <c r="M131" t="s">
        <v>50</v>
      </c>
      <c r="N131" t="s">
        <v>51</v>
      </c>
      <c r="O131" s="16">
        <v>92</v>
      </c>
      <c r="P131" s="7">
        <v>46112</v>
      </c>
      <c r="Q131" s="6">
        <v>0.93478260869565222</v>
      </c>
    </row>
    <row r="132" spans="1:17" x14ac:dyDescent="0.25">
      <c r="A132">
        <v>2025</v>
      </c>
      <c r="B132" t="s">
        <v>14</v>
      </c>
      <c r="C132" t="s">
        <v>48</v>
      </c>
      <c r="D132" t="s">
        <v>19</v>
      </c>
      <c r="E132">
        <v>0</v>
      </c>
      <c r="F132" t="s">
        <v>63</v>
      </c>
      <c r="G132" t="s">
        <v>58</v>
      </c>
      <c r="I132">
        <v>92</v>
      </c>
      <c r="J132" s="6">
        <v>0.93478260869565222</v>
      </c>
      <c r="K132" s="6">
        <v>0.93478260869565222</v>
      </c>
      <c r="L132" s="15">
        <v>0.7</v>
      </c>
      <c r="M132" t="s">
        <v>50</v>
      </c>
      <c r="N132" t="s">
        <v>51</v>
      </c>
      <c r="O132" s="16">
        <v>92</v>
      </c>
      <c r="P132" s="7">
        <v>46112</v>
      </c>
      <c r="Q132" s="6">
        <v>0</v>
      </c>
    </row>
    <row r="133" spans="1:17" x14ac:dyDescent="0.25">
      <c r="A133">
        <v>2025</v>
      </c>
      <c r="B133" t="s">
        <v>14</v>
      </c>
      <c r="C133" t="s">
        <v>48</v>
      </c>
      <c r="D133" t="s">
        <v>20</v>
      </c>
      <c r="E133">
        <v>6</v>
      </c>
      <c r="F133" t="s">
        <v>63</v>
      </c>
      <c r="G133" t="s">
        <v>58</v>
      </c>
      <c r="I133">
        <v>92</v>
      </c>
      <c r="J133" s="6">
        <v>0.93478260869565222</v>
      </c>
      <c r="K133" s="6">
        <v>0.93478260869565222</v>
      </c>
      <c r="L133" s="15">
        <v>0.7</v>
      </c>
      <c r="M133" t="s">
        <v>50</v>
      </c>
      <c r="N133" t="s">
        <v>51</v>
      </c>
      <c r="O133" s="16">
        <v>92</v>
      </c>
      <c r="P133" s="7">
        <v>46112</v>
      </c>
      <c r="Q133" s="6">
        <v>6.5217391304347824E-2</v>
      </c>
    </row>
    <row r="134" spans="1:17" x14ac:dyDescent="0.25">
      <c r="A134">
        <v>2026</v>
      </c>
      <c r="B134" t="s">
        <v>14</v>
      </c>
      <c r="C134" t="s">
        <v>15</v>
      </c>
      <c r="D134" t="s">
        <v>16</v>
      </c>
      <c r="E134">
        <v>365</v>
      </c>
      <c r="F134" t="s">
        <v>63</v>
      </c>
      <c r="G134" t="s">
        <v>49</v>
      </c>
      <c r="H134" t="s">
        <v>68</v>
      </c>
      <c r="I134">
        <v>738</v>
      </c>
      <c r="J134" s="6">
        <v>0.94072164948453607</v>
      </c>
      <c r="K134" s="6">
        <v>0.96883468834688347</v>
      </c>
      <c r="L134" s="15">
        <v>0.9</v>
      </c>
      <c r="M134" t="s">
        <v>50</v>
      </c>
      <c r="N134" t="s">
        <v>60</v>
      </c>
      <c r="O134" s="16">
        <v>388</v>
      </c>
      <c r="P134" s="7">
        <v>46112</v>
      </c>
      <c r="Q134" s="6">
        <v>0.49457994579945802</v>
      </c>
    </row>
    <row r="135" spans="1:17" x14ac:dyDescent="0.25">
      <c r="A135">
        <v>2026</v>
      </c>
      <c r="B135" t="s">
        <v>14</v>
      </c>
      <c r="C135" t="s">
        <v>15</v>
      </c>
      <c r="D135" t="s">
        <v>19</v>
      </c>
      <c r="E135">
        <v>350</v>
      </c>
      <c r="F135" t="s">
        <v>63</v>
      </c>
      <c r="G135" t="s">
        <v>49</v>
      </c>
      <c r="H135" t="s">
        <v>68</v>
      </c>
      <c r="I135">
        <v>738</v>
      </c>
      <c r="J135" s="6">
        <v>0.94072164948453607</v>
      </c>
      <c r="K135" s="6">
        <v>0.96883468834688347</v>
      </c>
      <c r="L135" s="15">
        <v>0.9</v>
      </c>
      <c r="M135" t="s">
        <v>50</v>
      </c>
      <c r="N135" t="s">
        <v>60</v>
      </c>
      <c r="O135" s="16">
        <v>388</v>
      </c>
      <c r="P135" s="7">
        <v>46112</v>
      </c>
      <c r="Q135" s="6">
        <v>0.4742547425474255</v>
      </c>
    </row>
    <row r="136" spans="1:17" x14ac:dyDescent="0.25">
      <c r="A136">
        <v>2026</v>
      </c>
      <c r="B136" t="s">
        <v>14</v>
      </c>
      <c r="C136" t="s">
        <v>15</v>
      </c>
      <c r="D136" t="s">
        <v>20</v>
      </c>
      <c r="E136">
        <v>23</v>
      </c>
      <c r="F136" t="s">
        <v>63</v>
      </c>
      <c r="G136" t="s">
        <v>49</v>
      </c>
      <c r="H136" t="s">
        <v>68</v>
      </c>
      <c r="I136">
        <v>738</v>
      </c>
      <c r="J136" s="6">
        <v>0.94072164948453607</v>
      </c>
      <c r="K136" s="6">
        <v>0.96883468834688347</v>
      </c>
      <c r="L136" s="15">
        <v>0.9</v>
      </c>
      <c r="M136" t="s">
        <v>50</v>
      </c>
      <c r="N136" t="s">
        <v>60</v>
      </c>
      <c r="O136" s="16">
        <v>388</v>
      </c>
      <c r="P136" s="7">
        <v>46112</v>
      </c>
      <c r="Q136" s="6">
        <v>3.1165311653116531E-2</v>
      </c>
    </row>
    <row r="137" spans="1:17" x14ac:dyDescent="0.25">
      <c r="A137">
        <v>2026</v>
      </c>
      <c r="B137" t="s">
        <v>14</v>
      </c>
      <c r="C137" t="s">
        <v>21</v>
      </c>
      <c r="D137" t="s">
        <v>16</v>
      </c>
      <c r="E137">
        <v>95</v>
      </c>
      <c r="F137" t="s">
        <v>65</v>
      </c>
      <c r="G137" t="s">
        <v>52</v>
      </c>
      <c r="H137" t="s">
        <v>69</v>
      </c>
      <c r="I137">
        <v>155</v>
      </c>
      <c r="J137" s="6">
        <v>0.91346153846153844</v>
      </c>
      <c r="K137" s="6">
        <v>0.9419354838709677</v>
      </c>
      <c r="L137" s="15">
        <v>0.9</v>
      </c>
      <c r="M137" t="s">
        <v>50</v>
      </c>
      <c r="N137" t="s">
        <v>60</v>
      </c>
      <c r="O137" s="16">
        <v>104</v>
      </c>
      <c r="P137" s="7">
        <v>46112</v>
      </c>
      <c r="Q137" s="6">
        <v>0.61290322580645162</v>
      </c>
    </row>
    <row r="138" spans="1:17" x14ac:dyDescent="0.25">
      <c r="A138">
        <v>2026</v>
      </c>
      <c r="B138" t="s">
        <v>14</v>
      </c>
      <c r="C138" t="s">
        <v>21</v>
      </c>
      <c r="D138" t="s">
        <v>19</v>
      </c>
      <c r="E138">
        <v>51</v>
      </c>
      <c r="F138" t="s">
        <v>65</v>
      </c>
      <c r="G138" t="s">
        <v>52</v>
      </c>
      <c r="H138" t="s">
        <v>69</v>
      </c>
      <c r="I138">
        <v>155</v>
      </c>
      <c r="J138" s="6">
        <v>0.91346153846153844</v>
      </c>
      <c r="K138" s="6">
        <v>0.9419354838709677</v>
      </c>
      <c r="L138" s="15">
        <v>0.9</v>
      </c>
      <c r="M138" t="s">
        <v>50</v>
      </c>
      <c r="N138" t="s">
        <v>60</v>
      </c>
      <c r="O138" s="16">
        <v>104</v>
      </c>
      <c r="P138" s="7">
        <v>46112</v>
      </c>
      <c r="Q138" s="6">
        <v>0.32903225806451614</v>
      </c>
    </row>
    <row r="139" spans="1:17" x14ac:dyDescent="0.25">
      <c r="A139">
        <v>2026</v>
      </c>
      <c r="B139" t="s">
        <v>14</v>
      </c>
      <c r="C139" t="s">
        <v>21</v>
      </c>
      <c r="D139" t="s">
        <v>20</v>
      </c>
      <c r="E139">
        <v>9</v>
      </c>
      <c r="F139" t="s">
        <v>65</v>
      </c>
      <c r="G139" t="s">
        <v>52</v>
      </c>
      <c r="H139" t="s">
        <v>69</v>
      </c>
      <c r="I139">
        <v>155</v>
      </c>
      <c r="J139" s="6">
        <v>0.91346153846153844</v>
      </c>
      <c r="K139" s="6">
        <v>0.9419354838709677</v>
      </c>
      <c r="L139" s="15">
        <v>0.9</v>
      </c>
      <c r="M139" t="s">
        <v>50</v>
      </c>
      <c r="N139" t="s">
        <v>60</v>
      </c>
      <c r="O139" s="16">
        <v>104</v>
      </c>
      <c r="P139" s="7">
        <v>46112</v>
      </c>
      <c r="Q139" s="6">
        <v>5.8064516129032261E-2</v>
      </c>
    </row>
    <row r="140" spans="1:17" x14ac:dyDescent="0.25">
      <c r="A140">
        <v>2026</v>
      </c>
      <c r="B140" t="s">
        <v>14</v>
      </c>
      <c r="C140" t="s">
        <v>40</v>
      </c>
      <c r="D140" t="s">
        <v>16</v>
      </c>
      <c r="E140">
        <v>71</v>
      </c>
      <c r="F140" t="s">
        <v>65</v>
      </c>
      <c r="G140" t="s">
        <v>52</v>
      </c>
      <c r="H140" t="s">
        <v>69</v>
      </c>
      <c r="I140">
        <v>90</v>
      </c>
      <c r="J140" s="6">
        <v>0.95945945945945943</v>
      </c>
      <c r="K140" s="6">
        <v>0.96666666666666667</v>
      </c>
      <c r="L140" s="15">
        <v>0.9</v>
      </c>
      <c r="M140" t="s">
        <v>50</v>
      </c>
      <c r="N140" t="s">
        <v>60</v>
      </c>
      <c r="O140" s="16">
        <v>74</v>
      </c>
      <c r="P140" s="7">
        <v>46112</v>
      </c>
      <c r="Q140" s="6">
        <v>0.78888888888888886</v>
      </c>
    </row>
    <row r="141" spans="1:17" x14ac:dyDescent="0.25">
      <c r="A141">
        <v>2026</v>
      </c>
      <c r="B141" t="s">
        <v>14</v>
      </c>
      <c r="C141" t="s">
        <v>40</v>
      </c>
      <c r="D141" t="s">
        <v>19</v>
      </c>
      <c r="E141">
        <v>16</v>
      </c>
      <c r="F141" t="s">
        <v>65</v>
      </c>
      <c r="G141" t="s">
        <v>52</v>
      </c>
      <c r="H141" t="s">
        <v>69</v>
      </c>
      <c r="I141">
        <v>90</v>
      </c>
      <c r="J141" s="6">
        <v>0.95945945945945943</v>
      </c>
      <c r="K141" s="6">
        <v>0.96666666666666667</v>
      </c>
      <c r="L141" s="15">
        <v>0.9</v>
      </c>
      <c r="M141" t="s">
        <v>50</v>
      </c>
      <c r="N141" t="s">
        <v>60</v>
      </c>
      <c r="O141" s="16">
        <v>74</v>
      </c>
      <c r="P141" s="7">
        <v>46112</v>
      </c>
      <c r="Q141" s="6">
        <v>0.17777777777777778</v>
      </c>
    </row>
    <row r="142" spans="1:17" x14ac:dyDescent="0.25">
      <c r="A142">
        <v>2026</v>
      </c>
      <c r="B142" t="s">
        <v>14</v>
      </c>
      <c r="C142" t="s">
        <v>40</v>
      </c>
      <c r="D142" t="s">
        <v>20</v>
      </c>
      <c r="E142">
        <v>3</v>
      </c>
      <c r="F142" t="s">
        <v>65</v>
      </c>
      <c r="G142" t="s">
        <v>52</v>
      </c>
      <c r="H142" t="s">
        <v>69</v>
      </c>
      <c r="I142">
        <v>90</v>
      </c>
      <c r="J142" s="6">
        <v>0.95945945945945943</v>
      </c>
      <c r="K142" s="6">
        <v>0.96666666666666667</v>
      </c>
      <c r="L142" s="15">
        <v>0.9</v>
      </c>
      <c r="M142" t="s">
        <v>50</v>
      </c>
      <c r="N142" t="s">
        <v>60</v>
      </c>
      <c r="O142" s="16">
        <v>74</v>
      </c>
      <c r="P142" s="7">
        <v>46112</v>
      </c>
      <c r="Q142" s="6">
        <v>3.3333333333333333E-2</v>
      </c>
    </row>
    <row r="143" spans="1:17" x14ac:dyDescent="0.25">
      <c r="A143">
        <v>2026</v>
      </c>
      <c r="B143" t="s">
        <v>14</v>
      </c>
      <c r="C143" t="s">
        <v>41</v>
      </c>
      <c r="D143" t="s">
        <v>16</v>
      </c>
      <c r="E143">
        <v>13</v>
      </c>
      <c r="F143" t="s">
        <v>65</v>
      </c>
      <c r="G143" t="s">
        <v>52</v>
      </c>
      <c r="H143" t="s">
        <v>69</v>
      </c>
      <c r="I143">
        <v>15</v>
      </c>
      <c r="J143" s="6">
        <v>0.9285714285714286</v>
      </c>
      <c r="K143" s="6">
        <v>0.93333333333333335</v>
      </c>
      <c r="L143" s="15">
        <v>0.9</v>
      </c>
      <c r="M143" t="s">
        <v>50</v>
      </c>
      <c r="N143" t="s">
        <v>60</v>
      </c>
      <c r="O143" s="16">
        <v>14</v>
      </c>
      <c r="P143" s="7">
        <v>46112</v>
      </c>
      <c r="Q143" s="6">
        <v>0.8666666666666667</v>
      </c>
    </row>
    <row r="144" spans="1:17" x14ac:dyDescent="0.25">
      <c r="A144">
        <v>2026</v>
      </c>
      <c r="B144" t="s">
        <v>14</v>
      </c>
      <c r="C144" t="s">
        <v>41</v>
      </c>
      <c r="D144" t="s">
        <v>19</v>
      </c>
      <c r="E144">
        <v>1</v>
      </c>
      <c r="F144" t="s">
        <v>65</v>
      </c>
      <c r="G144" t="s">
        <v>52</v>
      </c>
      <c r="H144" t="s">
        <v>69</v>
      </c>
      <c r="I144">
        <v>15</v>
      </c>
      <c r="J144" s="6">
        <v>0.9285714285714286</v>
      </c>
      <c r="K144" s="6">
        <v>0.93333333333333335</v>
      </c>
      <c r="L144" s="15">
        <v>0.9</v>
      </c>
      <c r="M144" t="s">
        <v>50</v>
      </c>
      <c r="N144" t="s">
        <v>60</v>
      </c>
      <c r="O144" s="16">
        <v>14</v>
      </c>
      <c r="P144" s="7">
        <v>46112</v>
      </c>
      <c r="Q144" s="6">
        <v>6.6666666666666666E-2</v>
      </c>
    </row>
    <row r="145" spans="1:18" x14ac:dyDescent="0.25">
      <c r="A145">
        <v>2026</v>
      </c>
      <c r="B145" t="s">
        <v>14</v>
      </c>
      <c r="C145" t="s">
        <v>41</v>
      </c>
      <c r="D145" t="s">
        <v>20</v>
      </c>
      <c r="E145">
        <v>1</v>
      </c>
      <c r="F145" t="s">
        <v>65</v>
      </c>
      <c r="G145" t="s">
        <v>52</v>
      </c>
      <c r="H145" t="s">
        <v>69</v>
      </c>
      <c r="I145">
        <v>15</v>
      </c>
      <c r="J145" s="6">
        <v>0.9285714285714286</v>
      </c>
      <c r="K145" s="6">
        <v>0.93333333333333335</v>
      </c>
      <c r="L145" s="15">
        <v>0.9</v>
      </c>
      <c r="M145" t="s">
        <v>50</v>
      </c>
      <c r="N145" t="s">
        <v>60</v>
      </c>
      <c r="O145" s="16">
        <v>14</v>
      </c>
      <c r="P145" s="7">
        <v>46112</v>
      </c>
      <c r="Q145" s="6">
        <v>6.6666666666666666E-2</v>
      </c>
    </row>
    <row r="146" spans="1:18" x14ac:dyDescent="0.25">
      <c r="A146">
        <v>2026</v>
      </c>
      <c r="B146" t="s">
        <v>14</v>
      </c>
      <c r="C146" t="s">
        <v>23</v>
      </c>
      <c r="D146" t="s">
        <v>16</v>
      </c>
      <c r="E146">
        <v>72</v>
      </c>
      <c r="F146" t="s">
        <v>63</v>
      </c>
      <c r="G146" t="s">
        <v>53</v>
      </c>
      <c r="I146">
        <v>201</v>
      </c>
      <c r="J146" s="6">
        <v>0.92307692307692313</v>
      </c>
      <c r="K146" s="6">
        <v>0.97014925373134331</v>
      </c>
      <c r="L146" s="15">
        <v>0.9</v>
      </c>
      <c r="M146" t="s">
        <v>50</v>
      </c>
      <c r="N146" t="s">
        <v>60</v>
      </c>
      <c r="O146" s="16">
        <v>78</v>
      </c>
      <c r="P146" s="7">
        <v>46112</v>
      </c>
      <c r="Q146" s="6">
        <v>0.35820895522388058</v>
      </c>
      <c r="R146">
        <v>125</v>
      </c>
    </row>
    <row r="147" spans="1:18" x14ac:dyDescent="0.25">
      <c r="A147">
        <v>2026</v>
      </c>
      <c r="B147" t="s">
        <v>14</v>
      </c>
      <c r="C147" t="s">
        <v>23</v>
      </c>
      <c r="D147" t="s">
        <v>19</v>
      </c>
      <c r="E147">
        <v>123</v>
      </c>
      <c r="F147" t="s">
        <v>63</v>
      </c>
      <c r="G147" t="s">
        <v>53</v>
      </c>
      <c r="I147">
        <v>201</v>
      </c>
      <c r="J147" s="6">
        <v>0.92307692307692313</v>
      </c>
      <c r="K147" s="6">
        <v>0.97014925373134331</v>
      </c>
      <c r="L147" s="15">
        <v>0.9</v>
      </c>
      <c r="M147" t="s">
        <v>50</v>
      </c>
      <c r="N147" t="s">
        <v>60</v>
      </c>
      <c r="O147" s="16">
        <v>78</v>
      </c>
      <c r="P147" s="7">
        <v>46112</v>
      </c>
      <c r="Q147" s="6">
        <v>0.61194029850746268</v>
      </c>
      <c r="R147">
        <v>125</v>
      </c>
    </row>
    <row r="148" spans="1:18" x14ac:dyDescent="0.25">
      <c r="A148">
        <v>2026</v>
      </c>
      <c r="B148" t="s">
        <v>14</v>
      </c>
      <c r="C148" t="s">
        <v>23</v>
      </c>
      <c r="D148" t="s">
        <v>20</v>
      </c>
      <c r="E148">
        <v>6</v>
      </c>
      <c r="F148" t="s">
        <v>63</v>
      </c>
      <c r="G148" t="s">
        <v>53</v>
      </c>
      <c r="I148">
        <v>201</v>
      </c>
      <c r="J148" s="6">
        <v>0.92307692307692313</v>
      </c>
      <c r="K148" s="6">
        <v>0.97014925373134331</v>
      </c>
      <c r="L148" s="15">
        <v>0.9</v>
      </c>
      <c r="M148" t="s">
        <v>50</v>
      </c>
      <c r="N148" t="s">
        <v>60</v>
      </c>
      <c r="O148" s="16">
        <v>78</v>
      </c>
      <c r="P148" s="7">
        <v>46112</v>
      </c>
      <c r="Q148" s="6">
        <v>2.9850746268656716E-2</v>
      </c>
      <c r="R148">
        <v>125</v>
      </c>
    </row>
    <row r="149" spans="1:18" x14ac:dyDescent="0.25">
      <c r="A149">
        <v>2026</v>
      </c>
      <c r="B149" t="s">
        <v>14</v>
      </c>
      <c r="C149" t="s">
        <v>25</v>
      </c>
      <c r="D149" t="s">
        <v>16</v>
      </c>
      <c r="E149">
        <v>40</v>
      </c>
      <c r="F149" t="s">
        <v>63</v>
      </c>
      <c r="G149" t="s">
        <v>49</v>
      </c>
      <c r="I149">
        <v>185</v>
      </c>
      <c r="J149" s="6">
        <v>0.68965517241379315</v>
      </c>
      <c r="K149" s="6">
        <v>0.9027027027027027</v>
      </c>
      <c r="L149" s="15">
        <v>0.9</v>
      </c>
      <c r="M149" t="s">
        <v>50</v>
      </c>
      <c r="N149" t="s">
        <v>61</v>
      </c>
      <c r="O149" s="16">
        <v>58</v>
      </c>
      <c r="P149" s="7">
        <v>46112</v>
      </c>
      <c r="Q149" s="6">
        <v>0.21621621621621623</v>
      </c>
      <c r="R149">
        <v>125</v>
      </c>
    </row>
    <row r="150" spans="1:18" x14ac:dyDescent="0.25">
      <c r="A150">
        <v>2026</v>
      </c>
      <c r="B150" t="s">
        <v>14</v>
      </c>
      <c r="C150" t="s">
        <v>25</v>
      </c>
      <c r="D150" t="s">
        <v>19</v>
      </c>
      <c r="E150">
        <v>127</v>
      </c>
      <c r="F150" t="s">
        <v>63</v>
      </c>
      <c r="G150" t="s">
        <v>49</v>
      </c>
      <c r="I150">
        <v>185</v>
      </c>
      <c r="J150" s="6">
        <v>0.68965517241379315</v>
      </c>
      <c r="K150" s="6">
        <v>0.9027027027027027</v>
      </c>
      <c r="L150" s="15">
        <v>0.9</v>
      </c>
      <c r="M150" t="s">
        <v>50</v>
      </c>
      <c r="N150" t="s">
        <v>61</v>
      </c>
      <c r="O150" s="16">
        <v>58</v>
      </c>
      <c r="P150" s="7">
        <v>46112</v>
      </c>
      <c r="Q150" s="6">
        <v>0.68648648648648647</v>
      </c>
      <c r="R150">
        <v>125</v>
      </c>
    </row>
    <row r="151" spans="1:18" x14ac:dyDescent="0.25">
      <c r="A151">
        <v>2026</v>
      </c>
      <c r="B151" t="s">
        <v>14</v>
      </c>
      <c r="C151" t="s">
        <v>25</v>
      </c>
      <c r="D151" t="s">
        <v>20</v>
      </c>
      <c r="E151">
        <v>18</v>
      </c>
      <c r="F151" t="s">
        <v>63</v>
      </c>
      <c r="G151" t="s">
        <v>49</v>
      </c>
      <c r="I151">
        <v>185</v>
      </c>
      <c r="J151" s="6">
        <v>0.68965517241379315</v>
      </c>
      <c r="K151" s="6">
        <v>0.9027027027027027</v>
      </c>
      <c r="L151" s="15">
        <v>0.9</v>
      </c>
      <c r="M151" t="s">
        <v>50</v>
      </c>
      <c r="N151" t="s">
        <v>61</v>
      </c>
      <c r="O151" s="16">
        <v>58</v>
      </c>
      <c r="P151" s="7">
        <v>46112</v>
      </c>
      <c r="Q151" s="6">
        <v>9.7297297297297303E-2</v>
      </c>
      <c r="R151">
        <v>125</v>
      </c>
    </row>
    <row r="152" spans="1:18" x14ac:dyDescent="0.25">
      <c r="A152">
        <v>2026</v>
      </c>
      <c r="B152" t="s">
        <v>14</v>
      </c>
      <c r="C152" t="s">
        <v>26</v>
      </c>
      <c r="D152" t="s">
        <v>16</v>
      </c>
      <c r="E152">
        <v>0</v>
      </c>
      <c r="F152" t="s">
        <v>63</v>
      </c>
      <c r="G152" t="s">
        <v>49</v>
      </c>
      <c r="I152">
        <v>1</v>
      </c>
      <c r="J152" s="6">
        <v>0</v>
      </c>
      <c r="K152" s="6">
        <v>0</v>
      </c>
      <c r="L152" s="15">
        <v>0.9</v>
      </c>
      <c r="M152" t="s">
        <v>50</v>
      </c>
      <c r="N152" t="s">
        <v>54</v>
      </c>
      <c r="O152" s="16">
        <v>1</v>
      </c>
      <c r="P152" s="7">
        <v>46112</v>
      </c>
      <c r="Q152" s="6">
        <v>0</v>
      </c>
    </row>
    <row r="153" spans="1:18" x14ac:dyDescent="0.25">
      <c r="A153">
        <v>2026</v>
      </c>
      <c r="B153" t="s">
        <v>14</v>
      </c>
      <c r="C153" t="s">
        <v>26</v>
      </c>
      <c r="D153" t="s">
        <v>19</v>
      </c>
      <c r="E153">
        <v>0</v>
      </c>
      <c r="F153" t="s">
        <v>63</v>
      </c>
      <c r="G153" t="s">
        <v>49</v>
      </c>
      <c r="I153">
        <v>1</v>
      </c>
      <c r="J153" s="6">
        <v>0</v>
      </c>
      <c r="K153" s="6">
        <v>0</v>
      </c>
      <c r="L153" s="15">
        <v>0.9</v>
      </c>
      <c r="M153" t="s">
        <v>50</v>
      </c>
      <c r="N153" t="s">
        <v>54</v>
      </c>
      <c r="O153" s="16">
        <v>1</v>
      </c>
      <c r="P153" s="7">
        <v>46112</v>
      </c>
      <c r="Q153" s="6">
        <v>0</v>
      </c>
    </row>
    <row r="154" spans="1:18" x14ac:dyDescent="0.25">
      <c r="A154">
        <v>2026</v>
      </c>
      <c r="B154" t="s">
        <v>14</v>
      </c>
      <c r="C154" t="s">
        <v>26</v>
      </c>
      <c r="D154" t="s">
        <v>20</v>
      </c>
      <c r="E154">
        <v>1</v>
      </c>
      <c r="F154" t="s">
        <v>63</v>
      </c>
      <c r="G154" t="s">
        <v>49</v>
      </c>
      <c r="I154">
        <v>1</v>
      </c>
      <c r="J154" s="6">
        <v>0</v>
      </c>
      <c r="K154" s="6">
        <v>0</v>
      </c>
      <c r="L154" s="15">
        <v>0.9</v>
      </c>
      <c r="M154" t="s">
        <v>50</v>
      </c>
      <c r="N154" t="s">
        <v>54</v>
      </c>
      <c r="O154" s="16">
        <v>1</v>
      </c>
      <c r="P154" s="7">
        <v>46112</v>
      </c>
      <c r="Q154" s="6">
        <v>1</v>
      </c>
    </row>
    <row r="155" spans="1:18" x14ac:dyDescent="0.25">
      <c r="A155">
        <v>2026</v>
      </c>
      <c r="B155" t="s">
        <v>14</v>
      </c>
      <c r="C155" t="s">
        <v>27</v>
      </c>
      <c r="D155" t="s">
        <v>16</v>
      </c>
      <c r="E155">
        <v>933</v>
      </c>
      <c r="F155" t="s">
        <v>63</v>
      </c>
      <c r="G155" t="s">
        <v>55</v>
      </c>
      <c r="I155">
        <v>988</v>
      </c>
      <c r="J155" s="6">
        <v>0.96884735202492211</v>
      </c>
      <c r="K155" s="6">
        <v>0.96963562753036436</v>
      </c>
      <c r="L155" s="15">
        <v>0.9</v>
      </c>
      <c r="M155" t="s">
        <v>50</v>
      </c>
      <c r="N155" t="s">
        <v>51</v>
      </c>
      <c r="O155" s="16">
        <v>963</v>
      </c>
      <c r="P155" s="7">
        <v>46112</v>
      </c>
      <c r="Q155" s="6">
        <v>0.94433198380566796</v>
      </c>
    </row>
    <row r="156" spans="1:18" x14ac:dyDescent="0.25">
      <c r="A156">
        <v>2026</v>
      </c>
      <c r="B156" t="s">
        <v>14</v>
      </c>
      <c r="C156" t="s">
        <v>27</v>
      </c>
      <c r="D156" t="s">
        <v>19</v>
      </c>
      <c r="E156">
        <v>25</v>
      </c>
      <c r="F156" t="s">
        <v>63</v>
      </c>
      <c r="G156" t="s">
        <v>55</v>
      </c>
      <c r="I156">
        <v>988</v>
      </c>
      <c r="J156" s="6">
        <v>0.96884735202492211</v>
      </c>
      <c r="K156" s="6">
        <v>0.96963562753036436</v>
      </c>
      <c r="L156" s="15">
        <v>0.9</v>
      </c>
      <c r="M156" t="s">
        <v>50</v>
      </c>
      <c r="N156" t="s">
        <v>51</v>
      </c>
      <c r="O156" s="16">
        <v>963</v>
      </c>
      <c r="P156" s="7">
        <v>46112</v>
      </c>
      <c r="Q156" s="6">
        <v>2.5303643724696356E-2</v>
      </c>
    </row>
    <row r="157" spans="1:18" x14ac:dyDescent="0.25">
      <c r="A157">
        <v>2026</v>
      </c>
      <c r="B157" t="s">
        <v>14</v>
      </c>
      <c r="C157" t="s">
        <v>27</v>
      </c>
      <c r="D157" t="s">
        <v>20</v>
      </c>
      <c r="E157">
        <v>30</v>
      </c>
      <c r="F157" t="s">
        <v>63</v>
      </c>
      <c r="G157" t="s">
        <v>55</v>
      </c>
      <c r="I157">
        <v>988</v>
      </c>
      <c r="J157" s="6">
        <v>0.96884735202492211</v>
      </c>
      <c r="K157" s="6">
        <v>0.96963562753036436</v>
      </c>
      <c r="L157" s="15">
        <v>0.9</v>
      </c>
      <c r="M157" t="s">
        <v>50</v>
      </c>
      <c r="N157" t="s">
        <v>51</v>
      </c>
      <c r="O157" s="16">
        <v>963</v>
      </c>
      <c r="P157" s="7">
        <v>46112</v>
      </c>
      <c r="Q157" s="6">
        <v>3.0364372469635626E-2</v>
      </c>
    </row>
    <row r="158" spans="1:18" x14ac:dyDescent="0.25">
      <c r="A158">
        <v>2026</v>
      </c>
      <c r="B158" t="s">
        <v>14</v>
      </c>
      <c r="C158" t="s">
        <v>29</v>
      </c>
      <c r="D158" t="s">
        <v>16</v>
      </c>
      <c r="E158">
        <v>297</v>
      </c>
      <c r="F158" t="s">
        <v>63</v>
      </c>
      <c r="G158" t="s">
        <v>56</v>
      </c>
      <c r="I158">
        <v>419</v>
      </c>
      <c r="J158" s="6">
        <v>0.82271468144044324</v>
      </c>
      <c r="K158" s="6">
        <v>0.847255369928401</v>
      </c>
      <c r="L158" s="15">
        <v>0.9</v>
      </c>
      <c r="M158" t="s">
        <v>50</v>
      </c>
      <c r="N158" t="s">
        <v>54</v>
      </c>
      <c r="O158" s="16">
        <v>361</v>
      </c>
      <c r="P158" s="7">
        <v>46112</v>
      </c>
      <c r="Q158" s="6">
        <v>0.70883054892601427</v>
      </c>
    </row>
    <row r="159" spans="1:18" x14ac:dyDescent="0.25">
      <c r="A159">
        <v>2026</v>
      </c>
      <c r="B159" t="s">
        <v>14</v>
      </c>
      <c r="C159" t="s">
        <v>29</v>
      </c>
      <c r="D159" t="s">
        <v>19</v>
      </c>
      <c r="E159">
        <v>58</v>
      </c>
      <c r="F159" t="s">
        <v>63</v>
      </c>
      <c r="G159" t="s">
        <v>56</v>
      </c>
      <c r="I159">
        <v>419</v>
      </c>
      <c r="J159" s="6">
        <v>0.82271468144044324</v>
      </c>
      <c r="K159" s="6">
        <v>0.847255369928401</v>
      </c>
      <c r="L159" s="15">
        <v>0.9</v>
      </c>
      <c r="M159" t="s">
        <v>50</v>
      </c>
      <c r="N159" t="s">
        <v>54</v>
      </c>
      <c r="O159" s="16">
        <v>361</v>
      </c>
      <c r="P159" s="7">
        <v>46112</v>
      </c>
      <c r="Q159" s="6">
        <v>0.13842482100238662</v>
      </c>
    </row>
    <row r="160" spans="1:18" x14ac:dyDescent="0.25">
      <c r="A160">
        <v>2026</v>
      </c>
      <c r="B160" t="s">
        <v>14</v>
      </c>
      <c r="C160" t="s">
        <v>29</v>
      </c>
      <c r="D160" t="s">
        <v>20</v>
      </c>
      <c r="E160">
        <v>64</v>
      </c>
      <c r="F160" t="s">
        <v>63</v>
      </c>
      <c r="G160" t="s">
        <v>56</v>
      </c>
      <c r="I160">
        <v>419</v>
      </c>
      <c r="J160" s="6">
        <v>0.82271468144044324</v>
      </c>
      <c r="K160" s="6">
        <v>0.847255369928401</v>
      </c>
      <c r="L160" s="15">
        <v>0.9</v>
      </c>
      <c r="M160" t="s">
        <v>50</v>
      </c>
      <c r="N160" t="s">
        <v>54</v>
      </c>
      <c r="O160" s="16">
        <v>361</v>
      </c>
      <c r="P160" s="7">
        <v>46112</v>
      </c>
      <c r="Q160" s="6">
        <v>0.15274463007159905</v>
      </c>
    </row>
    <row r="161" spans="1:17" x14ac:dyDescent="0.25">
      <c r="A161">
        <v>2026</v>
      </c>
      <c r="B161" t="s">
        <v>14</v>
      </c>
      <c r="C161" t="s">
        <v>31</v>
      </c>
      <c r="D161" t="s">
        <v>16</v>
      </c>
      <c r="E161">
        <v>269</v>
      </c>
      <c r="F161" t="s">
        <v>63</v>
      </c>
      <c r="G161" t="s">
        <v>56</v>
      </c>
      <c r="I161">
        <v>525</v>
      </c>
      <c r="J161" s="6">
        <v>0.75988700564971756</v>
      </c>
      <c r="K161" s="6">
        <v>0.83809523809523812</v>
      </c>
      <c r="L161" s="15">
        <v>0.9</v>
      </c>
      <c r="M161" t="s">
        <v>50</v>
      </c>
      <c r="N161" t="s">
        <v>54</v>
      </c>
      <c r="O161" s="16">
        <v>354</v>
      </c>
      <c r="P161" s="7">
        <v>46112</v>
      </c>
      <c r="Q161" s="6">
        <v>0.51238095238095238</v>
      </c>
    </row>
    <row r="162" spans="1:17" x14ac:dyDescent="0.25">
      <c r="A162">
        <v>2026</v>
      </c>
      <c r="B162" t="s">
        <v>14</v>
      </c>
      <c r="C162" t="s">
        <v>31</v>
      </c>
      <c r="D162" t="s">
        <v>19</v>
      </c>
      <c r="E162">
        <v>171</v>
      </c>
      <c r="F162" t="s">
        <v>63</v>
      </c>
      <c r="G162" t="s">
        <v>56</v>
      </c>
      <c r="I162">
        <v>525</v>
      </c>
      <c r="J162" s="6">
        <v>0.75988700564971756</v>
      </c>
      <c r="K162" s="6">
        <v>0.83809523809523812</v>
      </c>
      <c r="L162" s="15">
        <v>0.9</v>
      </c>
      <c r="M162" t="s">
        <v>50</v>
      </c>
      <c r="N162" t="s">
        <v>54</v>
      </c>
      <c r="O162" s="16">
        <v>354</v>
      </c>
      <c r="P162" s="7">
        <v>46112</v>
      </c>
      <c r="Q162" s="6">
        <v>0.32571428571428573</v>
      </c>
    </row>
    <row r="163" spans="1:17" x14ac:dyDescent="0.25">
      <c r="A163">
        <v>2026</v>
      </c>
      <c r="B163" t="s">
        <v>14</v>
      </c>
      <c r="C163" t="s">
        <v>31</v>
      </c>
      <c r="D163" t="s">
        <v>20</v>
      </c>
      <c r="E163">
        <v>85</v>
      </c>
      <c r="F163" t="s">
        <v>63</v>
      </c>
      <c r="G163" t="s">
        <v>56</v>
      </c>
      <c r="I163">
        <v>525</v>
      </c>
      <c r="J163" s="6">
        <v>0.75988700564971756</v>
      </c>
      <c r="K163" s="6">
        <v>0.83809523809523812</v>
      </c>
      <c r="L163" s="15">
        <v>0.9</v>
      </c>
      <c r="M163" t="s">
        <v>50</v>
      </c>
      <c r="N163" t="s">
        <v>54</v>
      </c>
      <c r="O163" s="16">
        <v>354</v>
      </c>
      <c r="P163" s="7">
        <v>46112</v>
      </c>
      <c r="Q163" s="6">
        <v>0.16190476190476191</v>
      </c>
    </row>
    <row r="164" spans="1:17" x14ac:dyDescent="0.25">
      <c r="A164">
        <v>2026</v>
      </c>
      <c r="B164" t="s">
        <v>14</v>
      </c>
      <c r="C164" t="s">
        <v>32</v>
      </c>
      <c r="D164" t="s">
        <v>16</v>
      </c>
      <c r="E164">
        <v>164</v>
      </c>
      <c r="F164" t="s">
        <v>63</v>
      </c>
      <c r="G164" t="s">
        <v>53</v>
      </c>
      <c r="I164">
        <v>182</v>
      </c>
      <c r="J164" s="6">
        <v>0.91111111111111109</v>
      </c>
      <c r="K164" s="6">
        <v>0.91208791208791207</v>
      </c>
      <c r="L164" s="15">
        <v>0.9</v>
      </c>
      <c r="M164" t="s">
        <v>50</v>
      </c>
      <c r="N164" t="s">
        <v>51</v>
      </c>
      <c r="O164" s="16">
        <v>180</v>
      </c>
      <c r="P164" s="7">
        <v>46112</v>
      </c>
      <c r="Q164" s="6">
        <v>0.90109890109890112</v>
      </c>
    </row>
    <row r="165" spans="1:17" x14ac:dyDescent="0.25">
      <c r="A165">
        <v>2026</v>
      </c>
      <c r="B165" t="s">
        <v>14</v>
      </c>
      <c r="C165" t="s">
        <v>32</v>
      </c>
      <c r="D165" t="s">
        <v>19</v>
      </c>
      <c r="E165">
        <v>2</v>
      </c>
      <c r="F165" t="s">
        <v>63</v>
      </c>
      <c r="G165" t="s">
        <v>53</v>
      </c>
      <c r="I165">
        <v>182</v>
      </c>
      <c r="J165" s="6">
        <v>0.91111111111111109</v>
      </c>
      <c r="K165" s="6">
        <v>0.91208791208791207</v>
      </c>
      <c r="L165" s="15">
        <v>0.9</v>
      </c>
      <c r="M165" t="s">
        <v>50</v>
      </c>
      <c r="N165" t="s">
        <v>51</v>
      </c>
      <c r="O165" s="16">
        <v>180</v>
      </c>
      <c r="P165" s="7">
        <v>46112</v>
      </c>
      <c r="Q165" s="6">
        <v>1.098901098901099E-2</v>
      </c>
    </row>
    <row r="166" spans="1:17" x14ac:dyDescent="0.25">
      <c r="A166">
        <v>2026</v>
      </c>
      <c r="B166" t="s">
        <v>14</v>
      </c>
      <c r="C166" t="s">
        <v>32</v>
      </c>
      <c r="D166" t="s">
        <v>20</v>
      </c>
      <c r="E166">
        <v>16</v>
      </c>
      <c r="F166" t="s">
        <v>63</v>
      </c>
      <c r="G166" t="s">
        <v>53</v>
      </c>
      <c r="I166">
        <v>182</v>
      </c>
      <c r="J166" s="6">
        <v>0.91111111111111109</v>
      </c>
      <c r="K166" s="6">
        <v>0.91208791208791207</v>
      </c>
      <c r="L166" s="15">
        <v>0.9</v>
      </c>
      <c r="M166" t="s">
        <v>50</v>
      </c>
      <c r="N166" t="s">
        <v>51</v>
      </c>
      <c r="O166" s="16">
        <v>180</v>
      </c>
      <c r="P166" s="7">
        <v>46112</v>
      </c>
      <c r="Q166" s="6">
        <v>8.7912087912087919E-2</v>
      </c>
    </row>
    <row r="167" spans="1:17" x14ac:dyDescent="0.25">
      <c r="A167">
        <v>2026</v>
      </c>
      <c r="B167" t="s">
        <v>14</v>
      </c>
      <c r="C167" t="s">
        <v>33</v>
      </c>
      <c r="D167" t="s">
        <v>16</v>
      </c>
      <c r="E167">
        <v>136</v>
      </c>
      <c r="F167" t="s">
        <v>63</v>
      </c>
      <c r="G167" t="s">
        <v>57</v>
      </c>
      <c r="I167">
        <v>166</v>
      </c>
      <c r="J167" s="6">
        <v>0.86624203821656054</v>
      </c>
      <c r="K167" s="6">
        <v>0.87349397590361444</v>
      </c>
      <c r="L167" s="15">
        <v>0.9</v>
      </c>
      <c r="M167" t="s">
        <v>50</v>
      </c>
      <c r="N167" t="s">
        <v>54</v>
      </c>
      <c r="O167" s="16">
        <v>157</v>
      </c>
      <c r="P167" s="7">
        <v>46112</v>
      </c>
      <c r="Q167" s="6">
        <v>0.81927710843373491</v>
      </c>
    </row>
    <row r="168" spans="1:17" x14ac:dyDescent="0.25">
      <c r="A168">
        <v>2026</v>
      </c>
      <c r="B168" t="s">
        <v>14</v>
      </c>
      <c r="C168" t="s">
        <v>33</v>
      </c>
      <c r="D168" t="s">
        <v>19</v>
      </c>
      <c r="E168">
        <v>9</v>
      </c>
      <c r="F168" t="s">
        <v>63</v>
      </c>
      <c r="G168" t="s">
        <v>57</v>
      </c>
      <c r="I168">
        <v>166</v>
      </c>
      <c r="J168" s="6">
        <v>0.86624203821656054</v>
      </c>
      <c r="K168" s="6">
        <v>0.87349397590361444</v>
      </c>
      <c r="L168" s="15">
        <v>0.9</v>
      </c>
      <c r="M168" t="s">
        <v>50</v>
      </c>
      <c r="N168" t="s">
        <v>54</v>
      </c>
      <c r="O168" s="16">
        <v>157</v>
      </c>
      <c r="P168" s="7">
        <v>46112</v>
      </c>
      <c r="Q168" s="6">
        <v>5.4216867469879519E-2</v>
      </c>
    </row>
    <row r="169" spans="1:17" x14ac:dyDescent="0.25">
      <c r="A169">
        <v>2026</v>
      </c>
      <c r="B169" t="s">
        <v>14</v>
      </c>
      <c r="C169" t="s">
        <v>33</v>
      </c>
      <c r="D169" t="s">
        <v>20</v>
      </c>
      <c r="E169">
        <v>21</v>
      </c>
      <c r="F169" t="s">
        <v>63</v>
      </c>
      <c r="G169" t="s">
        <v>57</v>
      </c>
      <c r="I169">
        <v>166</v>
      </c>
      <c r="J169" s="6">
        <v>0.86624203821656054</v>
      </c>
      <c r="K169" s="6">
        <v>0.87349397590361444</v>
      </c>
      <c r="L169" s="15">
        <v>0.9</v>
      </c>
      <c r="M169" t="s">
        <v>50</v>
      </c>
      <c r="N169" t="s">
        <v>54</v>
      </c>
      <c r="O169" s="16">
        <v>157</v>
      </c>
      <c r="P169" s="7">
        <v>46112</v>
      </c>
      <c r="Q169" s="6">
        <v>0.12650602409638553</v>
      </c>
    </row>
    <row r="170" spans="1:17" x14ac:dyDescent="0.25">
      <c r="A170">
        <v>2026</v>
      </c>
      <c r="B170" t="s">
        <v>14</v>
      </c>
      <c r="C170" t="s">
        <v>35</v>
      </c>
      <c r="D170" t="s">
        <v>16</v>
      </c>
      <c r="E170">
        <v>9</v>
      </c>
      <c r="F170" t="s">
        <v>63</v>
      </c>
      <c r="G170" t="s">
        <v>57</v>
      </c>
      <c r="I170">
        <v>14</v>
      </c>
      <c r="J170" s="6">
        <v>0.9</v>
      </c>
      <c r="K170" s="6">
        <v>0.9285714285714286</v>
      </c>
      <c r="L170" s="15">
        <v>0.9</v>
      </c>
      <c r="M170" t="s">
        <v>50</v>
      </c>
      <c r="N170" t="s">
        <v>60</v>
      </c>
      <c r="O170" s="16">
        <v>10</v>
      </c>
      <c r="P170" s="7">
        <v>46112</v>
      </c>
      <c r="Q170" s="6">
        <v>0.6428571428571429</v>
      </c>
    </row>
    <row r="171" spans="1:17" x14ac:dyDescent="0.25">
      <c r="A171">
        <v>2026</v>
      </c>
      <c r="B171" t="s">
        <v>14</v>
      </c>
      <c r="C171" t="s">
        <v>35</v>
      </c>
      <c r="D171" t="s">
        <v>19</v>
      </c>
      <c r="E171">
        <v>4</v>
      </c>
      <c r="F171" t="s">
        <v>63</v>
      </c>
      <c r="G171" t="s">
        <v>57</v>
      </c>
      <c r="I171">
        <v>14</v>
      </c>
      <c r="J171" s="6">
        <v>0.9</v>
      </c>
      <c r="K171" s="6">
        <v>0.9285714285714286</v>
      </c>
      <c r="L171" s="15">
        <v>0.9</v>
      </c>
      <c r="M171" t="s">
        <v>50</v>
      </c>
      <c r="N171" t="s">
        <v>60</v>
      </c>
      <c r="O171" s="16">
        <v>10</v>
      </c>
      <c r="P171" s="7">
        <v>46112</v>
      </c>
      <c r="Q171" s="6">
        <v>0.2857142857142857</v>
      </c>
    </row>
    <row r="172" spans="1:17" x14ac:dyDescent="0.25">
      <c r="A172">
        <v>2026</v>
      </c>
      <c r="B172" t="s">
        <v>14</v>
      </c>
      <c r="C172" t="s">
        <v>35</v>
      </c>
      <c r="D172" t="s">
        <v>20</v>
      </c>
      <c r="E172">
        <v>1</v>
      </c>
      <c r="F172" t="s">
        <v>63</v>
      </c>
      <c r="G172" t="s">
        <v>57</v>
      </c>
      <c r="I172">
        <v>14</v>
      </c>
      <c r="J172" s="6">
        <v>0.9</v>
      </c>
      <c r="K172" s="6">
        <v>0.9285714285714286</v>
      </c>
      <c r="L172" s="15">
        <v>0.9</v>
      </c>
      <c r="M172" t="s">
        <v>50</v>
      </c>
      <c r="N172" t="s">
        <v>60</v>
      </c>
      <c r="O172" s="16">
        <v>10</v>
      </c>
      <c r="P172" s="7">
        <v>46112</v>
      </c>
      <c r="Q172" s="6">
        <v>7.1428571428571425E-2</v>
      </c>
    </row>
    <row r="173" spans="1:17" x14ac:dyDescent="0.25">
      <c r="A173">
        <v>2026</v>
      </c>
      <c r="B173" t="s">
        <v>14</v>
      </c>
      <c r="C173" t="s">
        <v>36</v>
      </c>
      <c r="D173" t="s">
        <v>16</v>
      </c>
      <c r="E173">
        <v>751</v>
      </c>
      <c r="F173" t="s">
        <v>63</v>
      </c>
      <c r="G173" t="s">
        <v>55</v>
      </c>
      <c r="I173">
        <v>802</v>
      </c>
      <c r="J173" s="6">
        <v>0.96405648267008981</v>
      </c>
      <c r="K173" s="6">
        <v>0.96508728179551118</v>
      </c>
      <c r="L173" s="15">
        <v>0.9</v>
      </c>
      <c r="M173" t="s">
        <v>50</v>
      </c>
      <c r="N173" t="s">
        <v>51</v>
      </c>
      <c r="O173" s="16">
        <v>779</v>
      </c>
      <c r="P173" s="7">
        <v>46112</v>
      </c>
      <c r="Q173" s="6">
        <v>0.93640897755610975</v>
      </c>
    </row>
    <row r="174" spans="1:17" x14ac:dyDescent="0.25">
      <c r="A174">
        <v>2026</v>
      </c>
      <c r="B174" t="s">
        <v>14</v>
      </c>
      <c r="C174" t="s">
        <v>36</v>
      </c>
      <c r="D174" t="s">
        <v>19</v>
      </c>
      <c r="E174">
        <v>23</v>
      </c>
      <c r="F174" t="s">
        <v>63</v>
      </c>
      <c r="G174" t="s">
        <v>55</v>
      </c>
      <c r="I174">
        <v>802</v>
      </c>
      <c r="J174" s="6">
        <v>0.96405648267008981</v>
      </c>
      <c r="K174" s="6">
        <v>0.96508728179551118</v>
      </c>
      <c r="L174" s="15">
        <v>0.9</v>
      </c>
      <c r="M174" t="s">
        <v>50</v>
      </c>
      <c r="N174" t="s">
        <v>51</v>
      </c>
      <c r="O174" s="16">
        <v>779</v>
      </c>
      <c r="P174" s="7">
        <v>46112</v>
      </c>
      <c r="Q174" s="6">
        <v>2.8678304239401497E-2</v>
      </c>
    </row>
    <row r="175" spans="1:17" x14ac:dyDescent="0.25">
      <c r="A175">
        <v>2026</v>
      </c>
      <c r="B175" t="s">
        <v>14</v>
      </c>
      <c r="C175" t="s">
        <v>36</v>
      </c>
      <c r="D175" t="s">
        <v>20</v>
      </c>
      <c r="E175">
        <v>28</v>
      </c>
      <c r="F175" t="s">
        <v>63</v>
      </c>
      <c r="G175" t="s">
        <v>55</v>
      </c>
      <c r="I175">
        <v>802</v>
      </c>
      <c r="J175" s="6">
        <v>0.96405648267008981</v>
      </c>
      <c r="K175" s="6">
        <v>0.96508728179551118</v>
      </c>
      <c r="L175" s="15">
        <v>0.9</v>
      </c>
      <c r="M175" t="s">
        <v>50</v>
      </c>
      <c r="N175" t="s">
        <v>51</v>
      </c>
      <c r="O175" s="16">
        <v>779</v>
      </c>
      <c r="P175" s="7">
        <v>46112</v>
      </c>
      <c r="Q175" s="6">
        <v>3.4912718204488775E-2</v>
      </c>
    </row>
    <row r="176" spans="1:17" x14ac:dyDescent="0.25">
      <c r="A176">
        <v>2026</v>
      </c>
      <c r="B176" t="s">
        <v>14</v>
      </c>
      <c r="C176" t="s">
        <v>37</v>
      </c>
      <c r="D176" t="s">
        <v>16</v>
      </c>
      <c r="E176">
        <v>241</v>
      </c>
      <c r="F176" t="s">
        <v>63</v>
      </c>
      <c r="G176" t="s">
        <v>58</v>
      </c>
      <c r="I176">
        <v>317</v>
      </c>
      <c r="J176" s="6">
        <v>0.86690647482014394</v>
      </c>
      <c r="K176" s="6">
        <v>0.88328075709779175</v>
      </c>
      <c r="L176" s="15">
        <v>0.9</v>
      </c>
      <c r="M176" t="s">
        <v>50</v>
      </c>
      <c r="N176" t="s">
        <v>54</v>
      </c>
      <c r="O176" s="16">
        <v>278</v>
      </c>
      <c r="P176" s="7">
        <v>46112</v>
      </c>
      <c r="Q176" s="6">
        <v>0.76025236593059942</v>
      </c>
    </row>
    <row r="177" spans="1:17" x14ac:dyDescent="0.25">
      <c r="A177">
        <v>2026</v>
      </c>
      <c r="B177" t="s">
        <v>14</v>
      </c>
      <c r="C177" t="s">
        <v>37</v>
      </c>
      <c r="D177" t="s">
        <v>19</v>
      </c>
      <c r="E177">
        <v>39</v>
      </c>
      <c r="F177" t="s">
        <v>63</v>
      </c>
      <c r="G177" t="s">
        <v>58</v>
      </c>
      <c r="I177">
        <v>317</v>
      </c>
      <c r="J177" s="6">
        <v>0.86690647482014394</v>
      </c>
      <c r="K177" s="6">
        <v>0.88328075709779175</v>
      </c>
      <c r="L177" s="15">
        <v>0.9</v>
      </c>
      <c r="M177" t="s">
        <v>50</v>
      </c>
      <c r="N177" t="s">
        <v>54</v>
      </c>
      <c r="O177" s="16">
        <v>278</v>
      </c>
      <c r="P177" s="7">
        <v>46112</v>
      </c>
      <c r="Q177" s="6">
        <v>0.12302839116719243</v>
      </c>
    </row>
    <row r="178" spans="1:17" x14ac:dyDescent="0.25">
      <c r="A178">
        <v>2026</v>
      </c>
      <c r="B178" t="s">
        <v>14</v>
      </c>
      <c r="C178" t="s">
        <v>37</v>
      </c>
      <c r="D178" t="s">
        <v>20</v>
      </c>
      <c r="E178">
        <v>37</v>
      </c>
      <c r="F178" t="s">
        <v>63</v>
      </c>
      <c r="G178" t="s">
        <v>58</v>
      </c>
      <c r="I178">
        <v>317</v>
      </c>
      <c r="J178" s="6">
        <v>0.86690647482014394</v>
      </c>
      <c r="K178" s="6">
        <v>0.88328075709779175</v>
      </c>
      <c r="L178" s="15">
        <v>0.9</v>
      </c>
      <c r="M178" t="s">
        <v>50</v>
      </c>
      <c r="N178" t="s">
        <v>54</v>
      </c>
      <c r="O178" s="11">
        <v>278</v>
      </c>
      <c r="P178" s="7">
        <v>46112</v>
      </c>
      <c r="Q178" s="6">
        <v>0.1167192429022082</v>
      </c>
    </row>
    <row r="179" spans="1:17" x14ac:dyDescent="0.25">
      <c r="A179">
        <v>2026</v>
      </c>
      <c r="B179" t="s">
        <v>14</v>
      </c>
      <c r="C179" t="s">
        <v>39</v>
      </c>
      <c r="D179" t="s">
        <v>16</v>
      </c>
      <c r="E179">
        <v>201</v>
      </c>
      <c r="F179" t="s">
        <v>63</v>
      </c>
      <c r="G179" t="s">
        <v>58</v>
      </c>
      <c r="I179">
        <v>452</v>
      </c>
      <c r="J179" s="6">
        <v>0.76425855513307983</v>
      </c>
      <c r="K179" s="6">
        <v>0.86283185840707965</v>
      </c>
      <c r="L179" s="15">
        <v>0.9</v>
      </c>
      <c r="M179" t="s">
        <v>50</v>
      </c>
      <c r="N179" t="s">
        <v>54</v>
      </c>
      <c r="O179" s="16">
        <v>263</v>
      </c>
      <c r="P179" s="7">
        <v>46112</v>
      </c>
      <c r="Q179" s="6">
        <v>0.44469026548672569</v>
      </c>
    </row>
    <row r="180" spans="1:17" x14ac:dyDescent="0.25">
      <c r="A180">
        <v>2026</v>
      </c>
      <c r="B180" t="s">
        <v>14</v>
      </c>
      <c r="C180" t="s">
        <v>39</v>
      </c>
      <c r="D180" t="s">
        <v>19</v>
      </c>
      <c r="E180">
        <v>189</v>
      </c>
      <c r="F180" t="s">
        <v>63</v>
      </c>
      <c r="G180" t="s">
        <v>58</v>
      </c>
      <c r="I180">
        <v>452</v>
      </c>
      <c r="J180" s="6">
        <v>0.76425855513307983</v>
      </c>
      <c r="K180" s="6">
        <v>0.86283185840707965</v>
      </c>
      <c r="L180" s="15">
        <v>0.9</v>
      </c>
      <c r="M180" t="s">
        <v>50</v>
      </c>
      <c r="N180" t="s">
        <v>54</v>
      </c>
      <c r="O180" s="16">
        <v>263</v>
      </c>
      <c r="P180" s="7">
        <v>46112</v>
      </c>
      <c r="Q180" s="6">
        <v>0.41814159292035397</v>
      </c>
    </row>
    <row r="181" spans="1:17" x14ac:dyDescent="0.25">
      <c r="A181">
        <v>2026</v>
      </c>
      <c r="B181" t="s">
        <v>14</v>
      </c>
      <c r="C181" t="s">
        <v>39</v>
      </c>
      <c r="D181" t="s">
        <v>20</v>
      </c>
      <c r="E181">
        <v>62</v>
      </c>
      <c r="F181" t="s">
        <v>63</v>
      </c>
      <c r="G181" t="s">
        <v>58</v>
      </c>
      <c r="I181">
        <v>452</v>
      </c>
      <c r="J181" s="6">
        <v>0.76425855513307983</v>
      </c>
      <c r="K181" s="6">
        <v>0.86283185840707965</v>
      </c>
      <c r="L181" s="15">
        <v>0.9</v>
      </c>
      <c r="M181" t="s">
        <v>50</v>
      </c>
      <c r="N181" t="s">
        <v>54</v>
      </c>
      <c r="O181" s="16">
        <v>263</v>
      </c>
      <c r="P181" s="7">
        <v>46112</v>
      </c>
      <c r="Q181" s="6">
        <v>0.13716814159292035</v>
      </c>
    </row>
    <row r="182" spans="1:17" x14ac:dyDescent="0.25">
      <c r="A182">
        <v>2026</v>
      </c>
      <c r="B182" t="s">
        <v>14</v>
      </c>
      <c r="C182" t="s">
        <v>42</v>
      </c>
      <c r="D182" t="s">
        <v>16</v>
      </c>
      <c r="E182">
        <v>411</v>
      </c>
      <c r="F182" t="s">
        <v>63</v>
      </c>
      <c r="G182" t="s">
        <v>53</v>
      </c>
      <c r="I182">
        <v>457</v>
      </c>
      <c r="J182" s="6">
        <v>0.92359550561797754</v>
      </c>
      <c r="K182" s="6">
        <v>0.92560175054704596</v>
      </c>
      <c r="L182" s="15">
        <v>0.9</v>
      </c>
      <c r="M182" t="s">
        <v>50</v>
      </c>
      <c r="N182" t="s">
        <v>60</v>
      </c>
      <c r="O182" s="16">
        <v>445</v>
      </c>
      <c r="P182" s="7">
        <v>46112</v>
      </c>
      <c r="Q182" s="6">
        <v>0.89934354485776802</v>
      </c>
    </row>
    <row r="183" spans="1:17" x14ac:dyDescent="0.25">
      <c r="A183">
        <v>2026</v>
      </c>
      <c r="B183" t="s">
        <v>14</v>
      </c>
      <c r="C183" t="s">
        <v>42</v>
      </c>
      <c r="D183" t="s">
        <v>19</v>
      </c>
      <c r="E183">
        <v>12</v>
      </c>
      <c r="F183" t="s">
        <v>63</v>
      </c>
      <c r="G183" t="s">
        <v>53</v>
      </c>
      <c r="I183">
        <v>457</v>
      </c>
      <c r="J183" s="6">
        <v>0.92359550561797754</v>
      </c>
      <c r="K183" s="6">
        <v>0.92560175054704596</v>
      </c>
      <c r="L183" s="15">
        <v>0.9</v>
      </c>
      <c r="M183" t="s">
        <v>50</v>
      </c>
      <c r="N183" t="s">
        <v>60</v>
      </c>
      <c r="O183" s="16">
        <v>445</v>
      </c>
      <c r="P183" s="7">
        <v>46112</v>
      </c>
      <c r="Q183" s="6">
        <v>2.6258205689277898E-2</v>
      </c>
    </row>
    <row r="184" spans="1:17" x14ac:dyDescent="0.25">
      <c r="A184">
        <v>2026</v>
      </c>
      <c r="B184" t="s">
        <v>14</v>
      </c>
      <c r="C184" t="s">
        <v>42</v>
      </c>
      <c r="D184" t="s">
        <v>20</v>
      </c>
      <c r="E184">
        <v>34</v>
      </c>
      <c r="F184" t="s">
        <v>63</v>
      </c>
      <c r="G184" t="s">
        <v>53</v>
      </c>
      <c r="I184">
        <v>457</v>
      </c>
      <c r="J184" s="6">
        <v>0.92359550561797754</v>
      </c>
      <c r="K184" s="6">
        <v>0.92560175054704596</v>
      </c>
      <c r="L184" s="15">
        <v>0.9</v>
      </c>
      <c r="M184" t="s">
        <v>50</v>
      </c>
      <c r="N184" t="s">
        <v>60</v>
      </c>
      <c r="O184" s="16">
        <v>445</v>
      </c>
      <c r="P184" s="7">
        <v>46112</v>
      </c>
      <c r="Q184" s="6">
        <v>7.4398249452954049E-2</v>
      </c>
    </row>
    <row r="185" spans="1:17" x14ac:dyDescent="0.25">
      <c r="A185">
        <v>2026</v>
      </c>
      <c r="B185" t="s">
        <v>14</v>
      </c>
      <c r="C185" t="s">
        <v>43</v>
      </c>
      <c r="D185" t="s">
        <v>16</v>
      </c>
      <c r="E185">
        <v>80</v>
      </c>
      <c r="F185" t="s">
        <v>63</v>
      </c>
      <c r="G185" t="s">
        <v>59</v>
      </c>
      <c r="I185">
        <v>107</v>
      </c>
      <c r="J185" s="6">
        <v>0.898876404494382</v>
      </c>
      <c r="K185" s="6">
        <v>0.91588785046728971</v>
      </c>
      <c r="L185" s="15">
        <v>0.8</v>
      </c>
      <c r="M185" t="s">
        <v>50</v>
      </c>
      <c r="N185" t="s">
        <v>60</v>
      </c>
      <c r="O185" s="16">
        <v>89</v>
      </c>
      <c r="P185" s="7">
        <v>46112</v>
      </c>
      <c r="Q185" s="6">
        <v>0.74766355140186913</v>
      </c>
    </row>
    <row r="186" spans="1:17" x14ac:dyDescent="0.25">
      <c r="A186">
        <v>2026</v>
      </c>
      <c r="B186" t="s">
        <v>14</v>
      </c>
      <c r="C186" t="s">
        <v>43</v>
      </c>
      <c r="D186" t="s">
        <v>19</v>
      </c>
      <c r="E186">
        <v>18</v>
      </c>
      <c r="F186" t="s">
        <v>63</v>
      </c>
      <c r="G186" t="s">
        <v>59</v>
      </c>
      <c r="I186">
        <v>107</v>
      </c>
      <c r="J186" s="6">
        <v>0.898876404494382</v>
      </c>
      <c r="K186" s="6">
        <v>0.91588785046728971</v>
      </c>
      <c r="L186" s="15">
        <v>0.8</v>
      </c>
      <c r="M186" t="s">
        <v>50</v>
      </c>
      <c r="N186" t="s">
        <v>60</v>
      </c>
      <c r="O186" s="16">
        <v>89</v>
      </c>
      <c r="P186" s="7">
        <v>46112</v>
      </c>
      <c r="Q186" s="6">
        <v>0.16822429906542055</v>
      </c>
    </row>
    <row r="187" spans="1:17" x14ac:dyDescent="0.25">
      <c r="A187">
        <v>2026</v>
      </c>
      <c r="B187" t="s">
        <v>14</v>
      </c>
      <c r="C187" t="s">
        <v>43</v>
      </c>
      <c r="D187" t="s">
        <v>20</v>
      </c>
      <c r="E187">
        <v>9</v>
      </c>
      <c r="F187" t="s">
        <v>63</v>
      </c>
      <c r="G187" t="s">
        <v>59</v>
      </c>
      <c r="I187">
        <v>107</v>
      </c>
      <c r="J187" s="6">
        <v>0.898876404494382</v>
      </c>
      <c r="K187" s="6">
        <v>0.91588785046728971</v>
      </c>
      <c r="L187" s="15">
        <v>0.8</v>
      </c>
      <c r="M187" t="s">
        <v>50</v>
      </c>
      <c r="N187" t="s">
        <v>60</v>
      </c>
      <c r="O187" s="16">
        <v>89</v>
      </c>
      <c r="P187" s="7">
        <v>46112</v>
      </c>
      <c r="Q187" s="6">
        <v>8.4112149532710276E-2</v>
      </c>
    </row>
    <row r="188" spans="1:17" x14ac:dyDescent="0.25">
      <c r="A188">
        <v>2026</v>
      </c>
      <c r="B188" t="s">
        <v>14</v>
      </c>
      <c r="C188" t="s">
        <v>45</v>
      </c>
      <c r="D188" t="s">
        <v>16</v>
      </c>
      <c r="E188">
        <v>216</v>
      </c>
      <c r="F188" t="s">
        <v>63</v>
      </c>
      <c r="G188" t="s">
        <v>59</v>
      </c>
      <c r="I188">
        <v>313</v>
      </c>
      <c r="J188" s="6">
        <v>0.88524590163934425</v>
      </c>
      <c r="K188" s="6">
        <v>0.91054313099041528</v>
      </c>
      <c r="L188" s="15">
        <v>0.8</v>
      </c>
      <c r="M188" t="s">
        <v>50</v>
      </c>
      <c r="N188" t="s">
        <v>60</v>
      </c>
      <c r="O188" s="16">
        <v>244</v>
      </c>
      <c r="P188" s="7">
        <v>46112</v>
      </c>
      <c r="Q188" s="6">
        <v>0.69009584664536738</v>
      </c>
    </row>
    <row r="189" spans="1:17" x14ac:dyDescent="0.25">
      <c r="A189">
        <v>2026</v>
      </c>
      <c r="B189" t="s">
        <v>14</v>
      </c>
      <c r="C189" t="s">
        <v>45</v>
      </c>
      <c r="D189" t="s">
        <v>19</v>
      </c>
      <c r="E189">
        <v>69</v>
      </c>
      <c r="F189" t="s">
        <v>63</v>
      </c>
      <c r="G189" t="s">
        <v>59</v>
      </c>
      <c r="I189">
        <v>313</v>
      </c>
      <c r="J189" s="6">
        <v>0.88524590163934425</v>
      </c>
      <c r="K189" s="6">
        <v>0.91054313099041528</v>
      </c>
      <c r="L189" s="15">
        <v>0.8</v>
      </c>
      <c r="M189" t="s">
        <v>50</v>
      </c>
      <c r="N189" t="s">
        <v>60</v>
      </c>
      <c r="O189" s="16">
        <v>244</v>
      </c>
      <c r="P189" s="7">
        <v>46112</v>
      </c>
      <c r="Q189" s="6">
        <v>0.22044728434504793</v>
      </c>
    </row>
    <row r="190" spans="1:17" x14ac:dyDescent="0.25">
      <c r="A190">
        <v>2026</v>
      </c>
      <c r="B190" t="s">
        <v>14</v>
      </c>
      <c r="C190" t="s">
        <v>45</v>
      </c>
      <c r="D190" t="s">
        <v>20</v>
      </c>
      <c r="E190">
        <v>28</v>
      </c>
      <c r="F190" t="s">
        <v>63</v>
      </c>
      <c r="G190" t="s">
        <v>59</v>
      </c>
      <c r="I190">
        <v>313</v>
      </c>
      <c r="J190" s="6">
        <v>0.88524590163934425</v>
      </c>
      <c r="K190" s="6">
        <v>0.91054313099041528</v>
      </c>
      <c r="L190" s="15">
        <v>0.8</v>
      </c>
      <c r="M190" t="s">
        <v>50</v>
      </c>
      <c r="N190" t="s">
        <v>60</v>
      </c>
      <c r="O190" s="16">
        <v>244</v>
      </c>
      <c r="P190" s="7">
        <v>46112</v>
      </c>
      <c r="Q190" s="6">
        <v>8.9456869009584661E-2</v>
      </c>
    </row>
    <row r="191" spans="1:17" x14ac:dyDescent="0.25">
      <c r="A191">
        <v>2026</v>
      </c>
      <c r="B191" t="s">
        <v>14</v>
      </c>
      <c r="C191" t="s">
        <v>46</v>
      </c>
      <c r="D191" t="s">
        <v>16</v>
      </c>
      <c r="E191">
        <v>86</v>
      </c>
      <c r="F191" t="s">
        <v>63</v>
      </c>
      <c r="G191" t="s">
        <v>55</v>
      </c>
      <c r="I191">
        <v>92</v>
      </c>
      <c r="J191" s="6">
        <v>0.94505494505494503</v>
      </c>
      <c r="K191" s="6">
        <v>0.94565217391304346</v>
      </c>
      <c r="L191" s="15">
        <v>0.9</v>
      </c>
      <c r="M191" t="s">
        <v>50</v>
      </c>
      <c r="N191" t="s">
        <v>51</v>
      </c>
      <c r="O191" s="16">
        <v>91</v>
      </c>
      <c r="P191" s="7">
        <v>46112</v>
      </c>
      <c r="Q191" s="6">
        <v>0.93478260869565222</v>
      </c>
    </row>
    <row r="192" spans="1:17" x14ac:dyDescent="0.25">
      <c r="A192">
        <v>2026</v>
      </c>
      <c r="B192" t="s">
        <v>14</v>
      </c>
      <c r="C192" t="s">
        <v>46</v>
      </c>
      <c r="D192" t="s">
        <v>19</v>
      </c>
      <c r="E192">
        <v>1</v>
      </c>
      <c r="F192" t="s">
        <v>63</v>
      </c>
      <c r="G192" t="s">
        <v>55</v>
      </c>
      <c r="I192">
        <v>92</v>
      </c>
      <c r="J192" s="6">
        <v>0.94505494505494503</v>
      </c>
      <c r="K192" s="6">
        <v>0.94565217391304346</v>
      </c>
      <c r="L192" s="15">
        <v>0.9</v>
      </c>
      <c r="M192" t="s">
        <v>50</v>
      </c>
      <c r="N192" t="s">
        <v>51</v>
      </c>
      <c r="O192" s="16">
        <v>91</v>
      </c>
      <c r="P192" s="7">
        <v>46112</v>
      </c>
      <c r="Q192" s="6">
        <v>1.0869565217391304E-2</v>
      </c>
    </row>
    <row r="193" spans="1:17" x14ac:dyDescent="0.25">
      <c r="A193">
        <v>2026</v>
      </c>
      <c r="B193" t="s">
        <v>14</v>
      </c>
      <c r="C193" t="s">
        <v>46</v>
      </c>
      <c r="D193" t="s">
        <v>20</v>
      </c>
      <c r="E193">
        <v>5</v>
      </c>
      <c r="F193" t="s">
        <v>63</v>
      </c>
      <c r="G193" t="s">
        <v>55</v>
      </c>
      <c r="I193">
        <v>92</v>
      </c>
      <c r="J193" s="6">
        <v>0.94505494505494503</v>
      </c>
      <c r="K193" s="6">
        <v>0.94565217391304346</v>
      </c>
      <c r="L193" s="15">
        <v>0.9</v>
      </c>
      <c r="M193" t="s">
        <v>50</v>
      </c>
      <c r="N193" t="s">
        <v>51</v>
      </c>
      <c r="O193" s="16">
        <v>91</v>
      </c>
      <c r="P193" s="7">
        <v>46112</v>
      </c>
      <c r="Q193" s="6">
        <v>5.434782608695652E-2</v>
      </c>
    </row>
    <row r="194" spans="1:17" x14ac:dyDescent="0.25">
      <c r="A194">
        <v>2026</v>
      </c>
      <c r="B194" t="s">
        <v>14</v>
      </c>
      <c r="C194" t="s">
        <v>47</v>
      </c>
      <c r="D194" t="s">
        <v>16</v>
      </c>
      <c r="E194">
        <v>14</v>
      </c>
      <c r="F194" t="s">
        <v>63</v>
      </c>
      <c r="G194" t="s">
        <v>58</v>
      </c>
      <c r="I194">
        <v>29</v>
      </c>
      <c r="J194" s="6">
        <v>0.93333333333333335</v>
      </c>
      <c r="K194" s="6">
        <v>0.96551724137931039</v>
      </c>
      <c r="L194" s="15">
        <v>0.8</v>
      </c>
      <c r="M194" t="s">
        <v>50</v>
      </c>
      <c r="N194" t="s">
        <v>60</v>
      </c>
      <c r="O194" s="16">
        <v>15</v>
      </c>
      <c r="P194" s="7">
        <v>46112</v>
      </c>
      <c r="Q194" s="6">
        <v>0.48275862068965519</v>
      </c>
    </row>
    <row r="195" spans="1:17" x14ac:dyDescent="0.25">
      <c r="A195">
        <v>2026</v>
      </c>
      <c r="B195" t="s">
        <v>14</v>
      </c>
      <c r="C195" t="s">
        <v>47</v>
      </c>
      <c r="D195" t="s">
        <v>19</v>
      </c>
      <c r="E195">
        <v>14</v>
      </c>
      <c r="F195" t="s">
        <v>63</v>
      </c>
      <c r="G195" t="s">
        <v>58</v>
      </c>
      <c r="I195">
        <v>29</v>
      </c>
      <c r="J195" s="6">
        <v>0.93333333333333335</v>
      </c>
      <c r="K195" s="6">
        <v>0.96551724137931039</v>
      </c>
      <c r="L195" s="15">
        <v>0.8</v>
      </c>
      <c r="M195" t="s">
        <v>50</v>
      </c>
      <c r="N195" t="s">
        <v>60</v>
      </c>
      <c r="O195" s="16">
        <v>15</v>
      </c>
      <c r="P195" s="7">
        <v>46112</v>
      </c>
      <c r="Q195" s="6">
        <v>0.48275862068965519</v>
      </c>
    </row>
    <row r="196" spans="1:17" x14ac:dyDescent="0.25">
      <c r="A196">
        <v>2026</v>
      </c>
      <c r="B196" t="s">
        <v>14</v>
      </c>
      <c r="C196" t="s">
        <v>47</v>
      </c>
      <c r="D196" t="s">
        <v>20</v>
      </c>
      <c r="E196">
        <v>1</v>
      </c>
      <c r="F196" t="s">
        <v>63</v>
      </c>
      <c r="G196" t="s">
        <v>58</v>
      </c>
      <c r="I196">
        <v>29</v>
      </c>
      <c r="J196" s="6">
        <v>0.93333333333333335</v>
      </c>
      <c r="K196" s="6">
        <v>0.96551724137931039</v>
      </c>
      <c r="L196" s="15">
        <v>0.8</v>
      </c>
      <c r="M196" t="s">
        <v>50</v>
      </c>
      <c r="N196" t="s">
        <v>60</v>
      </c>
      <c r="O196" s="16">
        <v>15</v>
      </c>
      <c r="P196" s="7">
        <v>46112</v>
      </c>
      <c r="Q196" s="6">
        <v>3.4482758620689655E-2</v>
      </c>
    </row>
    <row r="197" spans="1:17" x14ac:dyDescent="0.25">
      <c r="A197">
        <v>2026</v>
      </c>
      <c r="B197" t="s">
        <v>14</v>
      </c>
      <c r="C197" t="s">
        <v>48</v>
      </c>
      <c r="D197" t="s">
        <v>16</v>
      </c>
      <c r="E197">
        <v>37</v>
      </c>
      <c r="F197" t="s">
        <v>63</v>
      </c>
      <c r="G197" t="s">
        <v>58</v>
      </c>
      <c r="I197">
        <v>51</v>
      </c>
      <c r="J197" s="6">
        <v>0.94871794871794868</v>
      </c>
      <c r="K197" s="6">
        <v>0.96078431372549022</v>
      </c>
      <c r="L197" s="15">
        <v>0.8</v>
      </c>
      <c r="M197" t="s">
        <v>50</v>
      </c>
      <c r="N197" t="s">
        <v>60</v>
      </c>
      <c r="O197" s="16">
        <v>39</v>
      </c>
      <c r="P197" s="7">
        <v>46112</v>
      </c>
      <c r="Q197" s="6">
        <v>0.72549019607843135</v>
      </c>
    </row>
    <row r="198" spans="1:17" x14ac:dyDescent="0.25">
      <c r="A198">
        <v>2026</v>
      </c>
      <c r="B198" t="s">
        <v>14</v>
      </c>
      <c r="C198" t="s">
        <v>48</v>
      </c>
      <c r="D198" t="s">
        <v>19</v>
      </c>
      <c r="E198">
        <v>12</v>
      </c>
      <c r="F198" t="s">
        <v>63</v>
      </c>
      <c r="G198" t="s">
        <v>58</v>
      </c>
      <c r="I198">
        <v>51</v>
      </c>
      <c r="J198" s="6">
        <v>0.94871794871794868</v>
      </c>
      <c r="K198" s="6">
        <v>0.96078431372549022</v>
      </c>
      <c r="L198" s="15">
        <v>0.8</v>
      </c>
      <c r="M198" t="s">
        <v>50</v>
      </c>
      <c r="N198" t="s">
        <v>60</v>
      </c>
      <c r="O198" s="16">
        <v>39</v>
      </c>
      <c r="P198" s="7">
        <v>46112</v>
      </c>
      <c r="Q198" s="6">
        <v>0.23529411764705882</v>
      </c>
    </row>
    <row r="199" spans="1:17" x14ac:dyDescent="0.25">
      <c r="A199">
        <v>2026</v>
      </c>
      <c r="B199" t="s">
        <v>14</v>
      </c>
      <c r="C199" t="s">
        <v>48</v>
      </c>
      <c r="D199" t="s">
        <v>20</v>
      </c>
      <c r="E199">
        <v>2</v>
      </c>
      <c r="F199" t="s">
        <v>63</v>
      </c>
      <c r="G199" t="s">
        <v>58</v>
      </c>
      <c r="I199">
        <v>51</v>
      </c>
      <c r="J199" s="6">
        <v>0.94871794871794868</v>
      </c>
      <c r="K199" s="6">
        <v>0.96078431372549022</v>
      </c>
      <c r="L199" s="15">
        <v>0.8</v>
      </c>
      <c r="M199" t="s">
        <v>50</v>
      </c>
      <c r="N199" t="s">
        <v>60</v>
      </c>
      <c r="O199" s="16">
        <v>39</v>
      </c>
      <c r="P199" s="7">
        <v>46112</v>
      </c>
      <c r="Q199" s="6">
        <v>3.9215686274509803E-2</v>
      </c>
    </row>
  </sheetData>
  <autoFilter ref="A1:R199" xr:uid="{6472EAA2-5443-4898-9EA1-C7EA46CF0F77}">
    <sortState xmlns:xlrd2="http://schemas.microsoft.com/office/spreadsheetml/2017/richdata2" ref="A2:R199">
      <sortCondition ref="A1:A199"/>
    </sortState>
  </autoFilter>
  <pageMargins left="0.7" right="0.7" top="0.75" bottom="0.75" header="0.3" footer="0.3"/>
  <pageSetup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  <DateModified xmlns="a82c12e9-f0fe-44ba-8a31-bf8257c71c7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E3F71C-F795-4A98-8E66-C1F10BC86B00}">
  <ds:schemaRefs>
    <ds:schemaRef ds:uri="http://schemas.microsoft.com/office/2006/metadata/properties"/>
    <ds:schemaRef ds:uri="http://schemas.microsoft.com/office/infopath/2007/PartnerControls"/>
    <ds:schemaRef ds:uri="a82c12e9-f0fe-44ba-8a31-bf8257c71c77"/>
    <ds:schemaRef ds:uri="20867c8d-1cc9-4acd-a073-94634f6a764f"/>
  </ds:schemaRefs>
</ds:datastoreItem>
</file>

<file path=customXml/itemProps2.xml><?xml version="1.0" encoding="utf-8"?>
<ds:datastoreItem xmlns:ds="http://schemas.openxmlformats.org/officeDocument/2006/customXml" ds:itemID="{46C7E6DA-D91D-4FC1-8AD1-419A19D0E4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D3F1B0-B043-4C99-B112-B14252E6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Sage *</dc:creator>
  <cp:lastModifiedBy>Bennett, Sage *</cp:lastModifiedBy>
  <dcterms:created xsi:type="dcterms:W3CDTF">2026-05-28T18:05:04Z</dcterms:created>
  <dcterms:modified xsi:type="dcterms:W3CDTF">2026-06-15T15:33:53Z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