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P\Desktop\"/>
    </mc:Choice>
  </mc:AlternateContent>
  <xr:revisionPtr revIDLastSave="0" documentId="8_{4191B784-34D7-4CE0-AF60-254AF7ECF351}" xr6:coauthVersionLast="41" xr6:coauthVersionMax="41" xr10:uidLastSave="{00000000-0000-0000-0000-000000000000}"/>
  <bookViews>
    <workbookView xWindow="-120" yWindow="-120" windowWidth="29040" windowHeight="15840" xr2:uid="{3FA1BF7D-7572-4CDD-9308-D097A5CBC3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H15" i="1" s="1"/>
  <c r="D15" i="1" l="1"/>
  <c r="D11" i="1"/>
  <c r="H11" i="1" s="1"/>
  <c r="D7" i="1"/>
  <c r="E11" i="1" l="1"/>
  <c r="G11" i="1"/>
  <c r="H7" i="1"/>
  <c r="G7" i="1"/>
  <c r="E15" i="1"/>
  <c r="J15" i="1"/>
  <c r="K15" i="1" s="1"/>
  <c r="E7" i="1"/>
</calcChain>
</file>

<file path=xl/sharedStrings.xml><?xml version="1.0" encoding="utf-8"?>
<sst xmlns="http://schemas.openxmlformats.org/spreadsheetml/2006/main" count="25" uniqueCount="23">
  <si>
    <t>Calculator for Positive Predictive Value (PPV) and Negative Predictive Value (NPV) for individual tests and combined</t>
  </si>
  <si>
    <t>Test 1</t>
  </si>
  <si>
    <t>Sen1</t>
  </si>
  <si>
    <t>Sp1</t>
  </si>
  <si>
    <t>Test 2</t>
  </si>
  <si>
    <t>Sen2</t>
  </si>
  <si>
    <t>Sp2</t>
  </si>
  <si>
    <t>Combined</t>
  </si>
  <si>
    <t>Prevalence</t>
  </si>
  <si>
    <t>%Pos (Test1=pos,  Test2=pos)</t>
  </si>
  <si>
    <t>NPV for (Test1=neg)</t>
  </si>
  <si>
    <t>%Discordant (Test1=pos, Test2=neg)</t>
  </si>
  <si>
    <t>%Neg (Test1=neg)</t>
  </si>
  <si>
    <t>NPV for (Test1=pos, Test2=neg)</t>
  </si>
  <si>
    <t>PPV for (Test1=pos, Test2=pos)</t>
  </si>
  <si>
    <t>%Pos1 (Test1=pos)</t>
  </si>
  <si>
    <t>PPV1 for (Test1=pos)</t>
  </si>
  <si>
    <t>%Neg1 (Test1=neg)</t>
  </si>
  <si>
    <t>NPV1 for (Test1=neg)</t>
  </si>
  <si>
    <t>%Pos2 (Test2=pos)</t>
  </si>
  <si>
    <t>PPV2 for (Test2=pos)</t>
  </si>
  <si>
    <t>%Neg2 (Test2=neg)</t>
  </si>
  <si>
    <t>NPV2 for (Test2=neg)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</si>
</sst>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164" fontId="1" fillId="0" borderId="0" xfId="0" applyNumberFormat="1" applyFont="1" applyFill="1" applyBorder="1"/>
    <xf numFmtId="0" fontId="0" fillId="0" borderId="0" xfId="0" applyFill="1"/>
    <xf numFmtId="0" fontId="1" fillId="0" borderId="0" xfId="0" applyFont="1" applyFill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164" fontId="2" fillId="4" borderId="1" xfId="0" applyNumberFormat="1" applyFont="1" applyFill="1" applyBorder="1" applyAlignment="1">
      <alignment wrapText="1"/>
    </xf>
    <xf numFmtId="0" fontId="0" fillId="4" borderId="0" xfId="0" applyFill="1" applyAlignment="1">
      <alignment wrapText="1"/>
    </xf>
    <xf numFmtId="164" fontId="2" fillId="0" borderId="0" xfId="0" applyNumberFormat="1" applyFont="1" applyFill="1" applyBorder="1"/>
    <xf numFmtId="164" fontId="0" fillId="4" borderId="0" xfId="0" applyNumberFormat="1" applyFill="1"/>
    <xf numFmtId="164" fontId="1" fillId="3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C7B70-C76A-4A10-81B6-595242F54BD8}">
  <dimension ref="A1:K16"/>
  <sheetViews>
    <sheetView tabSelected="1" workbookViewId="0">
      <selection sqref="A1:XFD1"/>
    </sheetView>
  </sheetViews>
  <sheetFormatPr defaultRowHeight="15" x14ac:dyDescent="0.25"/>
  <cols>
    <col min="1" max="1" width="14.140625" customWidth="1"/>
    <col min="2" max="2" width="12.7109375" customWidth="1"/>
    <col min="4" max="4" width="25" customWidth="1"/>
    <col min="5" max="5" width="24" customWidth="1"/>
    <col min="6" max="6" width="2.42578125" customWidth="1"/>
    <col min="7" max="7" width="24" customWidth="1"/>
    <col min="8" max="8" width="22.7109375" customWidth="1"/>
    <col min="9" max="9" width="3" customWidth="1"/>
    <col min="10" max="10" width="21" customWidth="1"/>
    <col min="11" max="11" width="20.85546875" customWidth="1"/>
  </cols>
  <sheetData>
    <row r="1" spans="1:11" ht="28.5" customHeight="1" x14ac:dyDescent="0.35">
      <c r="A1" s="1" t="s">
        <v>0</v>
      </c>
    </row>
    <row r="3" spans="1:11" ht="23.25" x14ac:dyDescent="0.35">
      <c r="A3" s="1"/>
      <c r="B3" s="1"/>
      <c r="C3" s="1"/>
      <c r="D3" s="4" t="s">
        <v>8</v>
      </c>
      <c r="E3" s="22">
        <v>0.05</v>
      </c>
      <c r="F3" s="11"/>
      <c r="G3" s="11"/>
      <c r="H3" s="1"/>
    </row>
    <row r="4" spans="1:11" ht="23.25" x14ac:dyDescent="0.35">
      <c r="A4" s="1"/>
      <c r="B4" s="1"/>
      <c r="C4" s="1"/>
      <c r="D4" s="1"/>
      <c r="E4" s="1"/>
      <c r="F4" s="1"/>
      <c r="G4" s="1"/>
      <c r="H4" s="1"/>
    </row>
    <row r="5" spans="1:11" ht="23.25" x14ac:dyDescent="0.35">
      <c r="A5" s="2" t="s">
        <v>1</v>
      </c>
      <c r="B5" s="1"/>
      <c r="C5" s="1"/>
      <c r="D5" s="7" t="s">
        <v>1</v>
      </c>
    </row>
    <row r="6" spans="1:11" ht="46.5" x14ac:dyDescent="0.35">
      <c r="A6" s="3" t="s">
        <v>2</v>
      </c>
      <c r="B6" s="3" t="s">
        <v>3</v>
      </c>
      <c r="C6" s="1"/>
      <c r="D6" s="5" t="s">
        <v>15</v>
      </c>
      <c r="E6" s="9" t="s">
        <v>16</v>
      </c>
      <c r="F6" s="14"/>
      <c r="G6" s="5" t="s">
        <v>17</v>
      </c>
      <c r="H6" s="5" t="s">
        <v>18</v>
      </c>
    </row>
    <row r="7" spans="1:11" ht="23.25" x14ac:dyDescent="0.35">
      <c r="A7" s="22">
        <v>0.97</v>
      </c>
      <c r="B7" s="22">
        <v>0.93200000000000005</v>
      </c>
      <c r="C7" s="1"/>
      <c r="D7" s="6">
        <f>A7*E3+(1-B7)*(1-E3)</f>
        <v>0.11309999999999995</v>
      </c>
      <c r="E7" s="8">
        <f>A7*E3/D7</f>
        <v>0.4288240495137049</v>
      </c>
      <c r="F7" s="15"/>
      <c r="G7" s="6">
        <f>1-D7</f>
        <v>0.88690000000000002</v>
      </c>
      <c r="H7" s="6">
        <f>B7*(1-E3)/(1-D7)</f>
        <v>0.99830871575149394</v>
      </c>
    </row>
    <row r="8" spans="1:11" ht="23.25" x14ac:dyDescent="0.35">
      <c r="A8" s="1"/>
      <c r="B8" s="1"/>
      <c r="C8" s="1"/>
      <c r="D8" s="13"/>
      <c r="E8" s="13"/>
      <c r="F8" s="13"/>
      <c r="G8" s="13"/>
      <c r="H8" s="13"/>
    </row>
    <row r="9" spans="1:11" ht="23.25" x14ac:dyDescent="0.35">
      <c r="A9" s="2" t="s">
        <v>4</v>
      </c>
      <c r="B9" s="1"/>
      <c r="C9" s="1"/>
      <c r="D9" s="7" t="s">
        <v>4</v>
      </c>
      <c r="E9" s="12"/>
      <c r="F9" s="12"/>
      <c r="G9" s="12"/>
      <c r="H9" s="12"/>
    </row>
    <row r="10" spans="1:11" ht="46.5" x14ac:dyDescent="0.35">
      <c r="A10" s="3" t="s">
        <v>5</v>
      </c>
      <c r="B10" s="3" t="s">
        <v>6</v>
      </c>
      <c r="C10" s="1"/>
      <c r="D10" s="5" t="s">
        <v>19</v>
      </c>
      <c r="E10" s="9" t="s">
        <v>20</v>
      </c>
      <c r="F10" s="14"/>
      <c r="G10" s="5" t="s">
        <v>21</v>
      </c>
      <c r="H10" s="5" t="s">
        <v>22</v>
      </c>
    </row>
    <row r="11" spans="1:11" ht="23.25" x14ac:dyDescent="0.35">
      <c r="A11" s="22">
        <v>0.88</v>
      </c>
      <c r="B11" s="22">
        <v>0.96</v>
      </c>
      <c r="C11" s="1"/>
      <c r="D11" s="6">
        <f>A11*E3+(1-B11)*(1-E3)</f>
        <v>8.2000000000000045E-2</v>
      </c>
      <c r="E11" s="8">
        <f>A11*E3/D11</f>
        <v>0.53658536585365835</v>
      </c>
      <c r="F11" s="15"/>
      <c r="G11" s="6">
        <f>1-D11</f>
        <v>0.91799999999999993</v>
      </c>
      <c r="H11" s="6">
        <f>B11*(1-E3)/(1-D11)</f>
        <v>0.99346405228758172</v>
      </c>
    </row>
    <row r="12" spans="1:11" ht="23.25" x14ac:dyDescent="0.35">
      <c r="A12" s="11"/>
      <c r="B12" s="11"/>
      <c r="C12" s="1"/>
      <c r="D12" s="11"/>
      <c r="E12" s="19"/>
      <c r="F12" s="19"/>
      <c r="G12" s="19"/>
      <c r="H12" s="11"/>
    </row>
    <row r="13" spans="1:11" ht="23.25" x14ac:dyDescent="0.35">
      <c r="A13" s="1"/>
      <c r="B13" s="1"/>
      <c r="C13" s="1"/>
      <c r="D13" s="9" t="s">
        <v>7</v>
      </c>
      <c r="E13" s="13"/>
      <c r="F13" s="13"/>
      <c r="G13" s="13"/>
      <c r="H13" s="13"/>
    </row>
    <row r="14" spans="1:11" ht="78" customHeight="1" x14ac:dyDescent="0.35">
      <c r="A14" s="1"/>
      <c r="B14" s="1"/>
      <c r="C14" s="1"/>
      <c r="D14" s="5" t="s">
        <v>9</v>
      </c>
      <c r="E14" s="9" t="s">
        <v>14</v>
      </c>
      <c r="F14" s="16"/>
      <c r="G14" s="5" t="s">
        <v>11</v>
      </c>
      <c r="H14" s="5" t="s">
        <v>13</v>
      </c>
      <c r="I14" s="18"/>
      <c r="J14" s="5" t="s">
        <v>12</v>
      </c>
      <c r="K14" s="5" t="s">
        <v>10</v>
      </c>
    </row>
    <row r="15" spans="1:11" ht="38.25" customHeight="1" x14ac:dyDescent="0.35">
      <c r="A15" s="1"/>
      <c r="B15" s="1"/>
      <c r="C15" s="1"/>
      <c r="D15" s="6">
        <f>A7*A11*E3+(1-B7)*(1-B11)*(1-E3)</f>
        <v>4.5264000000000006E-2</v>
      </c>
      <c r="E15" s="10">
        <f>A7*A11*E3/D15</f>
        <v>0.94291268999646516</v>
      </c>
      <c r="F15" s="17"/>
      <c r="G15" s="21">
        <f>A7*(1-A11)*E3+(1-B7)*B11*(1-E3)</f>
        <v>6.7835999999999952E-2</v>
      </c>
      <c r="H15" s="6">
        <f>(1-B7)*B11*(1-E3)/G15</f>
        <v>0.91420484698390225</v>
      </c>
      <c r="I15" s="20"/>
      <c r="J15" s="6">
        <f>1-D15-G15</f>
        <v>0.88690000000000002</v>
      </c>
      <c r="K15" s="6">
        <f>B7*(1-E3)/J15</f>
        <v>0.99830871575149394</v>
      </c>
    </row>
    <row r="16" spans="1:11" ht="23.25" x14ac:dyDescent="0.35">
      <c r="A16" s="1"/>
      <c r="B16" s="1"/>
      <c r="C16" s="1"/>
      <c r="D16" s="1"/>
      <c r="E16" s="1"/>
      <c r="F16" s="1"/>
      <c r="G16" s="1"/>
      <c r="H16" s="1"/>
    </row>
  </sheetData>
  <sheetProtection algorithmName="SHA-512" hashValue="RWI7oz8T72viNGmgMuQ8sLL97thOB4+HIjoN4YYfRPmTuqe//dVSBmfjGLPKrykt8DAyeuPy5a+oct78WMCLKg==" saltValue="lcbMYmQi7L63GMYkyElYPQ==" spinCount="100000" sheet="1" objects="1" scenarios="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B0F8CE-A36D-47C1-B916-B88AB33BC2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26C87D-433F-4431-97AE-C346C64448E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D5CAAF0-81AC-4179-85EE-A9EB42D95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V. Kondratovich</dc:creator>
  <cp:lastModifiedBy>McPeak, Janice</cp:lastModifiedBy>
  <dcterms:created xsi:type="dcterms:W3CDTF">2020-04-14T22:47:41Z</dcterms:created>
  <dcterms:modified xsi:type="dcterms:W3CDTF">2020-05-04T14:53:18Z</dcterms:modified>
</cp:coreProperties>
</file>