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lockStructure="1"/>
  <bookViews>
    <workbookView xWindow="492" yWindow="468" windowWidth="14952" windowHeight="9216"/>
  </bookViews>
  <sheets>
    <sheet name="Audit Duration Calculation #1" sheetId="2" r:id="rId1"/>
    <sheet name="Audit Duration Calculation #2" sheetId="1" r:id="rId2"/>
    <sheet name="Instructions" sheetId="4" r:id="rId3"/>
  </sheets>
  <definedNames>
    <definedName name="_xlnm.Print_Area" localSheetId="0">'Audit Duration Calculation #1'!$A$1:$K$29</definedName>
    <definedName name="_xlnm.Print_Area" localSheetId="1">'Audit Duration Calculation #2'!$A$1:$G$133</definedName>
  </definedNames>
  <calcPr calcId="145621"/>
</workbook>
</file>

<file path=xl/calcChain.xml><?xml version="1.0" encoding="utf-8"?>
<calcChain xmlns="http://schemas.openxmlformats.org/spreadsheetml/2006/main">
  <c r="B18" i="2" l="1"/>
  <c r="G115" i="1" l="1"/>
  <c r="G116" i="1" s="1"/>
  <c r="G100" i="1"/>
  <c r="G101" i="1" s="1"/>
  <c r="G68" i="1"/>
  <c r="G69" i="1" s="1"/>
  <c r="G48" i="1"/>
  <c r="G49" i="1" s="1"/>
  <c r="G43" i="1"/>
  <c r="G44" i="1" s="1"/>
  <c r="G24" i="1"/>
  <c r="G25" i="1"/>
  <c r="G18" i="1"/>
  <c r="G19" i="1" s="1"/>
  <c r="K16" i="2"/>
  <c r="K12" i="2"/>
  <c r="K13" i="2"/>
  <c r="K14" i="2"/>
  <c r="K15" i="2"/>
  <c r="K11" i="2"/>
  <c r="K10" i="2"/>
  <c r="J18" i="2"/>
  <c r="E16" i="2"/>
  <c r="E15" i="2"/>
  <c r="E14" i="2"/>
  <c r="E13" i="2"/>
  <c r="E12" i="2"/>
  <c r="E11" i="2"/>
  <c r="E10" i="2"/>
  <c r="F115" i="1"/>
  <c r="F116" i="1" s="1"/>
  <c r="E115" i="1"/>
  <c r="E116" i="1" s="1"/>
  <c r="D115" i="1"/>
  <c r="D116" i="1" s="1"/>
  <c r="F100" i="1"/>
  <c r="F101" i="1" s="1"/>
  <c r="E100" i="1"/>
  <c r="E101" i="1" s="1"/>
  <c r="D100" i="1"/>
  <c r="D101" i="1" s="1"/>
  <c r="F68" i="1"/>
  <c r="F69" i="1" s="1"/>
  <c r="E68" i="1"/>
  <c r="E69" i="1" s="1"/>
  <c r="D68" i="1"/>
  <c r="D69" i="1" s="1"/>
  <c r="F48" i="1"/>
  <c r="F49" i="1" s="1"/>
  <c r="E48" i="1"/>
  <c r="E49" i="1" s="1"/>
  <c r="D48" i="1"/>
  <c r="D49" i="1" s="1"/>
  <c r="F43" i="1"/>
  <c r="F44" i="1" s="1"/>
  <c r="E43" i="1"/>
  <c r="E44" i="1" s="1"/>
  <c r="D43" i="1"/>
  <c r="D44" i="1" s="1"/>
  <c r="F24" i="1"/>
  <c r="F25" i="1" s="1"/>
  <c r="E24" i="1"/>
  <c r="E25" i="1" s="1"/>
  <c r="D24" i="1"/>
  <c r="D25" i="1" s="1"/>
  <c r="F18" i="1"/>
  <c r="F19" i="1" s="1"/>
  <c r="E18" i="1"/>
  <c r="E19" i="1" s="1"/>
  <c r="D18" i="1"/>
  <c r="D19" i="1" s="1"/>
  <c r="H18" i="2"/>
  <c r="F18" i="2"/>
  <c r="D18" i="2"/>
  <c r="I16" i="2"/>
  <c r="G16" i="2"/>
  <c r="I15" i="2"/>
  <c r="G15" i="2"/>
  <c r="I14" i="2"/>
  <c r="G14" i="2"/>
  <c r="I13" i="2"/>
  <c r="G13" i="2"/>
  <c r="I12" i="2"/>
  <c r="G12" i="2"/>
  <c r="I11" i="2"/>
  <c r="G11" i="2"/>
  <c r="I10" i="2"/>
  <c r="G10" i="2"/>
  <c r="G117" i="1" l="1"/>
  <c r="G124" i="1" s="1"/>
  <c r="G128" i="1" s="1"/>
  <c r="G129" i="1" s="1"/>
  <c r="E18" i="2"/>
  <c r="G18" i="2"/>
  <c r="K18" i="2"/>
  <c r="K24" i="2" s="1"/>
  <c r="I18" i="2"/>
  <c r="D117" i="1"/>
  <c r="D124" i="1" s="1"/>
  <c r="F117" i="1"/>
  <c r="F124" i="1" s="1"/>
  <c r="E117" i="1"/>
  <c r="E124" i="1" s="1"/>
  <c r="E128" i="1" s="1"/>
  <c r="E129" i="1" s="1"/>
  <c r="K27" i="2" l="1"/>
  <c r="I22" i="2"/>
  <c r="I24" i="2"/>
  <c r="F128" i="1"/>
  <c r="F129" i="1" s="1"/>
  <c r="D128" i="1"/>
  <c r="D129" i="1" s="1"/>
  <c r="G24" i="2"/>
  <c r="G22" i="2"/>
  <c r="E24" i="2"/>
  <c r="E22" i="2"/>
  <c r="K22" i="2"/>
  <c r="I26" i="2"/>
  <c r="K26" i="2"/>
  <c r="K29" i="2" l="1"/>
  <c r="I27" i="2"/>
  <c r="I29" i="2" s="1"/>
  <c r="G26" i="2"/>
  <c r="E26" i="2"/>
  <c r="E27" i="2" s="1"/>
  <c r="D131" i="1"/>
  <c r="E131" i="1"/>
  <c r="F131" i="1"/>
  <c r="G131" i="1"/>
  <c r="G29" i="2" l="1"/>
  <c r="G27" i="2"/>
  <c r="E29" i="2"/>
</calcChain>
</file>

<file path=xl/sharedStrings.xml><?xml version="1.0" encoding="utf-8"?>
<sst xmlns="http://schemas.openxmlformats.org/spreadsheetml/2006/main" count="181" uniqueCount="157">
  <si>
    <t>Surv. #1</t>
  </si>
  <si>
    <t>Surv. #2</t>
  </si>
  <si>
    <t>Task#</t>
  </si>
  <si>
    <t>Task</t>
  </si>
  <si>
    <t>Process: Management</t>
  </si>
  <si>
    <t>Confirm top management has documented the appointment of a management representative.  Verify the responsibilities of the management representative include ensuring that quality management system requirements are effectively established and maintained, reporting to top management on the performance of the quality management system, and ensuring the promotion of awareness of regulatory requirements throughout the organization.</t>
  </si>
  <si>
    <t>Verify that a quality policy and objectives have been set at relevant functions and levels within the organization. Ensure the quality objectives are measurable and consistent with the quality policy. Confirm appropriate measures are taken to achieve the quality objectives.</t>
  </si>
  <si>
    <t>Review the manufacturer’s organizational structure and related documents to verify that they include provisions for responsibilities, authorities (e.g., management representative), personnel, resources for infrastructure, competencies, and training to ensure that personnel have the necessary competence to design and manufacture devices in accordance with the planned arrangements and applicable regulatory requirements.</t>
  </si>
  <si>
    <t>Number of planned tasks</t>
  </si>
  <si>
    <t>Process Time</t>
  </si>
  <si>
    <t>Process: Device Marketing Authorization and Facility Registration</t>
  </si>
  <si>
    <t>Verify the organization has complied with regulatory requirements to register and/or license device facilities and submit device listing information in the appropriate jurisdictions where the organization markets or distributes devices.</t>
  </si>
  <si>
    <t>Confirm the organization has received appropriate device marketing authorization in the regulatory jurisdictions where the organization markets its devices.</t>
  </si>
  <si>
    <t>Verify the organization has arranged for assessment of the change (where applicable) and obtained marketing authorization for changes to devices or the quality management system which require amendment to existing marketing authorization.</t>
  </si>
  <si>
    <t>Process: Measurement, Analysis and Improvement</t>
  </si>
  <si>
    <t>Confirm that corrections, corrective actions, and preventive actions were determined, implemented, documented, effective, and did not adversely affect finished devices. Ensure corrective action and preventive action is appropriate to the risk of the non- conformities or potential nonconformities encountered.</t>
  </si>
  <si>
    <t>Determine if relevant information regarding nonconforming product, quality management system nonconformities, corrections, corrective actions, and preventive actions has been supplied to management for management review.</t>
  </si>
  <si>
    <t>Verify that the organization has defined and documented procedures for the notification of adverse events. Confirm adverse event reporting is performed according to the applicable regulatory requirements.</t>
  </si>
  <si>
    <t>Determine, based on the assessment of the Measurement, Analysis and Improvement process overall, whether management provides the necessary commitment to detect and address product and quality management system nonconformities, and ensure the continued suitability and effectiveness of the quality management system.</t>
  </si>
  <si>
    <t>Process: Medical Device Adverse Events and Advisory Notices Reporting</t>
  </si>
  <si>
    <t>Verify that advisory notices are reported to regulatory authorities when necessary and comply with the timeframes and recordkeeping requirements established by participating regulatory authorities.</t>
  </si>
  <si>
    <t>Process: Design and Development</t>
  </si>
  <si>
    <t>Confirm that the design and development inputs are complete, unambiguous, and not in conflict with each other.</t>
  </si>
  <si>
    <t>Verify that design changes have been reviewed for the effect on products previously made and delivered, and that records of review results are maintained.</t>
  </si>
  <si>
    <t>Process: Production and Service Controls</t>
  </si>
  <si>
    <t>Verify that the system for monitoring and measuring of product characteristics is capable of demonstrating the conformity of products to specified requirements. Confirm  that product risk is considered in the type and extent of product monitoring activities.</t>
  </si>
  <si>
    <t>Verify that personnel are competent to implement and maintain the processes in accordance with the requirements identified by the organization.</t>
  </si>
  <si>
    <t>Confirm that the organization has determined the monitoring and measuring devices needed to provide evidence of conformity to specified requirements. Verify that the monitoring and measuring equipment used in production and service control has been identified, adjusted, calibrated and maintained, and capable of producing valid results.</t>
  </si>
  <si>
    <t>Confirm that the organization assesses (and records) the validity of previous measurements when equipment is found not to conform to specified requirements, and takes appropriate action on the equipment and any product affected.  Verify that the control of the monitoring and measuring devices is adequate to ensure valid results.  Confirm that monitoring and measuring devices are protected from damage or deterioration.</t>
  </si>
  <si>
    <t>If the selected process is software controlled or if software is used in production equipment or the quality management system, verify that the software is validated for its intended use. Software validation may be part of equipment qualification.</t>
  </si>
  <si>
    <t>Verify that product status identification is adequate to ensure that only product which has passed the required inspections and tests is dispatched, used, or installed.</t>
  </si>
  <si>
    <t>Verify that the organization has implemented controls to identify, verify, protect, and safeguard customer property provided for use or incorporation into the product.  Verify that the organization treats patient information and confidential health information as customer property.</t>
  </si>
  <si>
    <t>Verify that the identification, control, and disposition of nonconforming products is adequate, based on the risk the nonconformity  poses to the device meeting its specified requirements.</t>
  </si>
  <si>
    <t>If a product needs to be reworked, confirm that the manufacturer has made a determination of any adverse effect of the rework upon the product.  Verify that the rework process has been performed according to an approved procedure, that the results of the rework have been documented, and that the reworked product has been re-verified to demonstrate conformity to requirements.</t>
  </si>
  <si>
    <t>If installation activities are required, confirm that records of installation and verification activities are maintained.</t>
  </si>
  <si>
    <t>Determine, based on the assessment of the production and service control process overall, whether management provides the necessary commitment to the production and service control process to ensure devices meet specified requirements and quality objectives.</t>
  </si>
  <si>
    <t>Purchasing</t>
  </si>
  <si>
    <t>Select one or more supplier evaluation files to audit.</t>
  </si>
  <si>
    <t>Verify that procedures for ensuring purchased product conforms to purchasing requirements have been established and documented.</t>
  </si>
  <si>
    <t>Verify that the manufacturer maintains effective controls over suppliers and product, so that specified requirements continue to be met.</t>
  </si>
  <si>
    <t>Verify that data from the evaluation of suppliers, verification activities, and purchasing are considered as a source of quality data for input into the Measurement, Analysis and Improvement process.</t>
  </si>
  <si>
    <t>Determine, based on the assessment of the overall purchasing, whether management provides the necessary commitment to the purchase process.</t>
  </si>
  <si>
    <t>Manufacturer:</t>
  </si>
  <si>
    <t>Date:</t>
  </si>
  <si>
    <t>MDSAP Process</t>
  </si>
  <si>
    <t>Number of Tasks per Process</t>
  </si>
  <si>
    <t>Minutes per Audit Task</t>
  </si>
  <si>
    <t>Surveillance #1</t>
  </si>
  <si>
    <t>Surveillance #2</t>
  </si>
  <si>
    <t>Number of Applicable Tasks to be Audited</t>
  </si>
  <si>
    <t>Time per Process
(hh:mm)</t>
  </si>
  <si>
    <t>Management</t>
  </si>
  <si>
    <t>DMA&amp;FR</t>
  </si>
  <si>
    <t>MA&amp;I</t>
  </si>
  <si>
    <t>MDAE&amp;ANR</t>
  </si>
  <si>
    <t>D&amp;D</t>
  </si>
  <si>
    <t>P&amp;SC</t>
  </si>
  <si>
    <t>AO's person:</t>
  </si>
  <si>
    <t xml:space="preserve">Tab: Audit Duration Calculation #1 </t>
  </si>
  <si>
    <t>Tab: Audit Duration Calculation #2</t>
  </si>
  <si>
    <t>This worksheet requires the user to specify the number of tasks to be completed for each process</t>
  </si>
  <si>
    <t>Partial audit man-day (in hours)</t>
  </si>
  <si>
    <t>Full audit man-day (in days)</t>
  </si>
  <si>
    <t>Surv. 1</t>
  </si>
  <si>
    <t>Surv.2</t>
  </si>
  <si>
    <t>SUMMARY</t>
  </si>
  <si>
    <r>
      <rPr>
        <b/>
        <sz val="11"/>
        <color theme="1"/>
        <rFont val="Calibri"/>
        <family val="2"/>
        <scheme val="minor"/>
      </rPr>
      <t>0</t>
    </r>
    <r>
      <rPr>
        <sz val="11"/>
        <color theme="1"/>
        <rFont val="Calibri"/>
        <family val="2"/>
        <scheme val="minor"/>
      </rPr>
      <t xml:space="preserve"> if not applicable</t>
    </r>
  </si>
  <si>
    <r>
      <rPr>
        <b/>
        <sz val="11"/>
        <color theme="1"/>
        <rFont val="Calibri"/>
        <family val="2"/>
        <scheme val="minor"/>
      </rPr>
      <t>1</t>
    </r>
    <r>
      <rPr>
        <sz val="11"/>
        <color theme="1"/>
        <rFont val="Calibri"/>
        <family val="2"/>
        <scheme val="minor"/>
      </rPr>
      <t xml:space="preserve"> if applicable</t>
    </r>
  </si>
  <si>
    <t>AO's personel</t>
  </si>
  <si>
    <t>Audit Duration</t>
  </si>
  <si>
    <t>Audit 
Duration</t>
  </si>
  <si>
    <t xml:space="preserve">This worksheet requires the user to specify each applicable task, by indicating: </t>
  </si>
  <si>
    <t>This worksheet is nine (9) pages long. It can also shown as a one page Synthetic View, hiding the details of the tasks.</t>
  </si>
  <si>
    <t>Instructions for Completing Audit Time Calculation</t>
  </si>
  <si>
    <t>The appropriate digit (2, 3, 4, …) if the audit requires the task to be accomplished more than once (e.g. increase the sampling rate)</t>
  </si>
  <si>
    <r>
      <t>Planning</t>
    </r>
    <r>
      <rPr>
        <sz val="10"/>
        <color theme="0"/>
        <rFont val="Arial"/>
        <family val="2"/>
      </rPr>
      <t xml:space="preserve"> </t>
    </r>
  </si>
  <si>
    <t>If duplicate tasks are required, the task can be counted more than once.</t>
  </si>
  <si>
    <t>Verify that management has committed to and has responsibility for overall risk management planning, including ongoing review of the effectiveness of risk management activities  ensuring that policies, procedures and practices are established and documented for analyzing, evaluating and controlling product risk throughout product realization.</t>
  </si>
  <si>
    <t>Verify that management review procedures have been documented, management reviews are being conducted at planned intervals and that they include a review of the suitability and effectiveness of the quality policy, quality objectives, and quality management system to assure that the quality management system meets all applicable regulatory requirements.</t>
  </si>
  <si>
    <t xml:space="preserve">At the conclusion of the audit, a decision should be made as to whether top management has demonstrated the necessary commitment to ensure a suitable and effective quality management system is in place and being maintained and whether the effectiveness of the system has been communicated to personnel. </t>
  </si>
  <si>
    <r>
      <t xml:space="preserve">Confirm that quality management system planning is performed to ensure that all required processes are identified, documented, implemented, monitored and maintained in order to conform to the applicable requirements and meet quality objectives. Verify that changes to the quality management system are managed to maintain the conformity of the quality management system and of the devices produced. Verify that a quality manual has been documented.  
</t>
    </r>
    <r>
      <rPr>
        <u/>
        <sz val="11"/>
        <color indexed="8"/>
        <rFont val="Calibri"/>
        <family val="2"/>
      </rPr>
      <t/>
    </r>
  </si>
  <si>
    <r>
      <t>Confirm that the organization has defined and implemented controls to ensure that only devices that have received the appropriate marketing authorization are distributed or otherwise offered for commercial distribution into the applicable markets.</t>
    </r>
    <r>
      <rPr>
        <u/>
        <sz val="11"/>
        <color indexed="8"/>
        <rFont val="Calibri"/>
        <family val="2"/>
      </rPr>
      <t/>
    </r>
  </si>
  <si>
    <t>Determine if investigations are conducted to identify the underlying cause(s) of detected nonconformities, where possible. Confirm investigations are commensurate with the risk of
the nonconformity.</t>
  </si>
  <si>
    <t>Determine if investigations are conducted to identify the underlying cause(s) of potential nonconformities, where possible. Confirm investigations are commensurate with the risk of the potential nonconformity.</t>
  </si>
  <si>
    <t>When a corrective or preventive action results in a design change, verify that any new hazard(s)
and any new risks are evaluated under the risk management process.</t>
  </si>
  <si>
    <t>Verify that internal audits of the quality management system are being conducted according to planned arrangements and documented procedures to ensure the quality management system is in compliance with the established quality management system requirements and applicable regulatory requirements, and to determine the effectiveness of the quality system. Confirm that the internal audits include provisions for auditor training and independence over the areas being audited, corrections, corrective actions, follow-up activities, and the verification of corrective actions.</t>
  </si>
  <si>
    <t>Confirm that the manufacturer has made effective arrangements for the timely issuance and implementation of advisory notices. Confirm that reporting of advisory notices is established in a documented procedure and performed according to the applicable regulatory requirements.</t>
  </si>
  <si>
    <r>
      <t>Verify that controls are in place to ensure that product which does not conform to product requirements is identified and controlled to prevent its unintended use or delivery. Confirm that an appropriate disposition was made, justified, and documented, that any external party responsible for the nonconformity was notified.</t>
    </r>
    <r>
      <rPr>
        <u/>
        <sz val="11"/>
        <color indexed="8"/>
        <rFont val="Calibri"/>
        <family val="2"/>
      </rPr>
      <t/>
    </r>
  </si>
  <si>
    <r>
      <t>Confirm that when nonconforming product is detected after delivery or use, appropriate action is taken commensurate with the risk, or potential risks, of the nonconformity.</t>
    </r>
    <r>
      <rPr>
        <u/>
        <sz val="11"/>
        <color indexed="8"/>
        <rFont val="Calibri"/>
        <family val="2"/>
      </rPr>
      <t/>
    </r>
  </si>
  <si>
    <r>
      <t>Where investigation determines that activities outside the organization contributed to a customer complaint, verify that records show that relevant information was exchanged between the organizations involved.</t>
    </r>
    <r>
      <rPr>
        <u/>
        <sz val="11"/>
        <color indexed="8"/>
        <rFont val="Calibri"/>
        <family val="2"/>
      </rPr>
      <t/>
    </r>
  </si>
  <si>
    <t>Verify that the organization has a process in place for identifying device-related events that may meet reporting criteria as defined by participating regulatory authorities. Verify that the complaint process has a mechanism for reviewing each complaint to determine if a report to a regulatory authority is required. Confirm that the organization’s processes meet the timeframes required by each regulatory authority where the product is marketed.</t>
  </si>
  <si>
    <t>Confirm that design verification and/or design validation includes assurances that risk control measures are effective in controlling or reducing risk.</t>
  </si>
  <si>
    <t>If the medical device contains software, verify that the software was subject to the design and development process. Confirm that the software was included within the risk management process.</t>
  </si>
  <si>
    <t>Determine, based on the assessment of the design and development process overall, whether management provides the necessary commitment to the design and development process.</t>
  </si>
  <si>
    <t xml:space="preserve">Select a completed (where applicable) design and development project for review. </t>
  </si>
  <si>
    <r>
      <t>Verify that those devices that are, by regulation, subject to design and development procedures have been identified.  (See Annex 1).</t>
    </r>
    <r>
      <rPr>
        <u/>
        <sz val="11"/>
        <color indexed="8"/>
        <rFont val="Calibri"/>
        <family val="2"/>
      </rPr>
      <t/>
    </r>
  </si>
  <si>
    <r>
      <t>Verify that design and development validation data show that the approved design meets the requirements for the specified application or intended use(s). Verify that design validation testing is adjusted according to the nature and risk of the product and element being validated.</t>
    </r>
    <r>
      <rPr>
        <u/>
        <sz val="11"/>
        <color indexed="8"/>
        <rFont val="Calibri"/>
        <family val="2"/>
      </rPr>
      <t/>
    </r>
  </si>
  <si>
    <t xml:space="preserve">Verify that risk management activities are defined and implemented for product and process design and development.  Confirm that risk acceptability criteria are established and met throughout the design and development  process. Verify that any residual risk is evaluated and, where appropriate, communicated to the customer (e.g., labeling, service documents, advisory notices,etc.).
</t>
  </si>
  <si>
    <t>Verify that design and development changes were controlled, verified (or where appropriate validated), and approved prior to implementation.  Confirm that any new risks associated with the design change have been identified and mitigated to the extent practical.</t>
  </si>
  <si>
    <t xml:space="preserve">When appropriate, verify that risk control and mitigation measures are applied to transport, installation   and servicing, in accordance with the organization’s risk management practices.
</t>
  </si>
  <si>
    <r>
      <t>Verify that the processes used in production and service are appropriately controlled, monitored, operated within specified limits and documented in the product realization records. In addition, verify that risk control measures identified  by the manufacturer  for production  processes are implemented, monitored and evaluated.</t>
    </r>
    <r>
      <rPr>
        <u/>
        <sz val="11"/>
        <color indexed="8"/>
        <rFont val="Calibri"/>
        <family val="2"/>
      </rPr>
      <t/>
    </r>
  </si>
  <si>
    <r>
      <t xml:space="preserve">Verify that procedures are established and maintained for preserving the conformity of product and constituent parts of a product during internal processing, storage, and transport to the intended destination. This preservation encompasses identification, handling, packaging, storage, and protection, including those products with limited shelf-life or requiring special storage conditions. </t>
    </r>
    <r>
      <rPr>
        <u/>
        <sz val="11"/>
        <color indexed="8"/>
        <rFont val="Calibri"/>
        <family val="2"/>
      </rPr>
      <t/>
    </r>
  </si>
  <si>
    <t>Verify that planning activities describe or identify products to purchase and processes to outsource, the specified requirements for purchased products, the requirements for purchasing documentation and records, purchasing resources, the activities for purchased product acceptance, and risk management in supplier selection and purchasing.</t>
  </si>
  <si>
    <t>Verify that the procedures assure the type and extent of control applied to the supplier and the purchased product is dependent upon the effect of the purchased product on subsequent product realization or the final product.  Verify that criteria for the selection, evaluation and re-evaluation of suppliers have been established and documented.</t>
  </si>
  <si>
    <t>Confirm that the re-evaluation of the capability of suppliers to meet specified requirements is performed at intervals consistent with the significance of the product on the finished device.</t>
  </si>
  <si>
    <r>
      <t>Verify that the organization documents purchasing information, including where appropriate the requirements for approval of product, procedures, processes, equipment, qualification of personnel, sterilization services, and other quality management system requirements.  Confirm that documents and records for purchasing are consistent with traceability requirements where applicable.</t>
    </r>
    <r>
      <rPr>
        <u/>
        <sz val="11"/>
        <color indexed="8"/>
        <rFont val="Calibri"/>
        <family val="2"/>
      </rPr>
      <t/>
    </r>
  </si>
  <si>
    <r>
      <t xml:space="preserve">Verify that the product realization processes are planned, including any necessary controls, controlled conditions, and risk management activities required for the product to meet the specified or intended uses, the statutory and regulatory requirements related to the product, and (when applicable) unique device identifier requirements.  Confirm that the planning of product realization is consistent with the requirements of the other processes of the quality management system and performed in consideration of the quality objectives.
</t>
    </r>
    <r>
      <rPr>
        <u/>
        <sz val="9"/>
        <color indexed="8"/>
        <rFont val="Calibri"/>
        <family val="2"/>
      </rPr>
      <t/>
    </r>
  </si>
  <si>
    <r>
      <t>Determine if the organization has established documented requirements for product cleanliness including any cleaning prior to sterilization, cleanliness requirements if provided non-sterile, and assuring that process agents are removed from the product if required.</t>
    </r>
    <r>
      <rPr>
        <u/>
        <sz val="9"/>
        <color indexed="8"/>
        <rFont val="Calibri"/>
        <family val="2"/>
      </rPr>
      <t/>
    </r>
  </si>
  <si>
    <r>
      <t>Verify that the organization has determined and documented the infrastructure requirements to achieve product conformity, including buildings, workspace, process equipment, and supporting services. Confirm that buildings, workspaces, and supporting services allow product to meet requirements. Verify that there are documented and implemented requirements for maintenance of process equipment where important for product quality, and that records of maintenance are maintained.</t>
    </r>
    <r>
      <rPr>
        <u/>
        <sz val="9"/>
        <color indexed="8"/>
        <rFont val="Calibri"/>
        <family val="2"/>
      </rPr>
      <t/>
    </r>
  </si>
  <si>
    <r>
      <t xml:space="preserve">Determine if the selected process(es) and sub-process(es) have been reviewed, including any outsourced processes, to determine if validation of these processes is required.   </t>
    </r>
    <r>
      <rPr>
        <u/>
        <sz val="9"/>
        <color indexed="8"/>
        <rFont val="Calibri"/>
        <family val="2"/>
      </rPr>
      <t/>
    </r>
  </si>
  <si>
    <r>
      <t>If product is supplied sterile (see Annex 2):
•    Verify the sterilization process is validated, periodically re-validated, and records of the validation is available
•    Verify that devices sold in a sterile state are manufactured and sterilized under appropriately controlled conditions
•    Determine if the sterilization process and results are documented and traceable to each batch of product</t>
    </r>
    <r>
      <rPr>
        <u/>
        <sz val="9"/>
        <color indexed="8"/>
        <rFont val="Calibri"/>
        <family val="2"/>
      </rPr>
      <t/>
    </r>
  </si>
  <si>
    <r>
      <t xml:space="preserve">Determine if the manufacturer has established and maintained a file for each type of device that includes or refers to the location of device specifications, production process specifications, quality assurance procedures, traceability requirements, and packaging, labeling specifications, and when applicable requirements for installation and servicing. Confirm that the manufacturer determined the extent of traceability based on the risk posed by the device in the event the device does not meet specified requirements.
</t>
    </r>
    <r>
      <rPr>
        <u/>
        <sz val="9"/>
        <color indexed="8"/>
        <rFont val="Calibri"/>
        <family val="2"/>
      </rPr>
      <t/>
    </r>
  </si>
  <si>
    <r>
      <t>If the organization manufactures active or nonactive implantable medical devices, life-supporting or life-sustaining devices, confirm that the manufacturer maintains traceability records of all components, materials, and work environment conditions (if these could cause the medical device to not satisfy its specified requirements) in addition to records of the identity of personnel performing any inspection or testing of these devices. Confirm that the organization requires that agents or distributors of these devices maintain distribution records and makes them available for inspection. Verify that the organization records the name and address of shipping consignees for these devices.</t>
    </r>
    <r>
      <rPr>
        <u/>
        <sz val="9"/>
        <color indexed="8"/>
        <rFont val="Calibri"/>
        <family val="2"/>
      </rPr>
      <t/>
    </r>
  </si>
  <si>
    <r>
      <t>Verify that acceptance activities assure conformity with specifications and are documented. Confirm that the extent of acceptance activities is commensurate with the risk posed by the device.
Note: Acceptance activities apply to any incoming component, subassembly, or service, regardless of the manufacturer’s financial or business arrangement with the supplier.</t>
    </r>
    <r>
      <rPr>
        <u/>
        <sz val="9"/>
        <color indexed="8"/>
        <rFont val="Calibri"/>
        <family val="2"/>
      </rPr>
      <t/>
    </r>
  </si>
  <si>
    <r>
      <t>Confirm that the organization performs a review of the customer’s requirements, including the purchase order requirements, prior to the organization’s commitment to supply a product to a customer.  Verify that the organization maintains documentation required by regulatory authorities regarding maintenance of distribution records.</t>
    </r>
    <r>
      <rPr>
        <u/>
        <sz val="9"/>
        <color indexed="8"/>
        <rFont val="Calibri"/>
        <family val="2"/>
      </rPr>
      <t/>
    </r>
  </si>
  <si>
    <r>
      <t>Determine if servicing activities are conducted and documented in accordance with defined and implemented instructions and procedures. Confirm that service records are used as a source of quality data in the Measurement, Analysis and Improvement process.</t>
    </r>
    <r>
      <rPr>
        <u/>
        <sz val="9"/>
        <color indexed="8"/>
        <rFont val="Calibri"/>
        <family val="2"/>
      </rPr>
      <t/>
    </r>
  </si>
  <si>
    <t>Initial Audit (Stage 1 + Stage 2)</t>
  </si>
  <si>
    <t>Recertification</t>
  </si>
  <si>
    <t>Recertification (without Stage 1)</t>
  </si>
  <si>
    <t>Sub-Total</t>
  </si>
  <si>
    <t>Total (hh:mm)</t>
  </si>
  <si>
    <r>
      <rPr>
        <b/>
        <sz val="10"/>
        <color theme="1"/>
        <rFont val="Arial"/>
        <family val="2"/>
      </rPr>
      <t>Additional time, as deemed necessary by the Auditing Organization</t>
    </r>
    <r>
      <rPr>
        <sz val="10"/>
        <color theme="1"/>
        <rFont val="Arial"/>
        <family val="2"/>
      </rPr>
      <t xml:space="preserve">, 
</t>
    </r>
    <r>
      <rPr>
        <sz val="10"/>
        <color rgb="FF000000"/>
        <rFont val="Arial"/>
        <family val="2"/>
      </rPr>
      <t>including for Stage 1 if applicable (hh:mm)</t>
    </r>
  </si>
  <si>
    <t>Duration of audit (man-days)</t>
  </si>
  <si>
    <r>
      <t>Determine if appropriate sources of quality data have been identified for input into the measurement, analysis and improvement process, including customer complaints, feedback, service records, returned product, internal and external audit findings, nonconformities from regulatory audits and inspections, and data from the monitoring of products, processes, nonconforming products, and suppliers. Confirm that data from these sources are accurate and analyzed according to a documented procedure   for the use of valid statistical methods (where appropriate) to identify existing and potential product and quality management system nonconformities that may require corrective or preventive action.</t>
    </r>
    <r>
      <rPr>
        <u/>
        <sz val="11"/>
        <color indexed="8"/>
        <rFont val="Calibri"/>
        <family val="2"/>
      </rPr>
      <t/>
    </r>
  </si>
  <si>
    <r>
      <t xml:space="preserve">Additional time, as deemed necessary by the Auditing Organization, </t>
    </r>
    <r>
      <rPr>
        <sz val="10"/>
        <color rgb="FF000000"/>
        <rFont val="Arial Narrow"/>
        <family val="2"/>
      </rPr>
      <t>including for Stage 1 if applicable (hh:mm)</t>
    </r>
  </si>
  <si>
    <r>
      <rPr>
        <b/>
        <sz val="10"/>
        <color theme="1"/>
        <rFont val="Arial Narrow"/>
        <family val="2"/>
      </rPr>
      <t>Duration of Audit</t>
    </r>
    <r>
      <rPr>
        <sz val="10"/>
        <color theme="1"/>
        <rFont val="Arial Narrow"/>
        <family val="2"/>
      </rPr>
      <t xml:space="preserve"> (mandays)</t>
    </r>
  </si>
  <si>
    <t>Adjustment (%)</t>
  </si>
  <si>
    <r>
      <t xml:space="preserve">Total </t>
    </r>
    <r>
      <rPr>
        <sz val="10"/>
        <color theme="1"/>
        <rFont val="Arial"/>
        <family val="2"/>
      </rPr>
      <t>(hh:mm)</t>
    </r>
  </si>
  <si>
    <r>
      <t xml:space="preserve">Sub-Total </t>
    </r>
    <r>
      <rPr>
        <sz val="10"/>
        <color theme="1"/>
        <rFont val="Arial"/>
        <family val="2"/>
      </rPr>
      <t>(hh:mm)</t>
    </r>
  </si>
  <si>
    <r>
      <rPr>
        <b/>
        <sz val="10"/>
        <color theme="1"/>
        <rFont val="Arial"/>
        <family val="2"/>
      </rPr>
      <t>Adjustment</t>
    </r>
    <r>
      <rPr>
        <sz val="10"/>
        <color theme="1"/>
        <rFont val="Arial"/>
        <family val="2"/>
      </rPr>
      <t xml:space="preserve"> (hh:mm)</t>
    </r>
  </si>
  <si>
    <r>
      <rPr>
        <sz val="9"/>
        <color indexed="8"/>
        <rFont val="Arial"/>
        <family val="2"/>
      </rPr>
      <t>Determine the extent of outsourcing of processes that may affect the conformity of product with specified requirements and verify the proper documentation of controls in the quality management system.</t>
    </r>
    <r>
      <rPr>
        <sz val="9"/>
        <color theme="1"/>
        <rFont val="Arial"/>
        <family val="2"/>
      </rPr>
      <t xml:space="preserve">
</t>
    </r>
    <r>
      <rPr>
        <u/>
        <sz val="9"/>
        <color indexed="8"/>
        <rFont val="Calibri"/>
        <family val="2"/>
      </rPr>
      <t/>
    </r>
  </si>
  <si>
    <r>
      <rPr>
        <sz val="9"/>
        <color indexed="8"/>
        <rFont val="Arial"/>
        <family val="2"/>
      </rPr>
      <t>Confirm the organization has determined the necessary competencies for personnel performing work affecting product quality, provided appropriate training, and made personnel aware of the relevance and importance of their activities on product quality and achievement of the quality objectives. Ensure records of training and competencies are maintained.</t>
    </r>
    <r>
      <rPr>
        <sz val="9"/>
        <color theme="1"/>
        <rFont val="Arial"/>
        <family val="2"/>
      </rPr>
      <t xml:space="preserve">
</t>
    </r>
    <r>
      <rPr>
        <u/>
        <sz val="9"/>
        <color indexed="8"/>
        <rFont val="Calibri"/>
        <family val="2"/>
      </rPr>
      <t/>
    </r>
  </si>
  <si>
    <r>
      <rPr>
        <sz val="9"/>
        <color indexed="8"/>
        <rFont val="Arial"/>
        <family val="2"/>
      </rPr>
      <t>Verify that procedures have been defined, documented, and implemented for the control of documents and records required by the quality management system.  Confirm the organization retains records and at least one obsolete copy of controlled documents for a period of time at least equivalent to the lifetime of the device, but not less than two years from the date of product release.</t>
    </r>
    <r>
      <rPr>
        <sz val="9"/>
        <color theme="1"/>
        <rFont val="Arial"/>
        <family val="2"/>
      </rPr>
      <t xml:space="preserve">
</t>
    </r>
    <r>
      <rPr>
        <u/>
        <sz val="9"/>
        <color indexed="8"/>
        <rFont val="Calibri"/>
        <family val="2"/>
      </rPr>
      <t/>
    </r>
  </si>
  <si>
    <r>
      <t xml:space="preserve">Verify that procedures for measurement, analysis and improvement which address the requirements of the quality management system standard and regulatory authorities have been established and documented. Confirm the organization maintains and implements procedures to monitor and measure product conformity throughout product realization, as well as procedures that provide for mechanisms for feedback to provide early warnings of quality problems and the implementation of corrective action and preventive action.
</t>
    </r>
    <r>
      <rPr>
        <u/>
        <sz val="9"/>
        <color indexed="8"/>
        <rFont val="Calibri"/>
        <family val="2"/>
      </rPr>
      <t/>
    </r>
  </si>
  <si>
    <r>
      <rPr>
        <sz val="9"/>
        <color indexed="8"/>
        <rFont val="Arial"/>
        <family val="2"/>
      </rPr>
      <t>When a corrective or preventive action results in a process  change, confirm that the process  change is assessed to determine if  any new risks to the product are introduced.  Verify the manufacturer has performed revalidation of processes where appropriate.</t>
    </r>
    <r>
      <rPr>
        <sz val="9"/>
        <color theme="1"/>
        <rFont val="Arial"/>
        <family val="2"/>
      </rPr>
      <t xml:space="preserve">
</t>
    </r>
    <r>
      <rPr>
        <u/>
        <sz val="9"/>
        <color indexed="8"/>
        <rFont val="Calibri"/>
        <family val="2"/>
      </rPr>
      <t/>
    </r>
  </si>
  <si>
    <r>
      <t xml:space="preserve">Confirm that the manufacturer has made effective arrangements for gaining experience from the post-production phase, handling complaints, and investigating the cause of nonconformities related to advisory notices with provision for feedback into the Measurement, Analysis and Improvement process. Verify that information from the analysis of production and post-production quality  data was considered for amending the analysis of product risk, as appropriate.
</t>
    </r>
    <r>
      <rPr>
        <u/>
        <sz val="9"/>
        <color indexed="8"/>
        <rFont val="Calibri"/>
        <family val="2"/>
      </rPr>
      <t/>
    </r>
  </si>
  <si>
    <r>
      <rPr>
        <sz val="9"/>
        <color indexed="8"/>
        <rFont val="Arial"/>
        <family val="2"/>
      </rPr>
      <t>Verify that the design and development process is planned and controlled. Review the design plan for the selected design and development project to understand the design and development activities; including the design and development stages, the review, verification, validation, and design transfer activities that are appropriate at each stage; and the assignment of responsibilities, authorities, and interfaces between different groups involved in design and development.</t>
    </r>
    <r>
      <rPr>
        <sz val="9"/>
        <color theme="1"/>
        <rFont val="Arial"/>
        <family val="2"/>
      </rPr>
      <t xml:space="preserve">
</t>
    </r>
    <r>
      <rPr>
        <u/>
        <sz val="11"/>
        <color indexed="8"/>
        <rFont val="Calibri"/>
        <family val="2"/>
      </rPr>
      <t/>
    </r>
  </si>
  <si>
    <r>
      <rPr>
        <sz val="9"/>
        <color indexed="8"/>
        <rFont val="Arial"/>
        <family val="2"/>
      </rPr>
      <t>For the device design and development record(s) selected, verify that design and development procedures have been established and applied.   Confirm the design and development procedures address the design and development stages, review, verification, validation, design transfer, and design changes.</t>
    </r>
    <r>
      <rPr>
        <sz val="9"/>
        <color theme="1"/>
        <rFont val="Arial"/>
        <family val="2"/>
      </rPr>
      <t xml:space="preserve">
</t>
    </r>
    <r>
      <rPr>
        <u/>
        <sz val="9"/>
        <color indexed="8"/>
        <rFont val="Arial"/>
        <family val="2"/>
      </rPr>
      <t>United States (FDA)</t>
    </r>
    <r>
      <rPr>
        <sz val="9"/>
        <color theme="1"/>
        <rFont val="Arial"/>
        <family val="2"/>
      </rPr>
      <t>: Verify that the design input procedures contain a mechanism for addressing incomplete, ambiguous, or conflicting requirements [21 CFR 820.30(c)].</t>
    </r>
  </si>
  <si>
    <r>
      <t xml:space="preserve">Verify that design and development inputs were established, reviewed and approved; and that they address customer functional, performance and safety requirements, intended use, applicable regulatory requirements, and other requirements including those arising from human factors issues, essential for design and development. Verify that any risks and risk mitigation measures identified during the risk management process are used as an input in the design and development process. </t>
    </r>
    <r>
      <rPr>
        <u/>
        <sz val="9"/>
        <color indexed="8"/>
        <rFont val="Calibri"/>
        <family val="2"/>
      </rPr>
      <t/>
    </r>
  </si>
  <si>
    <r>
      <t>Review medical device specifications to confirm that design and development outputs are traceable to and satisfy design input requirements. Verify that the design and development outputs essential for the proper functioning of the medical device have been identified. Outputs include, but are not limited to, device specifications, specifications for the manufacturing process, specifications for the sterilization process (if applicable), the quality assurance testing, and device labeling and packaging.</t>
    </r>
    <r>
      <rPr>
        <u/>
        <sz val="9"/>
        <color indexed="8"/>
        <rFont val="Calibri"/>
        <family val="2"/>
      </rPr>
      <t/>
    </r>
  </si>
  <si>
    <r>
      <t>Verify that clinical evaluations and/or evaluation of the medical device safety and performance were performed as part of design validation if required by national or regional regulations.</t>
    </r>
    <r>
      <rPr>
        <u/>
        <sz val="9"/>
        <color indexed="8"/>
        <rFont val="Calibri"/>
        <family val="2"/>
      </rPr>
      <t/>
    </r>
  </si>
  <si>
    <r>
      <rPr>
        <sz val="9"/>
        <color indexed="8"/>
        <rFont val="Arial"/>
        <family val="2"/>
      </rPr>
      <t>Verify that design reviews were conducted at suitable stages as required by the design and development plan. Confirm that the participants in the reviews include representatives of functions concerned with the design and development stage being reviewed, as well as any specialist personnel needed.</t>
    </r>
    <r>
      <rPr>
        <sz val="9"/>
        <color theme="1"/>
        <rFont val="Calibri"/>
        <family val="2"/>
        <scheme val="minor"/>
      </rPr>
      <t/>
    </r>
  </si>
  <si>
    <r>
      <t xml:space="preserve">Determine if the design was correctly transferred to production. </t>
    </r>
    <r>
      <rPr>
        <u/>
        <sz val="9"/>
        <color indexed="8"/>
        <rFont val="Calibri"/>
        <family val="2"/>
      </rPr>
      <t/>
    </r>
  </si>
  <si>
    <r>
      <t>Review production processes considering the following criteria. Select one or more production processes to audit.</t>
    </r>
    <r>
      <rPr>
        <sz val="9"/>
        <color theme="1"/>
        <rFont val="Arial"/>
        <family val="2"/>
      </rPr>
      <t xml:space="preserve">
</t>
    </r>
    <r>
      <rPr>
        <u/>
        <sz val="9"/>
        <color theme="1"/>
        <rFont val="Calibri"/>
        <family val="2"/>
        <scheme val="minor"/>
      </rPr>
      <t/>
    </r>
  </si>
  <si>
    <r>
      <t xml:space="preserve">For each selected process, determine if the production and service process is planned and conducted under controlled conditions that include the following: </t>
    </r>
    <r>
      <rPr>
        <sz val="9"/>
        <color theme="1"/>
        <rFont val="Arial"/>
        <family val="2"/>
      </rPr>
      <t xml:space="preserve">
• the availability of information describing product characteristics
• the availability of documented procedures, requirements, work instructions, and reference materials, reference measurements, and criteria for workmanship
• the use of suitable equipment
• the availability and use of monitoring and measuring devices
• the implementation of monitoring and measurement of process parameters and product characteristics during production
• the implementation of release, delivery and post-delivery activities
• the implementation of defined operations for labeling and packaging
• the establishment of documented requirements for changes to methods and processes</t>
    </r>
    <r>
      <rPr>
        <u/>
        <sz val="11"/>
        <color indexed="8"/>
        <rFont val="Calibri"/>
        <family val="2"/>
      </rPr>
      <t/>
    </r>
  </si>
  <si>
    <r>
      <t>Verify documented requirements have been established, implemented and maintained for:</t>
    </r>
    <r>
      <rPr>
        <sz val="9"/>
        <color theme="1"/>
        <rFont val="Arial"/>
        <family val="2"/>
      </rPr>
      <t xml:space="preserve">
• health, cleanliness, and clothing of personnel that could have an adverse effect on product quality
• monitoring and controlling work environment conditions that can have an adverse effect on product quality
• training or supervision of personnel who are required to work under special environmental conditions
• controlling contaminated or potentially contaminated product (including returned products) in order to prevent contamination of other product, the work environment, or personnel</t>
    </r>
    <r>
      <rPr>
        <u/>
        <sz val="9"/>
        <color indexed="8"/>
        <rFont val="Calibri"/>
        <family val="2"/>
      </rPr>
      <t/>
    </r>
  </si>
  <si>
    <r>
      <t xml:space="preserve">Verify that the selected process(es) has been validated according to documented procedures if the result of the process cannot be fully verified or can be verified, but is not. Confirm that the validation demonstrates the ability of the process(es) to consistently achieve the planned result. In the event changes have occurred to a previously validated process, confirm that the process was reviewed and evaluated, and re-validation was performed where appropriate. </t>
    </r>
    <r>
      <rPr>
        <sz val="9"/>
        <color theme="1"/>
        <rFont val="Arial"/>
        <family val="2"/>
      </rPr>
      <t xml:space="preserve">
</t>
    </r>
    <r>
      <rPr>
        <u/>
        <sz val="11"/>
        <color indexed="8"/>
        <rFont val="Calibri"/>
        <family val="2"/>
      </rPr>
      <t/>
    </r>
  </si>
  <si>
    <r>
      <t xml:space="preserve">Determine if the manufacturer has established and maintained a record of the amount manufactured and approved for distribution for each batch of medical devices, the record is verified and approved, the device is manufactured according to the file referenced in task 16, and the requirements for product release were met and documented. </t>
    </r>
    <r>
      <rPr>
        <sz val="9"/>
        <color theme="1"/>
        <rFont val="Arial"/>
        <family val="2"/>
      </rPr>
      <t xml:space="preserve"> </t>
    </r>
    <r>
      <rPr>
        <u/>
        <sz val="9"/>
        <color indexed="8"/>
        <rFont val="Calibri"/>
        <family val="2"/>
      </rPr>
      <t/>
    </r>
  </si>
  <si>
    <r>
      <t>Verify that suppliers are selected based on their ability to supply product or services in accordance with the manufacturer’s specified requirements. Confirm that the degree of control applied to the supplier is commensurate with the significance of the supplied product or service on the quality of the finished device, based on risk.  Verify that records of supplier evaluations are maintained.</t>
    </r>
    <r>
      <rPr>
        <u/>
        <sz val="9"/>
        <color indexed="8"/>
        <rFont val="Calibri"/>
        <family val="2"/>
      </rPr>
      <t/>
    </r>
  </si>
  <si>
    <r>
      <t>Verify that the organization assures the adequacy of purchasing requirements for products and services that suppliers are to provide, and defines risk management activities and any necessary risk control measures. Confirm that the manufacturer ensures the adequacy of specified purchase requirements prior to their communication to the supplier and that a written agreement with the supplier is established in which suppliers has to notify the organization about changes in the product.</t>
    </r>
    <r>
      <rPr>
        <u/>
        <sz val="9"/>
        <color indexed="8"/>
        <rFont val="Calibri"/>
        <family val="2"/>
      </rPr>
      <t/>
    </r>
  </si>
  <si>
    <r>
      <rPr>
        <sz val="9"/>
        <color indexed="8"/>
        <rFont val="Arial"/>
        <family val="2"/>
      </rPr>
      <t>Confirm that the verification (inspection or other activities) of purchased products is adequate to ensure specified requirements are met.  Confirm that the manufacturer has implemented an appropriate combination of controls applied to the supplier, the specification of purchase requirements, and acceptance verification activities that are commensurate with the risk of the supplied  product upon the finished device.  Verify that records of verification activities are maintained.</t>
    </r>
    <r>
      <rPr>
        <sz val="9"/>
        <color theme="1"/>
        <rFont val="Arial"/>
        <family val="2"/>
      </rPr>
      <t xml:space="preserve">
</t>
    </r>
  </si>
  <si>
    <r>
      <t xml:space="preserve">Initial 
</t>
    </r>
    <r>
      <rPr>
        <sz val="10"/>
        <color theme="0"/>
        <rFont val="Arial Narrow"/>
        <family val="2"/>
      </rPr>
      <t>(Stage 1 + Stage 2)</t>
    </r>
  </si>
  <si>
    <r>
      <t xml:space="preserve">Initial 
</t>
    </r>
    <r>
      <rPr>
        <sz val="11"/>
        <color theme="1"/>
        <rFont val="Arial Narrow"/>
        <family val="2"/>
      </rPr>
      <t>(Stage 1 + Stage 2)</t>
    </r>
  </si>
  <si>
    <r>
      <rPr>
        <b/>
        <sz val="10"/>
        <color theme="1"/>
        <rFont val="Arial"/>
        <family val="2"/>
      </rPr>
      <t>Adjustment</t>
    </r>
    <r>
      <rPr>
        <sz val="10"/>
        <color theme="1"/>
        <rFont val="Arial"/>
        <family val="2"/>
      </rPr>
      <t xml:space="preserve"> (%) *</t>
    </r>
  </si>
  <si>
    <t>*Adjustment may be positive or negative. The rationale for any adjustment needs to be documented.</t>
  </si>
  <si>
    <t>On the top right corner of the worksheet, two buttons allow to toggle from expanded to synthetic view.</t>
  </si>
  <si>
    <t>Two (2) options are available to determine an audit duration. When using this form, Auditing Organizations are expected to use one tab, not both.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</si>
</sst>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1" x14ac:knownFonts="1">
    <font>
      <sz val="11"/>
      <color theme="1"/>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0"/>
      <name val="Arial"/>
      <family val="2"/>
    </font>
    <font>
      <sz val="10"/>
      <color theme="0"/>
      <name val="Arial"/>
      <family val="2"/>
    </font>
    <font>
      <b/>
      <sz val="10"/>
      <color theme="1"/>
      <name val="Arial"/>
      <family val="2"/>
    </font>
    <font>
      <sz val="9"/>
      <color theme="1"/>
      <name val="Arial"/>
      <family val="2"/>
    </font>
    <font>
      <sz val="10"/>
      <color rgb="FF000000"/>
      <name val="Arial"/>
      <family val="2"/>
    </font>
    <font>
      <b/>
      <sz val="10"/>
      <color rgb="FF000000"/>
      <name val="Arial"/>
      <family val="2"/>
    </font>
    <font>
      <u/>
      <sz val="11"/>
      <color indexed="8"/>
      <name val="Calibri"/>
      <family val="2"/>
    </font>
    <font>
      <sz val="10"/>
      <color theme="1"/>
      <name val="Calibri"/>
      <family val="2"/>
      <scheme val="minor"/>
    </font>
    <font>
      <sz val="9"/>
      <color theme="1"/>
      <name val="Calibri"/>
      <family val="2"/>
      <scheme val="minor"/>
    </font>
    <font>
      <u/>
      <sz val="9"/>
      <color indexed="8"/>
      <name val="Calibri"/>
      <family val="2"/>
    </font>
    <font>
      <b/>
      <sz val="10"/>
      <color theme="1"/>
      <name val="Calibri"/>
      <family val="2"/>
      <scheme val="minor"/>
    </font>
    <font>
      <u/>
      <sz val="9"/>
      <color theme="1"/>
      <name val="Calibri"/>
      <family val="2"/>
      <scheme val="minor"/>
    </font>
    <font>
      <sz val="11"/>
      <color theme="1"/>
      <name val="Calibri"/>
      <family val="2"/>
      <scheme val="minor"/>
    </font>
    <font>
      <sz val="11"/>
      <color rgb="FF006100"/>
      <name val="Calibri"/>
      <family val="2"/>
      <scheme val="minor"/>
    </font>
    <font>
      <b/>
      <sz val="10"/>
      <color theme="0"/>
      <name val="Arial Narrow"/>
      <family val="2"/>
    </font>
    <font>
      <sz val="10"/>
      <color theme="0"/>
      <name val="Arial Narrow"/>
      <family val="2"/>
    </font>
    <font>
      <b/>
      <sz val="10"/>
      <color rgb="FF000000"/>
      <name val="Arial Narrow"/>
      <family val="2"/>
    </font>
    <font>
      <sz val="10"/>
      <color rgb="FF000000"/>
      <name val="Arial Narrow"/>
      <family val="2"/>
    </font>
    <font>
      <sz val="10"/>
      <color theme="1"/>
      <name val="Arial Narrow"/>
      <family val="2"/>
    </font>
    <font>
      <b/>
      <sz val="10"/>
      <color theme="1"/>
      <name val="Arial Narrow"/>
      <family val="2"/>
    </font>
    <font>
      <sz val="10"/>
      <name val="Arial Narrow"/>
      <family val="2"/>
    </font>
    <font>
      <b/>
      <sz val="11"/>
      <color theme="1"/>
      <name val="Arial"/>
      <family val="2"/>
    </font>
    <font>
      <b/>
      <sz val="11"/>
      <color theme="1"/>
      <name val="Arial Narrow"/>
      <family val="2"/>
    </font>
    <font>
      <sz val="11"/>
      <color theme="1"/>
      <name val="Arial"/>
      <family val="2"/>
    </font>
    <font>
      <sz val="9"/>
      <color indexed="8"/>
      <name val="Arial"/>
      <family val="2"/>
    </font>
    <font>
      <u/>
      <sz val="9"/>
      <color indexed="8"/>
      <name val="Arial"/>
      <family val="2"/>
    </font>
    <font>
      <sz val="11"/>
      <color theme="1"/>
      <name val="Arial Narrow"/>
      <family val="2"/>
    </font>
  </fonts>
  <fills count="10">
    <fill>
      <patternFill patternType="none"/>
    </fill>
    <fill>
      <patternFill patternType="gray125"/>
    </fill>
    <fill>
      <patternFill patternType="solid">
        <fgColor theme="4"/>
      </patternFill>
    </fill>
    <fill>
      <patternFill patternType="solid">
        <fgColor theme="9" tint="0.599963377788628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C6EFCE"/>
      </patternFill>
    </fill>
    <fill>
      <patternFill patternType="solid">
        <fgColor theme="0"/>
        <bgColor indexed="64"/>
      </patternFill>
    </fill>
  </fills>
  <borders count="8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thin">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bottom/>
      <diagonal/>
    </border>
    <border>
      <left style="medium">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auto="1"/>
      </left>
      <right style="hair">
        <color auto="1"/>
      </right>
      <top style="thin">
        <color indexed="64"/>
      </top>
      <bottom style="thin">
        <color indexed="64"/>
      </bottom>
      <diagonal/>
    </border>
    <border>
      <left style="hair">
        <color auto="1"/>
      </left>
      <right style="thin">
        <color auto="1"/>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auto="1"/>
      </left>
      <right style="dotted">
        <color auto="1"/>
      </right>
      <top style="thin">
        <color indexed="64"/>
      </top>
      <bottom style="medium">
        <color indexed="64"/>
      </bottom>
      <diagonal/>
    </border>
    <border>
      <left style="dotted">
        <color auto="1"/>
      </left>
      <right/>
      <top style="thin">
        <color indexed="64"/>
      </top>
      <bottom style="medium">
        <color indexed="64"/>
      </bottom>
      <diagonal/>
    </border>
    <border>
      <left style="thin">
        <color auto="1"/>
      </left>
      <right style="dotted">
        <color auto="1"/>
      </right>
      <top style="thin">
        <color indexed="64"/>
      </top>
      <bottom style="medium">
        <color indexed="64"/>
      </bottom>
      <diagonal/>
    </border>
    <border>
      <left style="dotted">
        <color auto="1"/>
      </left>
      <right style="thin">
        <color auto="1"/>
      </right>
      <top style="thin">
        <color indexed="64"/>
      </top>
      <bottom style="medium">
        <color indexed="64"/>
      </bottom>
      <diagonal/>
    </border>
    <border>
      <left/>
      <right style="dotted">
        <color auto="1"/>
      </right>
      <top style="thin">
        <color indexed="64"/>
      </top>
      <bottom style="medium">
        <color indexed="64"/>
      </bottom>
      <diagonal/>
    </border>
    <border>
      <left style="dotted">
        <color auto="1"/>
      </left>
      <right style="medium">
        <color indexed="64"/>
      </right>
      <top style="thin">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hair">
        <color indexed="64"/>
      </right>
      <top style="medium">
        <color indexed="64"/>
      </top>
      <bottom/>
      <diagonal/>
    </border>
    <border>
      <left/>
      <right/>
      <top style="thin">
        <color indexed="64"/>
      </top>
      <bottom style="hair">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hair">
        <color indexed="64"/>
      </bottom>
      <diagonal/>
    </border>
  </borders>
  <cellStyleXfs count="4">
    <xf numFmtId="0" fontId="0" fillId="0" borderId="0"/>
    <xf numFmtId="0" fontId="2" fillId="2" borderId="0" applyNumberFormat="0" applyBorder="0" applyAlignment="0" applyProtection="0"/>
    <xf numFmtId="9" fontId="16" fillId="0" borderId="0" applyFont="0" applyFill="0" applyBorder="0" applyAlignment="0" applyProtection="0"/>
    <xf numFmtId="0" fontId="17" fillId="8" borderId="0" applyNumberFormat="0" applyBorder="0" applyAlignment="0" applyProtection="0"/>
  </cellStyleXfs>
  <cellXfs count="205">
    <xf numFmtId="0" fontId="0" fillId="0" borderId="0" xfId="0"/>
    <xf numFmtId="0" fontId="1" fillId="0" borderId="0" xfId="0" applyFont="1"/>
    <xf numFmtId="0" fontId="11" fillId="0" borderId="0" xfId="0" applyFont="1"/>
    <xf numFmtId="0" fontId="11" fillId="0" borderId="0" xfId="0" applyFont="1" applyProtection="1">
      <protection locked="0"/>
    </xf>
    <xf numFmtId="0" fontId="11" fillId="0" borderId="4" xfId="0" applyFont="1" applyBorder="1"/>
    <xf numFmtId="1" fontId="14" fillId="0" borderId="4" xfId="0" applyNumberFormat="1" applyFont="1" applyBorder="1" applyAlignment="1">
      <alignment horizontal="center"/>
    </xf>
    <xf numFmtId="0" fontId="14" fillId="4" borderId="4" xfId="0" applyFont="1" applyFill="1" applyBorder="1" applyAlignment="1">
      <alignment horizontal="center"/>
    </xf>
    <xf numFmtId="1" fontId="14" fillId="0" borderId="5" xfId="0" applyNumberFormat="1" applyFont="1" applyBorder="1" applyAlignment="1">
      <alignment horizontal="center"/>
    </xf>
    <xf numFmtId="0" fontId="11" fillId="0" borderId="14" xfId="0" applyFont="1" applyBorder="1"/>
    <xf numFmtId="1" fontId="14" fillId="0" borderId="14" xfId="0" applyNumberFormat="1" applyFont="1" applyBorder="1" applyAlignment="1">
      <alignment horizontal="center"/>
    </xf>
    <xf numFmtId="0" fontId="14" fillId="4" borderId="14" xfId="0" applyFont="1" applyFill="1" applyBorder="1" applyAlignment="1">
      <alignment horizontal="center"/>
    </xf>
    <xf numFmtId="1" fontId="14" fillId="0" borderId="15" xfId="0" applyNumberFormat="1" applyFont="1" applyBorder="1" applyAlignment="1">
      <alignment horizontal="center"/>
    </xf>
    <xf numFmtId="0" fontId="11" fillId="0" borderId="0" xfId="0" applyFont="1" applyAlignment="1">
      <alignment wrapText="1"/>
    </xf>
    <xf numFmtId="0" fontId="9" fillId="0" borderId="0" xfId="0" applyFont="1" applyBorder="1" applyAlignment="1">
      <alignment vertical="center" wrapText="1"/>
    </xf>
    <xf numFmtId="0" fontId="8" fillId="0" borderId="0" xfId="0" applyFont="1" applyBorder="1" applyAlignment="1">
      <alignment horizontal="center" vertical="center" wrapText="1"/>
    </xf>
    <xf numFmtId="164" fontId="8" fillId="0" borderId="0" xfId="0" applyNumberFormat="1" applyFont="1" applyBorder="1" applyAlignment="1">
      <alignment horizontal="center" vertical="center" wrapText="1"/>
    </xf>
    <xf numFmtId="0" fontId="9" fillId="0" borderId="0" xfId="0" applyFont="1" applyBorder="1" applyAlignment="1">
      <alignment horizontal="left" vertical="top" wrapText="1"/>
    </xf>
    <xf numFmtId="1" fontId="11" fillId="0" borderId="0" xfId="0" applyNumberFormat="1" applyFont="1" applyAlignment="1">
      <alignment horizontal="center" vertical="center"/>
    </xf>
    <xf numFmtId="0" fontId="8" fillId="0" borderId="0" xfId="0" applyFont="1" applyFill="1" applyBorder="1" applyAlignment="1">
      <alignment horizontal="center" vertical="center" wrapText="1"/>
    </xf>
    <xf numFmtId="20" fontId="8" fillId="0" borderId="29" xfId="0" applyNumberFormat="1" applyFont="1" applyBorder="1" applyAlignment="1">
      <alignment horizontal="center" vertical="center" wrapText="1"/>
    </xf>
    <xf numFmtId="0" fontId="8" fillId="0" borderId="25"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8" fillId="6" borderId="7" xfId="0" applyFont="1" applyFill="1" applyBorder="1" applyAlignment="1">
      <alignment horizontal="center" vertical="center" wrapText="1"/>
    </xf>
    <xf numFmtId="164" fontId="8" fillId="6" borderId="40" xfId="0" applyNumberFormat="1" applyFont="1" applyFill="1" applyBorder="1" applyAlignment="1">
      <alignment horizontal="center" vertical="center" wrapText="1"/>
    </xf>
    <xf numFmtId="20" fontId="8" fillId="6" borderId="29" xfId="0" applyNumberFormat="1" applyFont="1" applyFill="1" applyBorder="1" applyAlignment="1">
      <alignment horizontal="center" vertical="center" wrapText="1"/>
    </xf>
    <xf numFmtId="20" fontId="8" fillId="6" borderId="40" xfId="0" applyNumberFormat="1" applyFont="1" applyFill="1" applyBorder="1" applyAlignment="1">
      <alignment horizontal="center" vertical="center" wrapText="1"/>
    </xf>
    <xf numFmtId="20" fontId="8" fillId="6" borderId="8" xfId="0" applyNumberFormat="1" applyFont="1" applyFill="1" applyBorder="1" applyAlignment="1">
      <alignment horizontal="center" vertical="center" wrapText="1"/>
    </xf>
    <xf numFmtId="0" fontId="3" fillId="0" borderId="0" xfId="0" applyFont="1" applyAlignment="1">
      <alignment horizontal="center" vertical="top"/>
    </xf>
    <xf numFmtId="0" fontId="3" fillId="0" borderId="0" xfId="0" applyFont="1" applyAlignment="1">
      <alignment vertical="top" wrapText="1"/>
    </xf>
    <xf numFmtId="0" fontId="4" fillId="2" borderId="2" xfId="1" applyFont="1" applyBorder="1" applyAlignment="1">
      <alignment horizontal="center" vertical="top"/>
    </xf>
    <xf numFmtId="0" fontId="4" fillId="2" borderId="1" xfId="1" applyFont="1" applyBorder="1" applyAlignment="1">
      <alignment horizontal="center" vertical="top"/>
    </xf>
    <xf numFmtId="0" fontId="4" fillId="2" borderId="1" xfId="1" applyFont="1" applyBorder="1" applyAlignment="1">
      <alignment vertical="top" wrapText="1"/>
    </xf>
    <xf numFmtId="0" fontId="6" fillId="3" borderId="3" xfId="0" applyFont="1" applyFill="1" applyBorder="1" applyAlignment="1">
      <alignment horizontal="left" vertical="top"/>
    </xf>
    <xf numFmtId="0" fontId="6" fillId="3" borderId="24" xfId="0" applyFont="1" applyFill="1" applyBorder="1" applyAlignment="1">
      <alignment horizontal="left" vertical="top"/>
    </xf>
    <xf numFmtId="0" fontId="3" fillId="3" borderId="4" xfId="0" applyFont="1" applyFill="1" applyBorder="1" applyAlignment="1">
      <alignment vertical="top" wrapText="1"/>
    </xf>
    <xf numFmtId="0" fontId="3" fillId="3" borderId="4" xfId="0" applyFont="1" applyFill="1" applyBorder="1" applyAlignment="1">
      <alignment horizontal="center" vertical="top" wrapText="1"/>
    </xf>
    <xf numFmtId="0" fontId="3" fillId="0" borderId="7" xfId="0" applyFont="1" applyBorder="1" applyAlignment="1" applyProtection="1">
      <alignment horizontal="center" vertical="top"/>
      <protection locked="0"/>
    </xf>
    <xf numFmtId="0" fontId="3" fillId="0" borderId="10" xfId="0" applyFont="1" applyBorder="1" applyAlignment="1" applyProtection="1">
      <alignment horizontal="center" vertical="top"/>
      <protection locked="0"/>
    </xf>
    <xf numFmtId="0" fontId="3" fillId="3" borderId="4" xfId="0" applyFont="1" applyFill="1" applyBorder="1" applyAlignment="1">
      <alignment horizontal="center" vertical="top"/>
    </xf>
    <xf numFmtId="0" fontId="3" fillId="3" borderId="4" xfId="0" applyFont="1" applyFill="1" applyBorder="1" applyAlignment="1">
      <alignment vertical="top"/>
    </xf>
    <xf numFmtId="0" fontId="6" fillId="3" borderId="16" xfId="0" applyFont="1" applyFill="1" applyBorder="1" applyAlignment="1">
      <alignment horizontal="left" vertical="top"/>
    </xf>
    <xf numFmtId="0" fontId="6" fillId="3" borderId="17" xfId="0" applyFont="1" applyFill="1" applyBorder="1" applyAlignment="1">
      <alignment horizontal="left" vertical="top"/>
    </xf>
    <xf numFmtId="0" fontId="3" fillId="3" borderId="17" xfId="0" applyFont="1" applyFill="1" applyBorder="1" applyAlignment="1">
      <alignment vertical="top" wrapText="1"/>
    </xf>
    <xf numFmtId="0" fontId="3" fillId="3" borderId="17" xfId="0" applyFont="1" applyFill="1" applyBorder="1" applyAlignment="1">
      <alignment vertical="top"/>
    </xf>
    <xf numFmtId="0" fontId="3" fillId="0" borderId="19" xfId="0" applyFont="1" applyBorder="1" applyAlignment="1" applyProtection="1">
      <alignment horizontal="center" vertical="top"/>
      <protection locked="0"/>
    </xf>
    <xf numFmtId="164" fontId="9" fillId="0" borderId="0" xfId="0" applyNumberFormat="1" applyFont="1" applyBorder="1" applyAlignment="1">
      <alignment horizontal="center" vertical="top" wrapText="1"/>
    </xf>
    <xf numFmtId="0" fontId="6" fillId="0" borderId="0" xfId="0" applyFont="1" applyAlignment="1">
      <alignment horizontal="right" vertical="top" wrapText="1"/>
    </xf>
    <xf numFmtId="0" fontId="3" fillId="0" borderId="29" xfId="0" applyFont="1" applyBorder="1" applyAlignment="1" applyProtection="1">
      <alignment horizontal="center" vertical="top"/>
      <protection locked="0"/>
    </xf>
    <xf numFmtId="0" fontId="3" fillId="0" borderId="25" xfId="0" applyFont="1" applyBorder="1" applyAlignment="1" applyProtection="1">
      <alignment horizontal="center" vertical="top"/>
      <protection locked="0"/>
    </xf>
    <xf numFmtId="0" fontId="3" fillId="0" borderId="31" xfId="0" applyFont="1" applyBorder="1" applyAlignment="1" applyProtection="1">
      <alignment horizontal="center" vertical="top"/>
      <protection locked="0"/>
    </xf>
    <xf numFmtId="0" fontId="3" fillId="0" borderId="42" xfId="0" applyFont="1" applyBorder="1" applyAlignment="1" applyProtection="1">
      <alignment horizontal="center" vertical="top"/>
      <protection locked="0"/>
    </xf>
    <xf numFmtId="0" fontId="3" fillId="0" borderId="32" xfId="0" applyFont="1" applyBorder="1" applyAlignment="1" applyProtection="1">
      <alignment horizontal="center" vertical="top"/>
      <protection locked="0"/>
    </xf>
    <xf numFmtId="0" fontId="3" fillId="7" borderId="6" xfId="0" applyFont="1" applyFill="1" applyBorder="1" applyAlignment="1">
      <alignment horizontal="center" vertical="top"/>
    </xf>
    <xf numFmtId="0" fontId="3" fillId="7" borderId="9" xfId="0" applyFont="1" applyFill="1" applyBorder="1" applyAlignment="1">
      <alignment horizontal="center" vertical="top"/>
    </xf>
    <xf numFmtId="0" fontId="3" fillId="7" borderId="11" xfId="0" applyFont="1" applyFill="1" applyBorder="1" applyAlignment="1">
      <alignment horizontal="center" vertical="top"/>
    </xf>
    <xf numFmtId="0" fontId="3" fillId="7" borderId="27" xfId="0" applyFont="1" applyFill="1" applyBorder="1" applyAlignment="1">
      <alignment horizontal="center" vertical="top"/>
    </xf>
    <xf numFmtId="0" fontId="3" fillId="7" borderId="12" xfId="0" applyFont="1" applyFill="1" applyBorder="1" applyAlignment="1">
      <alignment horizontal="right" vertical="top" wrapText="1"/>
    </xf>
    <xf numFmtId="0" fontId="3" fillId="7" borderId="13" xfId="0" applyFont="1" applyFill="1" applyBorder="1" applyAlignment="1">
      <alignment horizontal="center" vertical="top"/>
    </xf>
    <xf numFmtId="0" fontId="3" fillId="7" borderId="28" xfId="0" applyFont="1" applyFill="1" applyBorder="1" applyAlignment="1">
      <alignment horizontal="center" vertical="top"/>
    </xf>
    <xf numFmtId="0" fontId="3" fillId="7" borderId="14" xfId="0" applyFont="1" applyFill="1" applyBorder="1" applyAlignment="1">
      <alignment horizontal="right" vertical="top" wrapText="1"/>
    </xf>
    <xf numFmtId="0" fontId="3" fillId="7" borderId="12" xfId="0" applyFont="1" applyFill="1" applyBorder="1" applyAlignment="1">
      <alignment horizontal="center" vertical="top"/>
    </xf>
    <xf numFmtId="164" fontId="8" fillId="7" borderId="14" xfId="0" applyNumberFormat="1" applyFont="1" applyFill="1" applyBorder="1" applyAlignment="1">
      <alignment horizontal="center" vertical="top" wrapText="1"/>
    </xf>
    <xf numFmtId="0" fontId="3" fillId="7" borderId="18" xfId="0" applyFont="1" applyFill="1" applyBorder="1" applyAlignment="1">
      <alignment horizontal="center" vertical="top"/>
    </xf>
    <xf numFmtId="0" fontId="3" fillId="7" borderId="21" xfId="0" applyFont="1" applyFill="1" applyBorder="1" applyAlignment="1">
      <alignment horizontal="center" vertical="top"/>
    </xf>
    <xf numFmtId="0" fontId="3" fillId="7" borderId="22" xfId="0" applyFont="1" applyFill="1" applyBorder="1" applyAlignment="1">
      <alignment horizontal="center" vertical="top"/>
    </xf>
    <xf numFmtId="0" fontId="3" fillId="7" borderId="22" xfId="0" applyFont="1" applyFill="1" applyBorder="1" applyAlignment="1">
      <alignment horizontal="right" vertical="top" wrapText="1"/>
    </xf>
    <xf numFmtId="0" fontId="3" fillId="7" borderId="20" xfId="0" applyFont="1" applyFill="1" applyBorder="1" applyAlignment="1">
      <alignment horizontal="center" vertical="top"/>
    </xf>
    <xf numFmtId="0" fontId="8" fillId="6" borderId="41" xfId="0" applyFont="1" applyFill="1" applyBorder="1" applyAlignment="1">
      <alignment horizontal="center" vertical="center" wrapText="1"/>
    </xf>
    <xf numFmtId="20" fontId="8" fillId="0" borderId="31" xfId="0" applyNumberFormat="1" applyFont="1" applyBorder="1" applyAlignment="1">
      <alignment horizontal="center" vertical="center" wrapText="1"/>
    </xf>
    <xf numFmtId="0" fontId="8" fillId="0" borderId="45" xfId="0" applyFont="1" applyBorder="1" applyAlignment="1" applyProtection="1">
      <alignment horizontal="center" vertical="center" wrapText="1"/>
      <protection locked="0"/>
    </xf>
    <xf numFmtId="164" fontId="8" fillId="6" borderId="46" xfId="0" applyNumberFormat="1" applyFont="1" applyFill="1" applyBorder="1" applyAlignment="1">
      <alignment horizontal="center" vertical="center" wrapText="1"/>
    </xf>
    <xf numFmtId="0" fontId="8" fillId="0" borderId="32" xfId="0" applyFont="1" applyBorder="1" applyAlignment="1" applyProtection="1">
      <alignment horizontal="center" vertical="center" wrapText="1"/>
      <protection locked="0"/>
    </xf>
    <xf numFmtId="20" fontId="8" fillId="6" borderId="31" xfId="0" applyNumberFormat="1" applyFont="1" applyFill="1" applyBorder="1" applyAlignment="1">
      <alignment horizontal="center" vertical="center" wrapText="1"/>
    </xf>
    <xf numFmtId="20" fontId="8" fillId="6" borderId="46" xfId="0" applyNumberFormat="1" applyFont="1" applyFill="1" applyBorder="1" applyAlignment="1">
      <alignment horizontal="center" vertical="center" wrapText="1"/>
    </xf>
    <xf numFmtId="20" fontId="8" fillId="6" borderId="47" xfId="0" applyNumberFormat="1" applyFont="1" applyFill="1" applyBorder="1" applyAlignment="1">
      <alignment horizontal="center" vertical="center" wrapText="1"/>
    </xf>
    <xf numFmtId="0" fontId="8" fillId="6" borderId="49"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51" xfId="0" applyFont="1" applyFill="1" applyBorder="1" applyAlignment="1">
      <alignment horizontal="center" vertical="center" wrapText="1"/>
    </xf>
    <xf numFmtId="164" fontId="8" fillId="6" borderId="52" xfId="0" applyNumberFormat="1" applyFont="1" applyFill="1" applyBorder="1" applyAlignment="1">
      <alignment horizontal="center" vertical="center" wrapText="1"/>
    </xf>
    <xf numFmtId="0" fontId="8" fillId="6" borderId="53" xfId="0" applyFont="1" applyFill="1" applyBorder="1" applyAlignment="1">
      <alignment horizontal="center" vertical="center" wrapText="1"/>
    </xf>
    <xf numFmtId="164" fontId="8" fillId="6" borderId="50" xfId="0" applyNumberFormat="1" applyFont="1" applyFill="1" applyBorder="1" applyAlignment="1">
      <alignment horizontal="center" vertical="center" wrapText="1"/>
    </xf>
    <xf numFmtId="164" fontId="8" fillId="6" borderId="54" xfId="0" applyNumberFormat="1" applyFont="1" applyFill="1" applyBorder="1" applyAlignment="1">
      <alignment horizontal="center" vertical="center" wrapText="1"/>
    </xf>
    <xf numFmtId="0" fontId="9" fillId="0" borderId="56" xfId="0" applyFont="1" applyBorder="1" applyAlignment="1">
      <alignment vertical="top" wrapText="1"/>
    </xf>
    <xf numFmtId="0" fontId="8" fillId="6" borderId="65" xfId="0" applyFont="1" applyFill="1" applyBorder="1" applyAlignment="1">
      <alignment horizontal="center" vertical="center" wrapText="1"/>
    </xf>
    <xf numFmtId="20" fontId="8" fillId="0" borderId="66" xfId="0" applyNumberFormat="1" applyFont="1" applyBorder="1" applyAlignment="1">
      <alignment horizontal="center" vertical="center" wrapText="1"/>
    </xf>
    <xf numFmtId="0" fontId="8" fillId="0" borderId="67" xfId="0" applyFont="1" applyBorder="1" applyAlignment="1" applyProtection="1">
      <alignment horizontal="center" vertical="center" wrapText="1"/>
      <protection locked="0"/>
    </xf>
    <xf numFmtId="164" fontId="8" fillId="6" borderId="68" xfId="0" applyNumberFormat="1" applyFont="1" applyFill="1" applyBorder="1" applyAlignment="1">
      <alignment horizontal="center" vertical="center" wrapText="1"/>
    </xf>
    <xf numFmtId="0" fontId="8" fillId="0" borderId="69" xfId="0" applyFont="1" applyBorder="1" applyAlignment="1" applyProtection="1">
      <alignment horizontal="center" vertical="center" wrapText="1"/>
      <protection locked="0"/>
    </xf>
    <xf numFmtId="20" fontId="8" fillId="6" borderId="66" xfId="0" applyNumberFormat="1" applyFont="1" applyFill="1" applyBorder="1" applyAlignment="1">
      <alignment horizontal="center" vertical="center" wrapText="1"/>
    </xf>
    <xf numFmtId="20" fontId="8" fillId="6" borderId="68" xfId="0" applyNumberFormat="1" applyFont="1" applyFill="1" applyBorder="1" applyAlignment="1">
      <alignment horizontal="center" vertical="center" wrapText="1"/>
    </xf>
    <xf numFmtId="20" fontId="8" fillId="6" borderId="70" xfId="0" applyNumberFormat="1" applyFont="1" applyFill="1" applyBorder="1" applyAlignment="1">
      <alignment horizontal="center" vertical="center" wrapText="1"/>
    </xf>
    <xf numFmtId="0" fontId="9" fillId="4" borderId="51" xfId="0" applyFont="1" applyFill="1" applyBorder="1" applyAlignment="1">
      <alignment vertical="top" wrapText="1"/>
    </xf>
    <xf numFmtId="164" fontId="8" fillId="4" borderId="52" xfId="0" applyNumberFormat="1" applyFont="1" applyFill="1" applyBorder="1" applyAlignment="1" applyProtection="1">
      <alignment horizontal="center" vertical="center" wrapText="1"/>
      <protection locked="0"/>
    </xf>
    <xf numFmtId="164" fontId="8" fillId="0" borderId="52" xfId="0" applyNumberFormat="1" applyFont="1" applyBorder="1" applyAlignment="1" applyProtection="1">
      <alignment horizontal="center" vertical="center" wrapText="1"/>
      <protection locked="0"/>
    </xf>
    <xf numFmtId="0" fontId="8" fillId="4" borderId="51" xfId="0" applyFont="1" applyFill="1" applyBorder="1" applyAlignment="1">
      <alignment horizontal="center" vertical="center" wrapText="1"/>
    </xf>
    <xf numFmtId="164" fontId="8" fillId="6" borderId="52" xfId="0" applyNumberFormat="1" applyFont="1" applyFill="1" applyBorder="1" applyAlignment="1">
      <alignment horizontal="center" vertical="top" wrapText="1"/>
    </xf>
    <xf numFmtId="0" fontId="9" fillId="4" borderId="51" xfId="0" applyFont="1" applyFill="1" applyBorder="1" applyAlignment="1">
      <alignment horizontal="left" vertical="top" wrapText="1"/>
    </xf>
    <xf numFmtId="164" fontId="8" fillId="0" borderId="54" xfId="0" applyNumberFormat="1" applyFont="1" applyBorder="1" applyAlignment="1" applyProtection="1">
      <alignment horizontal="center" vertical="center" wrapText="1"/>
      <protection locked="0"/>
    </xf>
    <xf numFmtId="164" fontId="8" fillId="6" borderId="54" xfId="0" applyNumberFormat="1" applyFont="1" applyFill="1" applyBorder="1" applyAlignment="1">
      <alignment horizontal="center" vertical="top" wrapText="1"/>
    </xf>
    <xf numFmtId="0" fontId="11" fillId="0" borderId="59" xfId="0" applyFont="1" applyBorder="1" applyAlignment="1">
      <alignment vertical="center"/>
    </xf>
    <xf numFmtId="0" fontId="14" fillId="6" borderId="60" xfId="0" applyFont="1" applyFill="1" applyBorder="1" applyAlignment="1">
      <alignment vertical="center"/>
    </xf>
    <xf numFmtId="0" fontId="14" fillId="6" borderId="61" xfId="0" applyFont="1" applyFill="1" applyBorder="1" applyAlignment="1">
      <alignment horizontal="right" vertical="center"/>
    </xf>
    <xf numFmtId="0" fontId="14" fillId="6" borderId="62" xfId="0" applyFont="1" applyFill="1" applyBorder="1" applyAlignment="1">
      <alignment vertical="center"/>
    </xf>
    <xf numFmtId="0" fontId="14" fillId="6" borderId="59" xfId="0" applyFont="1" applyFill="1" applyBorder="1" applyAlignment="1">
      <alignment horizontal="right" vertical="center"/>
    </xf>
    <xf numFmtId="0" fontId="14" fillId="6" borderId="63" xfId="0" applyFont="1" applyFill="1" applyBorder="1" applyAlignment="1">
      <alignment horizontal="right" vertical="center"/>
    </xf>
    <xf numFmtId="0" fontId="20" fillId="6" borderId="64" xfId="0" applyFont="1" applyFill="1" applyBorder="1" applyAlignment="1">
      <alignment vertical="center" wrapText="1"/>
    </xf>
    <xf numFmtId="0" fontId="20" fillId="6" borderId="6" xfId="0" applyFont="1" applyFill="1" applyBorder="1" applyAlignment="1">
      <alignment vertical="center" wrapText="1"/>
    </xf>
    <xf numFmtId="0" fontId="20" fillId="6" borderId="44" xfId="0" applyFont="1" applyFill="1" applyBorder="1" applyAlignment="1">
      <alignment vertical="center" wrapText="1"/>
    </xf>
    <xf numFmtId="0" fontId="21" fillId="0" borderId="0" xfId="0" applyFont="1" applyBorder="1" applyAlignment="1">
      <alignment vertical="center" wrapText="1"/>
    </xf>
    <xf numFmtId="0" fontId="20" fillId="6" borderId="48" xfId="0" applyFont="1" applyFill="1" applyBorder="1" applyAlignment="1">
      <alignment vertical="center" wrapText="1"/>
    </xf>
    <xf numFmtId="0" fontId="20" fillId="0" borderId="0" xfId="0" applyFont="1" applyBorder="1" applyAlignment="1">
      <alignment horizontal="left" vertical="top" wrapText="1"/>
    </xf>
    <xf numFmtId="0" fontId="22" fillId="0" borderId="0" xfId="0" applyFont="1"/>
    <xf numFmtId="0" fontId="22" fillId="0" borderId="4" xfId="0" applyFont="1" applyBorder="1"/>
    <xf numFmtId="0" fontId="22" fillId="0" borderId="14" xfId="0" applyFont="1" applyBorder="1"/>
    <xf numFmtId="0" fontId="24" fillId="8" borderId="0" xfId="3" applyFont="1"/>
    <xf numFmtId="20" fontId="3" fillId="7" borderId="10" xfId="0" applyNumberFormat="1" applyFont="1" applyFill="1" applyBorder="1" applyAlignment="1" applyProtection="1">
      <alignment horizontal="center" vertical="center"/>
      <protection locked="0"/>
    </xf>
    <xf numFmtId="164" fontId="8" fillId="7" borderId="10" xfId="0" applyNumberFormat="1" applyFont="1" applyFill="1" applyBorder="1" applyAlignment="1" applyProtection="1">
      <alignment horizontal="center" vertical="center" wrapText="1"/>
      <protection locked="0"/>
    </xf>
    <xf numFmtId="164" fontId="6" fillId="7" borderId="49" xfId="0" applyNumberFormat="1" applyFont="1" applyFill="1" applyBorder="1" applyAlignment="1">
      <alignment horizontal="center" vertical="top"/>
    </xf>
    <xf numFmtId="9" fontId="3" fillId="0" borderId="10" xfId="2" applyFont="1" applyFill="1" applyBorder="1" applyAlignment="1" applyProtection="1">
      <alignment horizontal="center" vertical="center"/>
      <protection locked="0"/>
    </xf>
    <xf numFmtId="9" fontId="8" fillId="0" borderId="10" xfId="2" applyFont="1" applyFill="1" applyBorder="1" applyAlignment="1" applyProtection="1">
      <alignment horizontal="center" vertical="center" wrapText="1"/>
      <protection locked="0"/>
    </xf>
    <xf numFmtId="0" fontId="4" fillId="2" borderId="1" xfId="1" applyFont="1" applyBorder="1" applyAlignment="1">
      <alignment horizontal="center" vertical="top" wrapText="1"/>
    </xf>
    <xf numFmtId="0" fontId="27" fillId="0" borderId="0" xfId="0" applyFont="1" applyAlignment="1" applyProtection="1">
      <alignment vertical="top"/>
      <protection locked="0"/>
    </xf>
    <xf numFmtId="0" fontId="27" fillId="0" borderId="0" xfId="0" applyFont="1" applyAlignment="1">
      <alignment vertical="top"/>
    </xf>
    <xf numFmtId="0" fontId="27" fillId="7" borderId="0" xfId="0" applyFont="1" applyFill="1" applyAlignment="1">
      <alignment vertical="top"/>
    </xf>
    <xf numFmtId="0" fontId="25" fillId="7" borderId="43" xfId="0" applyFont="1" applyFill="1" applyBorder="1" applyAlignment="1">
      <alignment horizontal="center" vertical="top" wrapText="1"/>
    </xf>
    <xf numFmtId="0" fontId="25" fillId="7" borderId="43" xfId="0" applyFont="1" applyFill="1" applyBorder="1" applyAlignment="1">
      <alignment horizontal="center" vertical="top"/>
    </xf>
    <xf numFmtId="0" fontId="27" fillId="7" borderId="35" xfId="0" applyFont="1" applyFill="1" applyBorder="1" applyAlignment="1">
      <alignment vertical="top"/>
    </xf>
    <xf numFmtId="1" fontId="25" fillId="7" borderId="4" xfId="0" applyNumberFormat="1" applyFont="1" applyFill="1" applyBorder="1" applyAlignment="1">
      <alignment horizontal="center" vertical="top"/>
    </xf>
    <xf numFmtId="0" fontId="27" fillId="7" borderId="36" xfId="0" applyFont="1" applyFill="1" applyBorder="1" applyAlignment="1">
      <alignment vertical="top"/>
    </xf>
    <xf numFmtId="1" fontId="25" fillId="7" borderId="14" xfId="0" applyNumberFormat="1" applyFont="1" applyFill="1" applyBorder="1" applyAlignment="1">
      <alignment horizontal="center" vertical="top"/>
    </xf>
    <xf numFmtId="0" fontId="27" fillId="7" borderId="43" xfId="0" applyFont="1" applyFill="1" applyBorder="1" applyAlignment="1">
      <alignment vertical="top"/>
    </xf>
    <xf numFmtId="0" fontId="27" fillId="7" borderId="2" xfId="0" applyFont="1" applyFill="1" applyBorder="1" applyAlignment="1">
      <alignment vertical="top"/>
    </xf>
    <xf numFmtId="0" fontId="27" fillId="7" borderId="1" xfId="0" applyFont="1" applyFill="1" applyBorder="1" applyAlignment="1">
      <alignment vertical="top"/>
    </xf>
    <xf numFmtId="0" fontId="25" fillId="7" borderId="1" xfId="0" applyFont="1" applyFill="1" applyBorder="1" applyAlignment="1">
      <alignment horizontal="right" vertical="center"/>
    </xf>
    <xf numFmtId="0" fontId="30" fillId="0" borderId="0" xfId="0" applyFont="1" applyAlignment="1">
      <alignment vertical="top"/>
    </xf>
    <xf numFmtId="0" fontId="27" fillId="0" borderId="0" xfId="0" applyFont="1" applyFill="1" applyAlignment="1">
      <alignment vertical="top"/>
    </xf>
    <xf numFmtId="164" fontId="8" fillId="7" borderId="80" xfId="0" applyNumberFormat="1" applyFont="1" applyFill="1" applyBorder="1" applyAlignment="1">
      <alignment horizontal="center" vertical="top" wrapText="1"/>
    </xf>
    <xf numFmtId="20" fontId="3" fillId="4" borderId="65" xfId="0" applyNumberFormat="1" applyFont="1" applyFill="1" applyBorder="1" applyAlignment="1" applyProtection="1">
      <alignment horizontal="center" vertical="center"/>
      <protection locked="0"/>
    </xf>
    <xf numFmtId="164" fontId="8" fillId="0" borderId="65" xfId="0" applyNumberFormat="1" applyFont="1" applyBorder="1" applyAlignment="1" applyProtection="1">
      <alignment horizontal="center" vertical="center" wrapText="1"/>
      <protection locked="0"/>
    </xf>
    <xf numFmtId="0" fontId="3" fillId="0" borderId="56" xfId="0" applyFont="1" applyFill="1" applyBorder="1" applyAlignment="1">
      <alignment horizontal="center" vertical="top"/>
    </xf>
    <xf numFmtId="0" fontId="6" fillId="0" borderId="56" xfId="0" applyFont="1" applyFill="1" applyBorder="1" applyAlignment="1">
      <alignment horizontal="right" vertical="top" wrapText="1"/>
    </xf>
    <xf numFmtId="164" fontId="8" fillId="0" borderId="56" xfId="0" applyNumberFormat="1" applyFont="1" applyFill="1" applyBorder="1" applyAlignment="1">
      <alignment horizontal="center" vertical="top" wrapText="1"/>
    </xf>
    <xf numFmtId="9" fontId="9" fillId="9" borderId="51" xfId="2" applyFont="1" applyFill="1" applyBorder="1" applyAlignment="1" applyProtection="1">
      <alignment horizontal="center" vertical="center" wrapText="1"/>
      <protection locked="0"/>
    </xf>
    <xf numFmtId="9" fontId="8" fillId="9" borderId="51" xfId="2" applyFont="1" applyFill="1" applyBorder="1" applyAlignment="1" applyProtection="1">
      <alignment horizontal="center" vertical="center" wrapText="1"/>
      <protection locked="0"/>
    </xf>
    <xf numFmtId="164" fontId="26" fillId="7" borderId="23" xfId="0" applyNumberFormat="1" applyFont="1" applyFill="1" applyBorder="1" applyAlignment="1">
      <alignment horizontal="center" vertical="center" wrapText="1"/>
    </xf>
    <xf numFmtId="0" fontId="11" fillId="0" borderId="0" xfId="0" applyFont="1" applyAlignment="1" applyProtection="1">
      <alignment horizontal="center"/>
      <protection locked="0"/>
    </xf>
    <xf numFmtId="0" fontId="18" fillId="2" borderId="24" xfId="1" applyFont="1" applyBorder="1" applyAlignment="1">
      <alignment horizontal="center" vertical="center" wrapText="1"/>
    </xf>
    <xf numFmtId="0" fontId="18" fillId="2" borderId="35" xfId="1" applyFont="1" applyBorder="1" applyAlignment="1">
      <alignment horizontal="center" vertical="center" wrapText="1"/>
    </xf>
    <xf numFmtId="0" fontId="18" fillId="2" borderId="37" xfId="1" applyFont="1" applyBorder="1" applyAlignment="1">
      <alignment horizontal="center" vertical="center" wrapText="1"/>
    </xf>
    <xf numFmtId="0" fontId="18" fillId="2" borderId="38" xfId="1" applyFont="1" applyBorder="1" applyAlignment="1">
      <alignment horizontal="center" vertical="center" wrapText="1"/>
    </xf>
    <xf numFmtId="0" fontId="19" fillId="2" borderId="4" xfId="1" applyFont="1" applyBorder="1" applyAlignment="1">
      <alignment horizontal="center" vertical="center" wrapText="1"/>
    </xf>
    <xf numFmtId="0" fontId="19" fillId="2" borderId="7" xfId="1" applyFont="1" applyBorder="1" applyAlignment="1">
      <alignment horizontal="center" vertical="center" wrapText="1"/>
    </xf>
    <xf numFmtId="0" fontId="19" fillId="2" borderId="41" xfId="1" applyFont="1" applyBorder="1" applyAlignment="1">
      <alignment horizontal="center" vertical="center" wrapText="1"/>
    </xf>
    <xf numFmtId="0" fontId="19" fillId="2" borderId="35" xfId="1" applyFont="1" applyBorder="1" applyAlignment="1">
      <alignment horizontal="center" vertical="center" wrapText="1"/>
    </xf>
    <xf numFmtId="0" fontId="19" fillId="2" borderId="29" xfId="1" applyFont="1" applyBorder="1" applyAlignment="1">
      <alignment horizontal="center" vertical="center" wrapText="1"/>
    </xf>
    <xf numFmtId="0" fontId="19" fillId="2" borderId="31" xfId="1" applyFont="1" applyBorder="1" applyAlignment="1">
      <alignment horizontal="center" vertical="center" wrapText="1"/>
    </xf>
    <xf numFmtId="0" fontId="19" fillId="2" borderId="71" xfId="1" applyFont="1" applyBorder="1" applyAlignment="1">
      <alignment horizontal="center" vertical="center" wrapText="1"/>
    </xf>
    <xf numFmtId="0" fontId="19" fillId="2" borderId="72" xfId="1" applyFont="1" applyBorder="1" applyAlignment="1">
      <alignment horizontal="center" vertical="center" wrapText="1"/>
    </xf>
    <xf numFmtId="0" fontId="19" fillId="2" borderId="73" xfId="1" applyFont="1" applyBorder="1" applyAlignment="1">
      <alignment horizontal="center" vertical="center" wrapText="1"/>
    </xf>
    <xf numFmtId="0" fontId="19" fillId="2" borderId="74" xfId="1" applyFont="1" applyBorder="1" applyAlignment="1">
      <alignment horizontal="center" vertical="center" wrapText="1"/>
    </xf>
    <xf numFmtId="0" fontId="19" fillId="2" borderId="75" xfId="1" applyFont="1" applyBorder="1" applyAlignment="1">
      <alignment horizontal="center" vertical="center" wrapText="1"/>
    </xf>
    <xf numFmtId="0" fontId="19" fillId="2" borderId="76" xfId="1" applyFont="1" applyBorder="1" applyAlignment="1">
      <alignment horizontal="center" vertical="center" wrapText="1"/>
    </xf>
    <xf numFmtId="0" fontId="22" fillId="6" borderId="57" xfId="0" applyFont="1" applyFill="1" applyBorder="1" applyAlignment="1">
      <alignment horizontal="left" vertical="center" wrapText="1"/>
    </xf>
    <xf numFmtId="0" fontId="22" fillId="6" borderId="58" xfId="0" applyFont="1" applyFill="1" applyBorder="1" applyAlignment="1">
      <alignment horizontal="left" vertical="center" wrapText="1"/>
    </xf>
    <xf numFmtId="0" fontId="20" fillId="6" borderId="55" xfId="0" applyFont="1" applyFill="1" applyBorder="1" applyAlignment="1">
      <alignment horizontal="left" vertical="top" wrapText="1"/>
    </xf>
    <xf numFmtId="0" fontId="20" fillId="6" borderId="56" xfId="0" applyFont="1" applyFill="1" applyBorder="1" applyAlignment="1">
      <alignment horizontal="left" vertical="top" wrapText="1"/>
    </xf>
    <xf numFmtId="0" fontId="18" fillId="2" borderId="5" xfId="1" applyFont="1" applyBorder="1" applyAlignment="1">
      <alignment horizontal="center" vertical="center" wrapText="1"/>
    </xf>
    <xf numFmtId="0" fontId="23" fillId="0" borderId="33" xfId="0" applyFont="1" applyBorder="1" applyAlignment="1">
      <alignment horizontal="center" wrapText="1"/>
    </xf>
    <xf numFmtId="0" fontId="23" fillId="0" borderId="34" xfId="0" applyFont="1" applyBorder="1" applyAlignment="1">
      <alignment horizontal="center"/>
    </xf>
    <xf numFmtId="0" fontId="18" fillId="2" borderId="3" xfId="1" applyFont="1" applyBorder="1" applyAlignment="1">
      <alignment horizontal="center" vertical="center" wrapText="1"/>
    </xf>
    <xf numFmtId="0" fontId="18" fillId="2" borderId="6" xfId="1" applyFont="1" applyBorder="1" applyAlignment="1">
      <alignment horizontal="center" vertical="center" wrapText="1"/>
    </xf>
    <xf numFmtId="0" fontId="18" fillId="2" borderId="44" xfId="1" applyFont="1" applyBorder="1" applyAlignment="1">
      <alignment horizontal="center" vertical="center" wrapText="1"/>
    </xf>
    <xf numFmtId="0" fontId="19" fillId="2" borderId="77" xfId="1" applyFont="1" applyBorder="1" applyAlignment="1">
      <alignment horizontal="center" vertical="center" wrapText="1"/>
    </xf>
    <xf numFmtId="0" fontId="19" fillId="2" borderId="78" xfId="1" applyFont="1" applyBorder="1" applyAlignment="1">
      <alignment horizontal="center" vertical="center" wrapText="1"/>
    </xf>
    <xf numFmtId="0" fontId="19" fillId="2" borderId="79" xfId="1" applyFont="1" applyBorder="1" applyAlignment="1">
      <alignment horizontal="center" vertical="center" wrapText="1"/>
    </xf>
    <xf numFmtId="49" fontId="28" fillId="7" borderId="30" xfId="0" applyNumberFormat="1" applyFont="1" applyFill="1" applyBorder="1" applyAlignment="1">
      <alignment horizontal="left" vertical="top" wrapText="1"/>
    </xf>
    <xf numFmtId="49" fontId="28" fillId="7" borderId="26" xfId="0" applyNumberFormat="1" applyFont="1" applyFill="1" applyBorder="1" applyAlignment="1">
      <alignment horizontal="left" vertical="top" wrapText="1"/>
    </xf>
    <xf numFmtId="49" fontId="28" fillId="7" borderId="29" xfId="0" applyNumberFormat="1" applyFont="1" applyFill="1" applyBorder="1" applyAlignment="1">
      <alignment horizontal="left" vertical="top" wrapText="1"/>
    </xf>
    <xf numFmtId="49" fontId="28" fillId="7" borderId="25" xfId="0" applyNumberFormat="1" applyFont="1" applyFill="1" applyBorder="1" applyAlignment="1">
      <alignment horizontal="left" vertical="top" wrapText="1"/>
    </xf>
    <xf numFmtId="49" fontId="7" fillId="7" borderId="25" xfId="0" applyNumberFormat="1" applyFont="1" applyFill="1" applyBorder="1" applyAlignment="1">
      <alignment horizontal="left" vertical="top" wrapText="1"/>
    </xf>
    <xf numFmtId="0" fontId="3" fillId="7" borderId="84" xfId="0" applyFont="1" applyFill="1" applyBorder="1" applyAlignment="1">
      <alignment horizontal="right" vertical="top" wrapText="1"/>
    </xf>
    <xf numFmtId="0" fontId="3" fillId="7" borderId="81" xfId="0" applyFont="1" applyFill="1" applyBorder="1" applyAlignment="1">
      <alignment horizontal="right" vertical="top" wrapText="1"/>
    </xf>
    <xf numFmtId="0" fontId="3" fillId="7" borderId="27" xfId="0" applyFont="1" applyFill="1" applyBorder="1" applyAlignment="1">
      <alignment horizontal="right" vertical="top" wrapText="1"/>
    </xf>
    <xf numFmtId="0" fontId="3" fillId="7" borderId="42" xfId="0" applyFont="1" applyFill="1" applyBorder="1" applyAlignment="1">
      <alignment horizontal="right" vertical="top" wrapText="1" indent="1"/>
    </xf>
    <xf numFmtId="0" fontId="3" fillId="7" borderId="32" xfId="0" applyFont="1" applyFill="1" applyBorder="1" applyAlignment="1">
      <alignment horizontal="right" vertical="top" wrapText="1" indent="1"/>
    </xf>
    <xf numFmtId="0" fontId="6" fillId="7" borderId="56" xfId="0" applyFont="1" applyFill="1" applyBorder="1" applyAlignment="1">
      <alignment horizontal="right" vertical="top" indent="1"/>
    </xf>
    <xf numFmtId="0" fontId="6" fillId="7" borderId="53" xfId="0" applyFont="1" applyFill="1" applyBorder="1" applyAlignment="1">
      <alignment horizontal="right" vertical="top" indent="1"/>
    </xf>
    <xf numFmtId="0" fontId="3" fillId="7" borderId="56" xfId="0" applyFont="1" applyFill="1" applyBorder="1" applyAlignment="1">
      <alignment horizontal="right" vertical="top" wrapText="1"/>
    </xf>
    <xf numFmtId="0" fontId="3" fillId="7" borderId="53" xfId="0" applyFont="1" applyFill="1" applyBorder="1" applyAlignment="1">
      <alignment horizontal="right" vertical="top" wrapText="1"/>
    </xf>
    <xf numFmtId="0" fontId="6" fillId="7" borderId="82" xfId="0" applyFont="1" applyFill="1" applyBorder="1" applyAlignment="1">
      <alignment horizontal="right" vertical="top" wrapText="1" indent="1"/>
    </xf>
    <xf numFmtId="0" fontId="6" fillId="7" borderId="83" xfId="0" applyFont="1" applyFill="1" applyBorder="1" applyAlignment="1">
      <alignment horizontal="right" vertical="top" wrapText="1" indent="1"/>
    </xf>
    <xf numFmtId="0" fontId="25" fillId="7" borderId="3" xfId="0" applyFont="1" applyFill="1" applyBorder="1" applyAlignment="1">
      <alignment horizontal="center" vertical="top"/>
    </xf>
    <xf numFmtId="0" fontId="25" fillId="7" borderId="4" xfId="0" applyFont="1" applyFill="1" applyBorder="1" applyAlignment="1">
      <alignment horizontal="center" vertical="top"/>
    </xf>
    <xf numFmtId="0" fontId="25" fillId="7" borderId="13" xfId="0" applyFont="1" applyFill="1" applyBorder="1" applyAlignment="1">
      <alignment horizontal="center" vertical="top"/>
    </xf>
    <xf numFmtId="0" fontId="25" fillId="7" borderId="14" xfId="0" applyFont="1" applyFill="1" applyBorder="1" applyAlignment="1">
      <alignment horizontal="center" vertical="top"/>
    </xf>
    <xf numFmtId="49" fontId="7" fillId="7" borderId="29" xfId="0" applyNumberFormat="1" applyFont="1" applyFill="1" applyBorder="1" applyAlignment="1">
      <alignment horizontal="left" vertical="top" wrapText="1"/>
    </xf>
    <xf numFmtId="49" fontId="28" fillId="7" borderId="31" xfId="0" applyNumberFormat="1" applyFont="1" applyFill="1" applyBorder="1" applyAlignment="1">
      <alignment horizontal="left" vertical="top" wrapText="1"/>
    </xf>
    <xf numFmtId="49" fontId="28" fillId="7" borderId="32" xfId="0" applyNumberFormat="1" applyFont="1" applyFill="1" applyBorder="1" applyAlignment="1">
      <alignment horizontal="left" vertical="top" wrapText="1"/>
    </xf>
    <xf numFmtId="0" fontId="27" fillId="7" borderId="0" xfId="0" applyFont="1" applyFill="1" applyAlignment="1">
      <alignment horizontal="left" vertical="top"/>
    </xf>
    <xf numFmtId="0" fontId="7" fillId="7" borderId="29" xfId="0" applyFont="1" applyFill="1" applyBorder="1" applyAlignment="1">
      <alignment horizontal="left" vertical="top" wrapText="1"/>
    </xf>
    <xf numFmtId="0" fontId="7" fillId="7" borderId="25" xfId="0" applyFont="1" applyFill="1" applyBorder="1" applyAlignment="1">
      <alignment horizontal="left" vertical="top" wrapText="1"/>
    </xf>
    <xf numFmtId="0" fontId="7" fillId="7" borderId="31" xfId="0" applyFont="1" applyFill="1" applyBorder="1" applyAlignment="1">
      <alignment horizontal="left" vertical="top" wrapText="1"/>
    </xf>
    <xf numFmtId="0" fontId="7" fillId="7" borderId="32" xfId="0" applyFont="1" applyFill="1" applyBorder="1" applyAlignment="1">
      <alignment horizontal="left" vertical="top" wrapText="1"/>
    </xf>
    <xf numFmtId="0" fontId="4" fillId="2" borderId="0" xfId="1" applyFont="1" applyBorder="1" applyAlignment="1">
      <alignment horizontal="center" vertical="top" wrapText="1"/>
    </xf>
    <xf numFmtId="0" fontId="6" fillId="5" borderId="0" xfId="0" applyFont="1" applyFill="1" applyAlignment="1">
      <alignment horizontal="center" vertical="top"/>
    </xf>
  </cellXfs>
  <cellStyles count="4">
    <cellStyle name="Accent1" xfId="1" builtinId="29"/>
    <cellStyle name="Good" xfId="3" builtinId="26"/>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4</xdr:col>
      <xdr:colOff>152572</xdr:colOff>
      <xdr:row>21</xdr:row>
      <xdr:rowOff>121994</xdr:rowOff>
    </xdr:to>
    <xdr:pic>
      <xdr:nvPicPr>
        <xdr:cNvPr id="2" name="Picture 1"/>
        <xdr:cNvPicPr>
          <a:picLocks noChangeAspect="1"/>
        </xdr:cNvPicPr>
      </xdr:nvPicPr>
      <xdr:blipFill>
        <a:blip xmlns:r="http://schemas.openxmlformats.org/officeDocument/2006/relationships" r:embed="rId1"/>
        <a:stretch>
          <a:fillRect/>
        </a:stretch>
      </xdr:blipFill>
      <xdr:spPr>
        <a:xfrm>
          <a:off x="609600" y="3185160"/>
          <a:ext cx="1981372" cy="853514"/>
        </a:xfrm>
        <a:prstGeom prst="rect">
          <a:avLst/>
        </a:prstGeom>
      </xdr:spPr>
    </xdr:pic>
    <xdr:clientData/>
  </xdr:twoCellAnchor>
  <xdr:twoCellAnchor>
    <xdr:from>
      <xdr:col>1</xdr:col>
      <xdr:colOff>76200</xdr:colOff>
      <xdr:row>18</xdr:row>
      <xdr:rowOff>22860</xdr:rowOff>
    </xdr:from>
    <xdr:to>
      <xdr:col>1</xdr:col>
      <xdr:colOff>243840</xdr:colOff>
      <xdr:row>20</xdr:row>
      <xdr:rowOff>106680</xdr:rowOff>
    </xdr:to>
    <xdr:sp macro="" textlink="">
      <xdr:nvSpPr>
        <xdr:cNvPr id="3" name="Up Arrow 2"/>
        <xdr:cNvSpPr/>
      </xdr:nvSpPr>
      <xdr:spPr>
        <a:xfrm>
          <a:off x="685800" y="3390900"/>
          <a:ext cx="167640" cy="4495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K30"/>
  <sheetViews>
    <sheetView tabSelected="1" view="pageLayout" zoomScaleNormal="100" workbookViewId="0">
      <selection activeCell="E20" sqref="E20"/>
    </sheetView>
  </sheetViews>
  <sheetFormatPr defaultRowHeight="13.8" x14ac:dyDescent="0.3"/>
  <cols>
    <col min="1" max="1" width="13.109375" style="2" customWidth="1"/>
    <col min="2" max="2" width="10.5546875" style="2" customWidth="1"/>
    <col min="3" max="3" width="17" style="2" hidden="1" customWidth="1"/>
    <col min="4" max="4" width="15.44140625" style="2" customWidth="1"/>
    <col min="5" max="5" width="10.88671875" style="2" customWidth="1"/>
    <col min="6" max="6" width="15.44140625" style="2" customWidth="1"/>
    <col min="7" max="7" width="10.88671875" style="2" customWidth="1"/>
    <col min="8" max="8" width="15.44140625" style="2" customWidth="1"/>
    <col min="9" max="9" width="10.88671875" style="2" customWidth="1"/>
    <col min="10" max="10" width="13.88671875" style="2" customWidth="1"/>
    <col min="11" max="11" width="12.88671875" style="2" customWidth="1"/>
    <col min="12" max="16384" width="8.88671875" style="2"/>
  </cols>
  <sheetData>
    <row r="1" spans="1:11" x14ac:dyDescent="0.3">
      <c r="A1" s="114" t="s">
        <v>42</v>
      </c>
      <c r="B1" s="145"/>
      <c r="C1" s="145"/>
      <c r="D1" s="145"/>
      <c r="E1" s="145"/>
      <c r="F1" s="145"/>
      <c r="G1" s="3"/>
      <c r="H1" s="3"/>
      <c r="I1" s="3"/>
      <c r="J1" s="3"/>
      <c r="K1" s="3"/>
    </row>
    <row r="2" spans="1:11" x14ac:dyDescent="0.3">
      <c r="A2" s="114" t="s">
        <v>43</v>
      </c>
      <c r="B2" s="145"/>
      <c r="C2" s="145"/>
      <c r="D2" s="145"/>
      <c r="E2" s="145"/>
      <c r="F2" s="145"/>
      <c r="G2" s="3"/>
      <c r="H2" s="3"/>
      <c r="I2" s="3"/>
      <c r="J2" s="3"/>
      <c r="K2" s="3"/>
    </row>
    <row r="3" spans="1:11" x14ac:dyDescent="0.3">
      <c r="A3" s="114" t="s">
        <v>68</v>
      </c>
      <c r="B3" s="145"/>
      <c r="C3" s="145"/>
      <c r="D3" s="145"/>
      <c r="E3" s="145"/>
      <c r="F3" s="145"/>
      <c r="G3" s="3"/>
      <c r="H3" s="3"/>
      <c r="I3" s="3"/>
      <c r="J3" s="3"/>
      <c r="K3" s="3"/>
    </row>
    <row r="4" spans="1:11" ht="14.4" thickBot="1" x14ac:dyDescent="0.35"/>
    <row r="5" spans="1:11" x14ac:dyDescent="0.3">
      <c r="A5" s="169" t="s">
        <v>44</v>
      </c>
      <c r="B5" s="150" t="s">
        <v>45</v>
      </c>
      <c r="C5" s="153" t="s">
        <v>46</v>
      </c>
      <c r="D5" s="148" t="s">
        <v>116</v>
      </c>
      <c r="E5" s="149"/>
      <c r="F5" s="146" t="s">
        <v>47</v>
      </c>
      <c r="G5" s="147"/>
      <c r="H5" s="148" t="s">
        <v>48</v>
      </c>
      <c r="I5" s="149"/>
      <c r="J5" s="146" t="s">
        <v>118</v>
      </c>
      <c r="K5" s="166"/>
    </row>
    <row r="6" spans="1:11" ht="14.4" customHeight="1" x14ac:dyDescent="0.3">
      <c r="A6" s="170"/>
      <c r="B6" s="151"/>
      <c r="C6" s="154"/>
      <c r="D6" s="156" t="s">
        <v>49</v>
      </c>
      <c r="E6" s="159" t="s">
        <v>50</v>
      </c>
      <c r="F6" s="156" t="s">
        <v>49</v>
      </c>
      <c r="G6" s="159" t="s">
        <v>50</v>
      </c>
      <c r="H6" s="156" t="s">
        <v>49</v>
      </c>
      <c r="I6" s="159" t="s">
        <v>50</v>
      </c>
      <c r="J6" s="156" t="s">
        <v>49</v>
      </c>
      <c r="K6" s="172" t="s">
        <v>50</v>
      </c>
    </row>
    <row r="7" spans="1:11" ht="14.4" customHeight="1" x14ac:dyDescent="0.3">
      <c r="A7" s="170"/>
      <c r="B7" s="151"/>
      <c r="C7" s="154"/>
      <c r="D7" s="157"/>
      <c r="E7" s="160"/>
      <c r="F7" s="157"/>
      <c r="G7" s="160"/>
      <c r="H7" s="157"/>
      <c r="I7" s="160"/>
      <c r="J7" s="157"/>
      <c r="K7" s="173"/>
    </row>
    <row r="8" spans="1:11" x14ac:dyDescent="0.3">
      <c r="A8" s="170"/>
      <c r="B8" s="151"/>
      <c r="C8" s="154"/>
      <c r="D8" s="157"/>
      <c r="E8" s="160"/>
      <c r="F8" s="157"/>
      <c r="G8" s="160"/>
      <c r="H8" s="157"/>
      <c r="I8" s="160"/>
      <c r="J8" s="157"/>
      <c r="K8" s="173"/>
    </row>
    <row r="9" spans="1:11" x14ac:dyDescent="0.3">
      <c r="A9" s="171"/>
      <c r="B9" s="152"/>
      <c r="C9" s="155"/>
      <c r="D9" s="158"/>
      <c r="E9" s="161"/>
      <c r="F9" s="158"/>
      <c r="G9" s="161"/>
      <c r="H9" s="158"/>
      <c r="I9" s="161"/>
      <c r="J9" s="158"/>
      <c r="K9" s="174"/>
    </row>
    <row r="10" spans="1:11" x14ac:dyDescent="0.3">
      <c r="A10" s="105" t="s">
        <v>51</v>
      </c>
      <c r="B10" s="83">
        <v>11</v>
      </c>
      <c r="C10" s="84">
        <v>2.4999999999999998E-2</v>
      </c>
      <c r="D10" s="85"/>
      <c r="E10" s="86">
        <f t="shared" ref="E10:E16" si="0">C10*D10</f>
        <v>0</v>
      </c>
      <c r="F10" s="87"/>
      <c r="G10" s="88">
        <f t="shared" ref="G10:G16" si="1">C10*F10*0.8</f>
        <v>0</v>
      </c>
      <c r="H10" s="85"/>
      <c r="I10" s="89">
        <f t="shared" ref="I10:I16" si="2">C10*H10*0.8</f>
        <v>0</v>
      </c>
      <c r="J10" s="87"/>
      <c r="K10" s="90">
        <f>C10*J10*0.8</f>
        <v>0</v>
      </c>
    </row>
    <row r="11" spans="1:11" x14ac:dyDescent="0.3">
      <c r="A11" s="106" t="s">
        <v>52</v>
      </c>
      <c r="B11" s="22">
        <v>3</v>
      </c>
      <c r="C11" s="19">
        <v>2.4305555555555556E-2</v>
      </c>
      <c r="D11" s="21"/>
      <c r="E11" s="23">
        <f t="shared" si="0"/>
        <v>0</v>
      </c>
      <c r="F11" s="20"/>
      <c r="G11" s="24">
        <f t="shared" si="1"/>
        <v>0</v>
      </c>
      <c r="H11" s="21"/>
      <c r="I11" s="25">
        <f t="shared" si="2"/>
        <v>0</v>
      </c>
      <c r="J11" s="20"/>
      <c r="K11" s="26">
        <f>C11*J11*0.8</f>
        <v>0</v>
      </c>
    </row>
    <row r="12" spans="1:11" x14ac:dyDescent="0.3">
      <c r="A12" s="106" t="s">
        <v>53</v>
      </c>
      <c r="B12" s="22">
        <v>16</v>
      </c>
      <c r="C12" s="19">
        <v>2.6388888888888889E-2</v>
      </c>
      <c r="D12" s="21"/>
      <c r="E12" s="23">
        <f t="shared" si="0"/>
        <v>0</v>
      </c>
      <c r="F12" s="20"/>
      <c r="G12" s="24">
        <f t="shared" si="1"/>
        <v>0</v>
      </c>
      <c r="H12" s="21"/>
      <c r="I12" s="25">
        <f t="shared" si="2"/>
        <v>0</v>
      </c>
      <c r="J12" s="20"/>
      <c r="K12" s="26">
        <f t="shared" ref="K12:K15" si="3">C12*J12*0.8</f>
        <v>0</v>
      </c>
    </row>
    <row r="13" spans="1:11" x14ac:dyDescent="0.3">
      <c r="A13" s="106" t="s">
        <v>54</v>
      </c>
      <c r="B13" s="22">
        <v>2</v>
      </c>
      <c r="C13" s="19">
        <v>2.6388888888888889E-2</v>
      </c>
      <c r="D13" s="21"/>
      <c r="E13" s="23">
        <f t="shared" si="0"/>
        <v>0</v>
      </c>
      <c r="F13" s="20"/>
      <c r="G13" s="24">
        <f t="shared" si="1"/>
        <v>0</v>
      </c>
      <c r="H13" s="21"/>
      <c r="I13" s="25">
        <f t="shared" si="2"/>
        <v>0</v>
      </c>
      <c r="J13" s="20"/>
      <c r="K13" s="26">
        <f t="shared" si="3"/>
        <v>0</v>
      </c>
    </row>
    <row r="14" spans="1:11" x14ac:dyDescent="0.3">
      <c r="A14" s="106" t="s">
        <v>55</v>
      </c>
      <c r="B14" s="22">
        <v>17</v>
      </c>
      <c r="C14" s="19">
        <v>1.4583333333333332E-2</v>
      </c>
      <c r="D14" s="21"/>
      <c r="E14" s="23">
        <f t="shared" si="0"/>
        <v>0</v>
      </c>
      <c r="F14" s="20"/>
      <c r="G14" s="24">
        <f t="shared" si="1"/>
        <v>0</v>
      </c>
      <c r="H14" s="21"/>
      <c r="I14" s="25">
        <f t="shared" si="2"/>
        <v>0</v>
      </c>
      <c r="J14" s="20"/>
      <c r="K14" s="26">
        <f t="shared" si="3"/>
        <v>0</v>
      </c>
    </row>
    <row r="15" spans="1:11" x14ac:dyDescent="0.3">
      <c r="A15" s="106" t="s">
        <v>56</v>
      </c>
      <c r="B15" s="22">
        <v>29</v>
      </c>
      <c r="C15" s="19">
        <v>3.0555555555555555E-2</v>
      </c>
      <c r="D15" s="21"/>
      <c r="E15" s="23">
        <f t="shared" si="0"/>
        <v>0</v>
      </c>
      <c r="F15" s="20"/>
      <c r="G15" s="24">
        <f t="shared" si="1"/>
        <v>0</v>
      </c>
      <c r="H15" s="21"/>
      <c r="I15" s="25">
        <f t="shared" si="2"/>
        <v>0</v>
      </c>
      <c r="J15" s="20"/>
      <c r="K15" s="26">
        <f t="shared" si="3"/>
        <v>0</v>
      </c>
    </row>
    <row r="16" spans="1:11" x14ac:dyDescent="0.3">
      <c r="A16" s="107" t="s">
        <v>36</v>
      </c>
      <c r="B16" s="67">
        <v>12</v>
      </c>
      <c r="C16" s="68">
        <v>1.0416666666666666E-2</v>
      </c>
      <c r="D16" s="69"/>
      <c r="E16" s="70">
        <f t="shared" si="0"/>
        <v>0</v>
      </c>
      <c r="F16" s="71"/>
      <c r="G16" s="72">
        <f t="shared" si="1"/>
        <v>0</v>
      </c>
      <c r="H16" s="69"/>
      <c r="I16" s="73">
        <f t="shared" si="2"/>
        <v>0</v>
      </c>
      <c r="J16" s="71"/>
      <c r="K16" s="74">
        <f>C16*J16*0.8</f>
        <v>0</v>
      </c>
    </row>
    <row r="17" spans="1:11" ht="6" customHeight="1" x14ac:dyDescent="0.3">
      <c r="A17" s="108"/>
      <c r="B17" s="14"/>
      <c r="C17" s="14"/>
      <c r="D17" s="14"/>
      <c r="E17" s="14"/>
      <c r="F17" s="14"/>
      <c r="G17" s="14"/>
      <c r="H17" s="14"/>
      <c r="I17" s="14"/>
      <c r="J17" s="14"/>
      <c r="K17" s="14"/>
    </row>
    <row r="18" spans="1:11" x14ac:dyDescent="0.3">
      <c r="A18" s="109" t="s">
        <v>119</v>
      </c>
      <c r="B18" s="75">
        <f>SUM(B10:B16)</f>
        <v>90</v>
      </c>
      <c r="C18" s="76"/>
      <c r="D18" s="77">
        <f t="shared" ref="D18:I18" si="4">SUM(D10:D16)</f>
        <v>0</v>
      </c>
      <c r="E18" s="78">
        <f t="shared" si="4"/>
        <v>0</v>
      </c>
      <c r="F18" s="79">
        <f t="shared" si="4"/>
        <v>0</v>
      </c>
      <c r="G18" s="80">
        <f t="shared" si="4"/>
        <v>0</v>
      </c>
      <c r="H18" s="77">
        <f t="shared" si="4"/>
        <v>0</v>
      </c>
      <c r="I18" s="78">
        <f t="shared" si="4"/>
        <v>0</v>
      </c>
      <c r="J18" s="79">
        <f t="shared" ref="J18:K18" si="5">SUM(J10:J16)</f>
        <v>0</v>
      </c>
      <c r="K18" s="81">
        <f t="shared" si="5"/>
        <v>0</v>
      </c>
    </row>
    <row r="19" spans="1:11" ht="6" customHeight="1" x14ac:dyDescent="0.3">
      <c r="A19" s="13"/>
      <c r="B19" s="14"/>
      <c r="C19" s="14"/>
      <c r="D19" s="14"/>
      <c r="E19" s="15"/>
      <c r="F19" s="14"/>
      <c r="G19" s="15"/>
      <c r="H19" s="14"/>
      <c r="I19" s="15"/>
      <c r="J19" s="14"/>
      <c r="K19" s="15"/>
    </row>
    <row r="20" spans="1:11" ht="67.2" customHeight="1" x14ac:dyDescent="0.3">
      <c r="A20" s="164" t="s">
        <v>124</v>
      </c>
      <c r="B20" s="165"/>
      <c r="C20" s="82"/>
      <c r="D20" s="91"/>
      <c r="E20" s="92"/>
      <c r="F20" s="91"/>
      <c r="G20" s="93"/>
      <c r="H20" s="94"/>
      <c r="I20" s="93"/>
      <c r="J20" s="94"/>
      <c r="K20" s="97"/>
    </row>
    <row r="21" spans="1:11" ht="6" customHeight="1" x14ac:dyDescent="0.3">
      <c r="A21" s="110"/>
      <c r="B21" s="110"/>
      <c r="C21" s="16"/>
      <c r="D21" s="16"/>
      <c r="E21" s="16"/>
      <c r="F21" s="16"/>
      <c r="G21" s="15"/>
      <c r="H21" s="18"/>
      <c r="I21" s="15"/>
      <c r="J21" s="18"/>
      <c r="K21" s="15"/>
    </row>
    <row r="22" spans="1:11" x14ac:dyDescent="0.3">
      <c r="A22" s="164" t="s">
        <v>126</v>
      </c>
      <c r="B22" s="165"/>
      <c r="C22" s="82"/>
      <c r="D22" s="142"/>
      <c r="E22" s="95">
        <f>IF(D22&lt;0,CONCATENATE("- ",TEXT((E18+E20)*ABS(D22),"hh:mm")),(E18+E20)*D22)</f>
        <v>0</v>
      </c>
      <c r="F22" s="142"/>
      <c r="G22" s="95">
        <f>IF(F22&lt;0,CONCATENATE("- ",TEXT((G18+G20)*ABS(F22),"hh:mm")),(G18+G20)*F22)</f>
        <v>0</v>
      </c>
      <c r="H22" s="143"/>
      <c r="I22" s="95">
        <f>IF(H22&lt;0,CONCATENATE("- ",TEXT((I18+I20)*ABS(H22),"hh:mm")),(I18+I20)*H22)</f>
        <v>0</v>
      </c>
      <c r="J22" s="143"/>
      <c r="K22" s="98">
        <f>IF(J22&lt;0,CONCATENATE("- ",TEXT((K18+K20)*ABS(J22),"hh:mm")),(K18+K20)*J22)</f>
        <v>0</v>
      </c>
    </row>
    <row r="23" spans="1:11" ht="6" customHeight="1" x14ac:dyDescent="0.3">
      <c r="A23" s="110"/>
      <c r="B23" s="110"/>
      <c r="C23" s="16"/>
      <c r="D23" s="16"/>
      <c r="E23" s="16"/>
      <c r="F23" s="16"/>
      <c r="G23" s="15"/>
      <c r="H23" s="18"/>
      <c r="I23" s="15"/>
      <c r="J23" s="18"/>
      <c r="K23" s="15"/>
    </row>
    <row r="24" spans="1:11" ht="14.4" customHeight="1" x14ac:dyDescent="0.3">
      <c r="A24" s="164" t="s">
        <v>120</v>
      </c>
      <c r="B24" s="165"/>
      <c r="C24" s="82"/>
      <c r="D24" s="91"/>
      <c r="E24" s="95">
        <f>(E18+E20)*(1+D22)</f>
        <v>0</v>
      </c>
      <c r="F24" s="96"/>
      <c r="G24" s="95">
        <f>(G18+G20)*(1+F22)</f>
        <v>0</v>
      </c>
      <c r="H24" s="94"/>
      <c r="I24" s="95">
        <f>(I18+I20)*(1+H22)</f>
        <v>0</v>
      </c>
      <c r="J24" s="94"/>
      <c r="K24" s="98">
        <f>(K18+K20)*(1+J22)</f>
        <v>0</v>
      </c>
    </row>
    <row r="25" spans="1:11" ht="6" hidden="1" customHeight="1" thickBot="1" x14ac:dyDescent="0.35">
      <c r="A25" s="111"/>
      <c r="B25" s="111"/>
      <c r="E25" s="17"/>
    </row>
    <row r="26" spans="1:11" hidden="1" x14ac:dyDescent="0.3">
      <c r="A26" s="167" t="s">
        <v>70</v>
      </c>
      <c r="B26" s="112" t="s">
        <v>62</v>
      </c>
      <c r="C26" s="4"/>
      <c r="D26" s="4"/>
      <c r="E26" s="5">
        <f>INT(E24*3)</f>
        <v>0</v>
      </c>
      <c r="F26" s="6"/>
      <c r="G26" s="5">
        <f>INT(G24*3)</f>
        <v>0</v>
      </c>
      <c r="H26" s="6"/>
      <c r="I26" s="7">
        <f>INT(I24*3)</f>
        <v>0</v>
      </c>
      <c r="J26" s="6"/>
      <c r="K26" s="7">
        <f>INT(K24*3)</f>
        <v>0</v>
      </c>
    </row>
    <row r="27" spans="1:11" ht="15.75" hidden="1" customHeight="1" thickBot="1" x14ac:dyDescent="0.35">
      <c r="A27" s="168"/>
      <c r="B27" s="113" t="s">
        <v>61</v>
      </c>
      <c r="C27" s="8"/>
      <c r="D27" s="8"/>
      <c r="E27" s="9">
        <f>(ROUND(((E24-E26/3)*24),0))</f>
        <v>0</v>
      </c>
      <c r="F27" s="10"/>
      <c r="G27" s="9">
        <f>ROUND(((G24-G26/3)*24),0)</f>
        <v>0</v>
      </c>
      <c r="H27" s="10"/>
      <c r="I27" s="11">
        <f>ROUND(((I24-I26/3)*24),0)</f>
        <v>0</v>
      </c>
      <c r="J27" s="10"/>
      <c r="K27" s="11">
        <f>ROUND(((K24-K26/3)*24),0)</f>
        <v>0</v>
      </c>
    </row>
    <row r="28" spans="1:11" x14ac:dyDescent="0.3">
      <c r="A28" s="111"/>
      <c r="B28" s="111"/>
    </row>
    <row r="29" spans="1:11" ht="24" customHeight="1" thickBot="1" x14ac:dyDescent="0.35">
      <c r="A29" s="162" t="s">
        <v>125</v>
      </c>
      <c r="B29" s="163"/>
      <c r="C29" s="99"/>
      <c r="D29" s="100"/>
      <c r="E29" s="101" t="str">
        <f>CONCATENATE(E26," days and ",E27," hours")</f>
        <v>0 days and 0 hours</v>
      </c>
      <c r="F29" s="102"/>
      <c r="G29" s="103" t="str">
        <f>CONCATENATE(G26," days and ",G27," hours")</f>
        <v>0 days and 0 hours</v>
      </c>
      <c r="H29" s="100"/>
      <c r="I29" s="101" t="str">
        <f>CONCATENATE(I26," days and ",I27," hours")</f>
        <v>0 days and 0 hours</v>
      </c>
      <c r="J29" s="102"/>
      <c r="K29" s="104" t="str">
        <f>CONCATENATE(K26," days and ",K27," hours")</f>
        <v>0 days and 0 hours</v>
      </c>
    </row>
    <row r="30" spans="1:11" x14ac:dyDescent="0.3">
      <c r="A30" s="12"/>
    </row>
  </sheetData>
  <sheetProtection sheet="1" objects="1" scenarios="1" selectLockedCells="1"/>
  <mergeCells count="23">
    <mergeCell ref="A29:B29"/>
    <mergeCell ref="A20:B20"/>
    <mergeCell ref="A24:B24"/>
    <mergeCell ref="J5:K5"/>
    <mergeCell ref="A26:A27"/>
    <mergeCell ref="A5:A9"/>
    <mergeCell ref="J6:J9"/>
    <mergeCell ref="K6:K9"/>
    <mergeCell ref="A22:B22"/>
    <mergeCell ref="B1:F1"/>
    <mergeCell ref="B2:F2"/>
    <mergeCell ref="B3:F3"/>
    <mergeCell ref="F5:G5"/>
    <mergeCell ref="H5:I5"/>
    <mergeCell ref="B5:B9"/>
    <mergeCell ref="C5:C9"/>
    <mergeCell ref="D5:E5"/>
    <mergeCell ref="D6:D9"/>
    <mergeCell ref="E6:E9"/>
    <mergeCell ref="F6:F9"/>
    <mergeCell ref="G6:G9"/>
    <mergeCell ref="H6:H9"/>
    <mergeCell ref="I6:I9"/>
  </mergeCells>
  <dataValidations count="1">
    <dataValidation operator="lessThanOrEqual" allowBlank="1" showInputMessage="1" showErrorMessage="1" sqref="D10:D16 F10:F16 H10:H16 J10:J16"/>
  </dataValidations>
  <pageMargins left="0.70866141732283472" right="0.70866141732283472" top="0.74803149606299213" bottom="0.74803149606299213" header="0.31496062992125984" footer="0.31496062992125984"/>
  <pageSetup scale="94" orientation="landscape" r:id="rId1"/>
  <headerFooter>
    <oddHeader>&amp;CMDSAP AUDIT DURATION CALCULATION SPREADSHEET &amp;R(for Audit Model version 2017, 
reflecting ISO 13485:2016)</oddHead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G133"/>
  <sheetViews>
    <sheetView view="pageLayout" zoomScaleNormal="100" workbookViewId="0">
      <selection activeCell="C1" sqref="C1"/>
    </sheetView>
  </sheetViews>
  <sheetFormatPr defaultRowHeight="13.8" outlineLevelRow="1" x14ac:dyDescent="0.3"/>
  <cols>
    <col min="1" max="2" width="7.109375" style="122" customWidth="1"/>
    <col min="3" max="3" width="76.88671875" style="122" customWidth="1"/>
    <col min="4" max="7" width="16" style="122" customWidth="1"/>
    <col min="8" max="256" width="7.109375" style="122" customWidth="1"/>
    <col min="257" max="16384" width="8.88671875" style="122"/>
  </cols>
  <sheetData>
    <row r="1" spans="1:7" x14ac:dyDescent="0.3">
      <c r="A1" s="198" t="s">
        <v>42</v>
      </c>
      <c r="B1" s="198"/>
      <c r="C1" s="121"/>
    </row>
    <row r="2" spans="1:7" x14ac:dyDescent="0.3">
      <c r="A2" s="198" t="s">
        <v>43</v>
      </c>
      <c r="B2" s="198"/>
      <c r="C2" s="121"/>
    </row>
    <row r="3" spans="1:7" x14ac:dyDescent="0.3">
      <c r="A3" s="198" t="s">
        <v>57</v>
      </c>
      <c r="B3" s="198"/>
      <c r="C3" s="121"/>
    </row>
    <row r="4" spans="1:7" ht="26.25" customHeight="1" thickBot="1" x14ac:dyDescent="0.35">
      <c r="A4" s="27"/>
      <c r="B4" s="27"/>
      <c r="C4" s="28"/>
      <c r="D4" s="203" t="s">
        <v>75</v>
      </c>
      <c r="E4" s="203"/>
      <c r="F4" s="203"/>
      <c r="G4" s="203"/>
    </row>
    <row r="5" spans="1:7" ht="27.6" thickBot="1" x14ac:dyDescent="0.35">
      <c r="A5" s="29" t="s">
        <v>2</v>
      </c>
      <c r="B5" s="30"/>
      <c r="C5" s="31" t="s">
        <v>3</v>
      </c>
      <c r="D5" s="120" t="s">
        <v>151</v>
      </c>
      <c r="E5" s="30" t="s">
        <v>0</v>
      </c>
      <c r="F5" s="30" t="s">
        <v>1</v>
      </c>
      <c r="G5" s="30" t="s">
        <v>117</v>
      </c>
    </row>
    <row r="6" spans="1:7" x14ac:dyDescent="0.3">
      <c r="A6" s="32" t="s">
        <v>4</v>
      </c>
      <c r="B6" s="33"/>
      <c r="C6" s="34"/>
      <c r="D6" s="35"/>
      <c r="E6" s="35"/>
      <c r="F6" s="35"/>
      <c r="G6" s="35"/>
    </row>
    <row r="7" spans="1:7" ht="53.4" customHeight="1" outlineLevel="1" x14ac:dyDescent="0.3">
      <c r="A7" s="52">
        <v>1</v>
      </c>
      <c r="B7" s="177" t="s">
        <v>80</v>
      </c>
      <c r="C7" s="178"/>
      <c r="D7" s="36">
        <v>1</v>
      </c>
      <c r="E7" s="36">
        <v>1</v>
      </c>
      <c r="F7" s="36">
        <v>1</v>
      </c>
      <c r="G7" s="36">
        <v>1</v>
      </c>
    </row>
    <row r="8" spans="1:7" ht="57.6" customHeight="1" outlineLevel="1" x14ac:dyDescent="0.3">
      <c r="A8" s="52">
        <v>2</v>
      </c>
      <c r="B8" s="177" t="s">
        <v>5</v>
      </c>
      <c r="C8" s="178"/>
      <c r="D8" s="36">
        <v>1</v>
      </c>
      <c r="E8" s="36">
        <v>1</v>
      </c>
      <c r="F8" s="36">
        <v>1</v>
      </c>
      <c r="G8" s="36">
        <v>1</v>
      </c>
    </row>
    <row r="9" spans="1:7" ht="38.25" customHeight="1" outlineLevel="1" x14ac:dyDescent="0.3">
      <c r="A9" s="52">
        <v>3</v>
      </c>
      <c r="B9" s="177" t="s">
        <v>6</v>
      </c>
      <c r="C9" s="178"/>
      <c r="D9" s="36">
        <v>1</v>
      </c>
      <c r="E9" s="36">
        <v>1</v>
      </c>
      <c r="F9" s="36">
        <v>1</v>
      </c>
      <c r="G9" s="36">
        <v>1</v>
      </c>
    </row>
    <row r="10" spans="1:7" ht="50.25" customHeight="1" outlineLevel="1" x14ac:dyDescent="0.3">
      <c r="A10" s="52">
        <v>4</v>
      </c>
      <c r="B10" s="177" t="s">
        <v>7</v>
      </c>
      <c r="C10" s="178"/>
      <c r="D10" s="36">
        <v>1</v>
      </c>
      <c r="E10" s="36">
        <v>1</v>
      </c>
      <c r="F10" s="36">
        <v>1</v>
      </c>
      <c r="G10" s="36">
        <v>1</v>
      </c>
    </row>
    <row r="11" spans="1:7" ht="28.2" customHeight="1" outlineLevel="1" x14ac:dyDescent="0.3">
      <c r="A11" s="52">
        <v>5</v>
      </c>
      <c r="B11" s="195" t="s">
        <v>130</v>
      </c>
      <c r="C11" s="179"/>
      <c r="D11" s="36">
        <v>1</v>
      </c>
      <c r="E11" s="36">
        <v>1</v>
      </c>
      <c r="F11" s="36">
        <v>1</v>
      </c>
      <c r="G11" s="36">
        <v>1</v>
      </c>
    </row>
    <row r="12" spans="1:7" ht="46.2" customHeight="1" outlineLevel="1" x14ac:dyDescent="0.3">
      <c r="A12" s="52">
        <v>6</v>
      </c>
      <c r="B12" s="195" t="s">
        <v>131</v>
      </c>
      <c r="C12" s="179"/>
      <c r="D12" s="36">
        <v>1</v>
      </c>
      <c r="E12" s="36">
        <v>1</v>
      </c>
      <c r="F12" s="36">
        <v>1</v>
      </c>
      <c r="G12" s="36">
        <v>1</v>
      </c>
    </row>
    <row r="13" spans="1:7" ht="38.4" customHeight="1" outlineLevel="1" x14ac:dyDescent="0.3">
      <c r="A13" s="52">
        <v>7</v>
      </c>
      <c r="B13" s="177" t="s">
        <v>77</v>
      </c>
      <c r="C13" s="178"/>
      <c r="D13" s="36">
        <v>1</v>
      </c>
      <c r="E13" s="36">
        <v>1</v>
      </c>
      <c r="F13" s="36">
        <v>1</v>
      </c>
      <c r="G13" s="36">
        <v>1</v>
      </c>
    </row>
    <row r="14" spans="1:7" ht="50.4" customHeight="1" outlineLevel="1" x14ac:dyDescent="0.3">
      <c r="A14" s="52">
        <v>8</v>
      </c>
      <c r="B14" s="195" t="s">
        <v>132</v>
      </c>
      <c r="C14" s="179"/>
      <c r="D14" s="36">
        <v>1</v>
      </c>
      <c r="E14" s="36">
        <v>1</v>
      </c>
      <c r="F14" s="36">
        <v>1</v>
      </c>
      <c r="G14" s="36">
        <v>1</v>
      </c>
    </row>
    <row r="15" spans="1:7" ht="36" customHeight="1" outlineLevel="1" x14ac:dyDescent="0.3">
      <c r="A15" s="52">
        <v>9</v>
      </c>
      <c r="B15" s="177" t="s">
        <v>78</v>
      </c>
      <c r="C15" s="178"/>
      <c r="D15" s="36">
        <v>1</v>
      </c>
      <c r="E15" s="36">
        <v>1</v>
      </c>
      <c r="F15" s="36">
        <v>1</v>
      </c>
      <c r="G15" s="36">
        <v>1</v>
      </c>
    </row>
    <row r="16" spans="1:7" ht="36.75" customHeight="1" outlineLevel="1" x14ac:dyDescent="0.3">
      <c r="A16" s="52">
        <v>10</v>
      </c>
      <c r="B16" s="177" t="s">
        <v>81</v>
      </c>
      <c r="C16" s="178"/>
      <c r="D16" s="36">
        <v>1</v>
      </c>
      <c r="E16" s="36">
        <v>1</v>
      </c>
      <c r="F16" s="36">
        <v>1</v>
      </c>
      <c r="G16" s="36">
        <v>1</v>
      </c>
    </row>
    <row r="17" spans="1:7" ht="38.25" customHeight="1" outlineLevel="1" x14ac:dyDescent="0.3">
      <c r="A17" s="53">
        <v>11</v>
      </c>
      <c r="B17" s="196" t="s">
        <v>79</v>
      </c>
      <c r="C17" s="197"/>
      <c r="D17" s="37">
        <v>1</v>
      </c>
      <c r="E17" s="37">
        <v>1</v>
      </c>
      <c r="F17" s="36">
        <v>1</v>
      </c>
      <c r="G17" s="36">
        <v>1</v>
      </c>
    </row>
    <row r="18" spans="1:7" x14ac:dyDescent="0.3">
      <c r="A18" s="54"/>
      <c r="B18" s="55"/>
      <c r="C18" s="56" t="s">
        <v>8</v>
      </c>
      <c r="D18" s="60">
        <f>SUM(D7:D17)</f>
        <v>11</v>
      </c>
      <c r="E18" s="60">
        <f>SUM(E7:E17)</f>
        <v>11</v>
      </c>
      <c r="F18" s="60">
        <f>SUM(F7:F17)</f>
        <v>11</v>
      </c>
      <c r="G18" s="60">
        <f>SUM(G7:G17)</f>
        <v>11</v>
      </c>
    </row>
    <row r="19" spans="1:7" ht="14.4" thickBot="1" x14ac:dyDescent="0.35">
      <c r="A19" s="57"/>
      <c r="B19" s="58"/>
      <c r="C19" s="59" t="s">
        <v>9</v>
      </c>
      <c r="D19" s="61">
        <f>D18*'Audit Duration Calculation #1'!$C$10</f>
        <v>0.27499999999999997</v>
      </c>
      <c r="E19" s="61">
        <f>E18*'Audit Duration Calculation #1'!$C$10*0.8</f>
        <v>0.21999999999999997</v>
      </c>
      <c r="F19" s="61">
        <f>F18*'Audit Duration Calculation #1'!$C$10*0.8</f>
        <v>0.21999999999999997</v>
      </c>
      <c r="G19" s="61">
        <f>G18*'Audit Duration Calculation #1'!$C$10*0.8</f>
        <v>0.21999999999999997</v>
      </c>
    </row>
    <row r="20" spans="1:7" x14ac:dyDescent="0.3">
      <c r="A20" s="32" t="s">
        <v>10</v>
      </c>
      <c r="B20" s="33"/>
      <c r="C20" s="34"/>
      <c r="D20" s="38"/>
      <c r="E20" s="38"/>
      <c r="F20" s="38"/>
      <c r="G20" s="38"/>
    </row>
    <row r="21" spans="1:7" ht="36.6" customHeight="1" outlineLevel="1" x14ac:dyDescent="0.3">
      <c r="A21" s="52">
        <v>1</v>
      </c>
      <c r="B21" s="199" t="s">
        <v>11</v>
      </c>
      <c r="C21" s="200"/>
      <c r="D21" s="36">
        <v>1</v>
      </c>
      <c r="E21" s="36">
        <v>1</v>
      </c>
      <c r="F21" s="36">
        <v>1</v>
      </c>
      <c r="G21" s="36">
        <v>1</v>
      </c>
    </row>
    <row r="22" spans="1:7" ht="27.6" customHeight="1" outlineLevel="1" x14ac:dyDescent="0.3">
      <c r="A22" s="52">
        <v>2</v>
      </c>
      <c r="B22" s="199" t="s">
        <v>12</v>
      </c>
      <c r="C22" s="200"/>
      <c r="D22" s="36">
        <v>1</v>
      </c>
      <c r="E22" s="36">
        <v>1</v>
      </c>
      <c r="F22" s="36">
        <v>1</v>
      </c>
      <c r="G22" s="36">
        <v>1</v>
      </c>
    </row>
    <row r="23" spans="1:7" ht="37.200000000000003" customHeight="1" outlineLevel="1" x14ac:dyDescent="0.3">
      <c r="A23" s="53">
        <v>3</v>
      </c>
      <c r="B23" s="201" t="s">
        <v>13</v>
      </c>
      <c r="C23" s="202"/>
      <c r="D23" s="37">
        <v>1</v>
      </c>
      <c r="E23" s="37">
        <v>1</v>
      </c>
      <c r="F23" s="36">
        <v>1</v>
      </c>
      <c r="G23" s="36">
        <v>1</v>
      </c>
    </row>
    <row r="24" spans="1:7" x14ac:dyDescent="0.3">
      <c r="A24" s="54"/>
      <c r="B24" s="55"/>
      <c r="C24" s="56" t="s">
        <v>8</v>
      </c>
      <c r="D24" s="60">
        <f>SUM(D21:D23)</f>
        <v>3</v>
      </c>
      <c r="E24" s="60">
        <f>SUM(E21:E23)</f>
        <v>3</v>
      </c>
      <c r="F24" s="60">
        <f>SUM(F21:F23)</f>
        <v>3</v>
      </c>
      <c r="G24" s="60">
        <f>SUM(G21:G23)</f>
        <v>3</v>
      </c>
    </row>
    <row r="25" spans="1:7" ht="14.4" thickBot="1" x14ac:dyDescent="0.35">
      <c r="A25" s="57"/>
      <c r="B25" s="58"/>
      <c r="C25" s="59" t="s">
        <v>9</v>
      </c>
      <c r="D25" s="61">
        <f>D24*'Audit Duration Calculation #1'!$C$11</f>
        <v>7.2916666666666671E-2</v>
      </c>
      <c r="E25" s="61">
        <f>E24*'Audit Duration Calculation #1'!$C$11*0.8</f>
        <v>5.8333333333333341E-2</v>
      </c>
      <c r="F25" s="61">
        <f>F24*'Audit Duration Calculation #1'!$C$11*0.8</f>
        <v>5.8333333333333341E-2</v>
      </c>
      <c r="G25" s="61">
        <f>G24*'Audit Duration Calculation #1'!$C$11*0.8</f>
        <v>5.8333333333333341E-2</v>
      </c>
    </row>
    <row r="26" spans="1:7" x14ac:dyDescent="0.3">
      <c r="A26" s="32" t="s">
        <v>14</v>
      </c>
      <c r="B26" s="33"/>
      <c r="C26" s="34"/>
      <c r="D26" s="38"/>
      <c r="E26" s="38"/>
      <c r="F26" s="38"/>
      <c r="G26" s="38"/>
    </row>
    <row r="27" spans="1:7" ht="60.6" customHeight="1" outlineLevel="1" x14ac:dyDescent="0.3">
      <c r="A27" s="52">
        <v>1</v>
      </c>
      <c r="B27" s="177" t="s">
        <v>133</v>
      </c>
      <c r="C27" s="178"/>
      <c r="D27" s="36">
        <v>1</v>
      </c>
      <c r="E27" s="36">
        <v>1</v>
      </c>
      <c r="F27" s="36">
        <v>1</v>
      </c>
      <c r="G27" s="36">
        <v>1</v>
      </c>
    </row>
    <row r="28" spans="1:7" ht="83.4" customHeight="1" outlineLevel="1" x14ac:dyDescent="0.3">
      <c r="A28" s="52">
        <v>2</v>
      </c>
      <c r="B28" s="177" t="s">
        <v>123</v>
      </c>
      <c r="C28" s="178"/>
      <c r="D28" s="36">
        <v>1</v>
      </c>
      <c r="E28" s="36">
        <v>1</v>
      </c>
      <c r="F28" s="36">
        <v>1</v>
      </c>
      <c r="G28" s="36">
        <v>1</v>
      </c>
    </row>
    <row r="29" spans="1:7" ht="34.799999999999997" customHeight="1" outlineLevel="1" x14ac:dyDescent="0.3">
      <c r="A29" s="52">
        <v>3</v>
      </c>
      <c r="B29" s="177" t="s">
        <v>82</v>
      </c>
      <c r="C29" s="178"/>
      <c r="D29" s="36">
        <v>1</v>
      </c>
      <c r="E29" s="36">
        <v>1</v>
      </c>
      <c r="F29" s="36">
        <v>1</v>
      </c>
      <c r="G29" s="36">
        <v>1</v>
      </c>
    </row>
    <row r="30" spans="1:7" ht="30" customHeight="1" outlineLevel="1" x14ac:dyDescent="0.3">
      <c r="A30" s="52">
        <v>4</v>
      </c>
      <c r="B30" s="177" t="s">
        <v>83</v>
      </c>
      <c r="C30" s="178"/>
      <c r="D30" s="36">
        <v>1</v>
      </c>
      <c r="E30" s="36">
        <v>1</v>
      </c>
      <c r="F30" s="36">
        <v>1</v>
      </c>
      <c r="G30" s="36">
        <v>1</v>
      </c>
    </row>
    <row r="31" spans="1:7" ht="40.5" customHeight="1" outlineLevel="1" x14ac:dyDescent="0.3">
      <c r="A31" s="52">
        <v>5</v>
      </c>
      <c r="B31" s="177" t="s">
        <v>15</v>
      </c>
      <c r="C31" s="178"/>
      <c r="D31" s="36">
        <v>1</v>
      </c>
      <c r="E31" s="36">
        <v>1</v>
      </c>
      <c r="F31" s="36">
        <v>1</v>
      </c>
      <c r="G31" s="36">
        <v>1</v>
      </c>
    </row>
    <row r="32" spans="1:7" ht="30" customHeight="1" outlineLevel="1" x14ac:dyDescent="0.3">
      <c r="A32" s="52">
        <v>6</v>
      </c>
      <c r="B32" s="177" t="s">
        <v>84</v>
      </c>
      <c r="C32" s="178"/>
      <c r="D32" s="36">
        <v>1</v>
      </c>
      <c r="E32" s="36">
        <v>1</v>
      </c>
      <c r="F32" s="36">
        <v>1</v>
      </c>
      <c r="G32" s="36">
        <v>1</v>
      </c>
    </row>
    <row r="33" spans="1:7" ht="42" customHeight="1" outlineLevel="1" x14ac:dyDescent="0.3">
      <c r="A33" s="52">
        <v>7</v>
      </c>
      <c r="B33" s="195" t="s">
        <v>134</v>
      </c>
      <c r="C33" s="179"/>
      <c r="D33" s="36">
        <v>1</v>
      </c>
      <c r="E33" s="36">
        <v>1</v>
      </c>
      <c r="F33" s="36">
        <v>1</v>
      </c>
      <c r="G33" s="36">
        <v>1</v>
      </c>
    </row>
    <row r="34" spans="1:7" ht="37.5" customHeight="1" outlineLevel="1" x14ac:dyDescent="0.3">
      <c r="A34" s="52">
        <v>8</v>
      </c>
      <c r="B34" s="177" t="s">
        <v>87</v>
      </c>
      <c r="C34" s="178"/>
      <c r="D34" s="36">
        <v>1</v>
      </c>
      <c r="E34" s="36">
        <v>1</v>
      </c>
      <c r="F34" s="36">
        <v>1</v>
      </c>
      <c r="G34" s="36">
        <v>1</v>
      </c>
    </row>
    <row r="35" spans="1:7" ht="27" customHeight="1" outlineLevel="1" x14ac:dyDescent="0.3">
      <c r="A35" s="52">
        <v>9</v>
      </c>
      <c r="B35" s="177" t="s">
        <v>88</v>
      </c>
      <c r="C35" s="178"/>
      <c r="D35" s="36">
        <v>1</v>
      </c>
      <c r="E35" s="36">
        <v>1</v>
      </c>
      <c r="F35" s="36">
        <v>1</v>
      </c>
      <c r="G35" s="36">
        <v>1</v>
      </c>
    </row>
    <row r="36" spans="1:7" ht="69" customHeight="1" outlineLevel="1" x14ac:dyDescent="0.3">
      <c r="A36" s="52">
        <v>10</v>
      </c>
      <c r="B36" s="177" t="s">
        <v>85</v>
      </c>
      <c r="C36" s="178"/>
      <c r="D36" s="36">
        <v>1</v>
      </c>
      <c r="E36" s="36">
        <v>1</v>
      </c>
      <c r="F36" s="36">
        <v>1</v>
      </c>
      <c r="G36" s="36">
        <v>1</v>
      </c>
    </row>
    <row r="37" spans="1:7" ht="24.75" customHeight="1" outlineLevel="1" x14ac:dyDescent="0.3">
      <c r="A37" s="52">
        <v>11</v>
      </c>
      <c r="B37" s="177" t="s">
        <v>16</v>
      </c>
      <c r="C37" s="178"/>
      <c r="D37" s="36">
        <v>1</v>
      </c>
      <c r="E37" s="36">
        <v>1</v>
      </c>
      <c r="F37" s="36">
        <v>1</v>
      </c>
      <c r="G37" s="36">
        <v>1</v>
      </c>
    </row>
    <row r="38" spans="1:7" ht="62.25" customHeight="1" outlineLevel="1" x14ac:dyDescent="0.3">
      <c r="A38" s="52">
        <v>12</v>
      </c>
      <c r="B38" s="177" t="s">
        <v>135</v>
      </c>
      <c r="C38" s="178"/>
      <c r="D38" s="36">
        <v>1</v>
      </c>
      <c r="E38" s="36">
        <v>1</v>
      </c>
      <c r="F38" s="36">
        <v>1</v>
      </c>
      <c r="G38" s="36">
        <v>1</v>
      </c>
    </row>
    <row r="39" spans="1:7" ht="28.5" customHeight="1" outlineLevel="1" x14ac:dyDescent="0.3">
      <c r="A39" s="52">
        <v>13</v>
      </c>
      <c r="B39" s="177" t="s">
        <v>89</v>
      </c>
      <c r="C39" s="178"/>
      <c r="D39" s="36">
        <v>1</v>
      </c>
      <c r="E39" s="36">
        <v>1</v>
      </c>
      <c r="F39" s="36">
        <v>1</v>
      </c>
      <c r="G39" s="36">
        <v>1</v>
      </c>
    </row>
    <row r="40" spans="1:7" ht="27.75" customHeight="1" outlineLevel="1" x14ac:dyDescent="0.3">
      <c r="A40" s="52">
        <v>14</v>
      </c>
      <c r="B40" s="177" t="s">
        <v>17</v>
      </c>
      <c r="C40" s="178"/>
      <c r="D40" s="36">
        <v>1</v>
      </c>
      <c r="E40" s="36">
        <v>1</v>
      </c>
      <c r="F40" s="36">
        <v>1</v>
      </c>
      <c r="G40" s="36">
        <v>1</v>
      </c>
    </row>
    <row r="41" spans="1:7" ht="36.75" customHeight="1" outlineLevel="1" x14ac:dyDescent="0.3">
      <c r="A41" s="52">
        <v>15</v>
      </c>
      <c r="B41" s="177" t="s">
        <v>86</v>
      </c>
      <c r="C41" s="178"/>
      <c r="D41" s="36">
        <v>1</v>
      </c>
      <c r="E41" s="36">
        <v>1</v>
      </c>
      <c r="F41" s="36">
        <v>1</v>
      </c>
      <c r="G41" s="36">
        <v>1</v>
      </c>
    </row>
    <row r="42" spans="1:7" ht="47.25" customHeight="1" outlineLevel="1" x14ac:dyDescent="0.3">
      <c r="A42" s="53">
        <v>16</v>
      </c>
      <c r="B42" s="196" t="s">
        <v>18</v>
      </c>
      <c r="C42" s="197"/>
      <c r="D42" s="36">
        <v>1</v>
      </c>
      <c r="E42" s="36">
        <v>1</v>
      </c>
      <c r="F42" s="36">
        <v>1</v>
      </c>
      <c r="G42" s="36">
        <v>1</v>
      </c>
    </row>
    <row r="43" spans="1:7" x14ac:dyDescent="0.3">
      <c r="A43" s="54"/>
      <c r="B43" s="55"/>
      <c r="C43" s="56" t="s">
        <v>8</v>
      </c>
      <c r="D43" s="60">
        <f>SUM(D27:D42)</f>
        <v>16</v>
      </c>
      <c r="E43" s="60">
        <f>SUM(E27:E42)</f>
        <v>16</v>
      </c>
      <c r="F43" s="60">
        <f>SUM(F27:F42)</f>
        <v>16</v>
      </c>
      <c r="G43" s="60">
        <f>SUM(G27:G42)</f>
        <v>16</v>
      </c>
    </row>
    <row r="44" spans="1:7" ht="14.4" thickBot="1" x14ac:dyDescent="0.35">
      <c r="A44" s="57"/>
      <c r="B44" s="58"/>
      <c r="C44" s="59" t="s">
        <v>9</v>
      </c>
      <c r="D44" s="61">
        <f>D43*'Audit Duration Calculation #1'!$C$12</f>
        <v>0.42222222222222222</v>
      </c>
      <c r="E44" s="61">
        <f>E43*'Audit Duration Calculation #1'!$C$12*0.8</f>
        <v>0.33777777777777779</v>
      </c>
      <c r="F44" s="61">
        <f>F43*'Audit Duration Calculation #1'!$C$12*0.8</f>
        <v>0.33777777777777779</v>
      </c>
      <c r="G44" s="61">
        <f>G43*'Audit Duration Calculation #1'!$C$12*0.8</f>
        <v>0.33777777777777779</v>
      </c>
    </row>
    <row r="45" spans="1:7" x14ac:dyDescent="0.3">
      <c r="A45" s="32" t="s">
        <v>19</v>
      </c>
      <c r="B45" s="33"/>
      <c r="C45" s="34"/>
      <c r="D45" s="39"/>
      <c r="E45" s="39"/>
      <c r="F45" s="39"/>
      <c r="G45" s="39"/>
    </row>
    <row r="46" spans="1:7" ht="53.4" customHeight="1" outlineLevel="1" x14ac:dyDescent="0.3">
      <c r="A46" s="52">
        <v>1</v>
      </c>
      <c r="B46" s="199" t="s">
        <v>90</v>
      </c>
      <c r="C46" s="200"/>
      <c r="D46" s="36">
        <v>1</v>
      </c>
      <c r="E46" s="36">
        <v>1</v>
      </c>
      <c r="F46" s="36">
        <v>1</v>
      </c>
      <c r="G46" s="36">
        <v>1</v>
      </c>
    </row>
    <row r="47" spans="1:7" ht="27" customHeight="1" outlineLevel="1" x14ac:dyDescent="0.3">
      <c r="A47" s="53">
        <v>2</v>
      </c>
      <c r="B47" s="201" t="s">
        <v>20</v>
      </c>
      <c r="C47" s="202"/>
      <c r="D47" s="36">
        <v>1</v>
      </c>
      <c r="E47" s="36">
        <v>1</v>
      </c>
      <c r="F47" s="36">
        <v>1</v>
      </c>
      <c r="G47" s="36">
        <v>1</v>
      </c>
    </row>
    <row r="48" spans="1:7" x14ac:dyDescent="0.3">
      <c r="A48" s="54"/>
      <c r="B48" s="55"/>
      <c r="C48" s="56" t="s">
        <v>8</v>
      </c>
      <c r="D48" s="60">
        <f>SUM(D46:D47)</f>
        <v>2</v>
      </c>
      <c r="E48" s="60">
        <f>SUM(E46:E47)</f>
        <v>2</v>
      </c>
      <c r="F48" s="60">
        <f>SUM(F46:F47)</f>
        <v>2</v>
      </c>
      <c r="G48" s="60">
        <f>SUM(G46:G47)</f>
        <v>2</v>
      </c>
    </row>
    <row r="49" spans="1:7" ht="14.4" thickBot="1" x14ac:dyDescent="0.35">
      <c r="A49" s="57"/>
      <c r="B49" s="58"/>
      <c r="C49" s="59" t="s">
        <v>9</v>
      </c>
      <c r="D49" s="61">
        <f>D48*'Audit Duration Calculation #1'!$C$13</f>
        <v>5.2777777777777778E-2</v>
      </c>
      <c r="E49" s="61">
        <f>E48*'Audit Duration Calculation #1'!$C$13*0.8</f>
        <v>4.2222222222222223E-2</v>
      </c>
      <c r="F49" s="61">
        <f>F48*'Audit Duration Calculation #1'!$C$13*0.8</f>
        <v>4.2222222222222223E-2</v>
      </c>
      <c r="G49" s="61">
        <f>G48*'Audit Duration Calculation #1'!$C$13*0.8</f>
        <v>4.2222222222222223E-2</v>
      </c>
    </row>
    <row r="50" spans="1:7" x14ac:dyDescent="0.3">
      <c r="A50" s="32" t="s">
        <v>21</v>
      </c>
      <c r="B50" s="33"/>
      <c r="C50" s="34"/>
      <c r="D50" s="39"/>
      <c r="E50" s="39"/>
      <c r="F50" s="39"/>
      <c r="G50" s="39"/>
    </row>
    <row r="51" spans="1:7" ht="28.2" customHeight="1" outlineLevel="1" x14ac:dyDescent="0.3">
      <c r="A51" s="52">
        <v>1</v>
      </c>
      <c r="B51" s="177" t="s">
        <v>95</v>
      </c>
      <c r="C51" s="178"/>
      <c r="D51" s="36">
        <v>1</v>
      </c>
      <c r="E51" s="36">
        <v>1</v>
      </c>
      <c r="F51" s="36">
        <v>1</v>
      </c>
      <c r="G51" s="36">
        <v>1</v>
      </c>
    </row>
    <row r="52" spans="1:7" ht="13.8" customHeight="1" outlineLevel="1" x14ac:dyDescent="0.3">
      <c r="A52" s="52">
        <v>2</v>
      </c>
      <c r="B52" s="177" t="s">
        <v>94</v>
      </c>
      <c r="C52" s="178"/>
      <c r="D52" s="36">
        <v>1</v>
      </c>
      <c r="E52" s="36">
        <v>1</v>
      </c>
      <c r="F52" s="36">
        <v>1</v>
      </c>
      <c r="G52" s="36">
        <v>1</v>
      </c>
    </row>
    <row r="53" spans="1:7" ht="61.8" customHeight="1" outlineLevel="1" x14ac:dyDescent="0.3">
      <c r="A53" s="52">
        <v>3</v>
      </c>
      <c r="B53" s="195" t="s">
        <v>136</v>
      </c>
      <c r="C53" s="179"/>
      <c r="D53" s="36">
        <v>1</v>
      </c>
      <c r="E53" s="36">
        <v>1</v>
      </c>
      <c r="F53" s="36">
        <v>1</v>
      </c>
      <c r="G53" s="36">
        <v>1</v>
      </c>
    </row>
    <row r="54" spans="1:7" ht="59.4" customHeight="1" outlineLevel="1" x14ac:dyDescent="0.3">
      <c r="A54" s="52">
        <v>4</v>
      </c>
      <c r="B54" s="195" t="s">
        <v>137</v>
      </c>
      <c r="C54" s="179"/>
      <c r="D54" s="36">
        <v>1</v>
      </c>
      <c r="E54" s="36">
        <v>1</v>
      </c>
      <c r="F54" s="36">
        <v>1</v>
      </c>
      <c r="G54" s="36">
        <v>1</v>
      </c>
    </row>
    <row r="55" spans="1:7" ht="63.6" customHeight="1" outlineLevel="1" x14ac:dyDescent="0.3">
      <c r="A55" s="52">
        <v>5</v>
      </c>
      <c r="B55" s="177" t="s">
        <v>138</v>
      </c>
      <c r="C55" s="179"/>
      <c r="D55" s="36">
        <v>1</v>
      </c>
      <c r="E55" s="36">
        <v>1</v>
      </c>
      <c r="F55" s="36">
        <v>1</v>
      </c>
      <c r="G55" s="36">
        <v>1</v>
      </c>
    </row>
    <row r="56" spans="1:7" ht="18" customHeight="1" outlineLevel="1" x14ac:dyDescent="0.3">
      <c r="A56" s="52">
        <v>6</v>
      </c>
      <c r="B56" s="177" t="s">
        <v>22</v>
      </c>
      <c r="C56" s="178"/>
      <c r="D56" s="36">
        <v>1</v>
      </c>
      <c r="E56" s="36">
        <v>1</v>
      </c>
      <c r="F56" s="36">
        <v>1</v>
      </c>
      <c r="G56" s="36">
        <v>1</v>
      </c>
    </row>
    <row r="57" spans="1:7" ht="59.4" customHeight="1" outlineLevel="1" x14ac:dyDescent="0.3">
      <c r="A57" s="52">
        <v>7</v>
      </c>
      <c r="B57" s="177" t="s">
        <v>139</v>
      </c>
      <c r="C57" s="179"/>
      <c r="D57" s="36">
        <v>1</v>
      </c>
      <c r="E57" s="36">
        <v>1</v>
      </c>
      <c r="F57" s="36">
        <v>1</v>
      </c>
      <c r="G57" s="36">
        <v>1</v>
      </c>
    </row>
    <row r="58" spans="1:7" ht="50.25" customHeight="1" outlineLevel="1" x14ac:dyDescent="0.3">
      <c r="A58" s="52">
        <v>8</v>
      </c>
      <c r="B58" s="177" t="s">
        <v>97</v>
      </c>
      <c r="C58" s="179"/>
      <c r="D58" s="36">
        <v>1</v>
      </c>
      <c r="E58" s="36">
        <v>1</v>
      </c>
      <c r="F58" s="36">
        <v>1</v>
      </c>
      <c r="G58" s="36">
        <v>1</v>
      </c>
    </row>
    <row r="59" spans="1:7" ht="28.5" customHeight="1" outlineLevel="1" x14ac:dyDescent="0.3">
      <c r="A59" s="52">
        <v>9</v>
      </c>
      <c r="B59" s="177" t="s">
        <v>91</v>
      </c>
      <c r="C59" s="178"/>
      <c r="D59" s="36">
        <v>1</v>
      </c>
      <c r="E59" s="36">
        <v>1</v>
      </c>
      <c r="F59" s="36">
        <v>1</v>
      </c>
      <c r="G59" s="36">
        <v>1</v>
      </c>
    </row>
    <row r="60" spans="1:7" ht="41.4" customHeight="1" outlineLevel="1" x14ac:dyDescent="0.3">
      <c r="A60" s="52">
        <v>10</v>
      </c>
      <c r="B60" s="177" t="s">
        <v>96</v>
      </c>
      <c r="C60" s="178"/>
      <c r="D60" s="36">
        <v>1</v>
      </c>
      <c r="E60" s="36">
        <v>1</v>
      </c>
      <c r="F60" s="36">
        <v>1</v>
      </c>
      <c r="G60" s="36">
        <v>1</v>
      </c>
    </row>
    <row r="61" spans="1:7" ht="27" customHeight="1" outlineLevel="1" x14ac:dyDescent="0.3">
      <c r="A61" s="52">
        <v>11</v>
      </c>
      <c r="B61" s="177" t="s">
        <v>140</v>
      </c>
      <c r="C61" s="179"/>
      <c r="D61" s="36">
        <v>1</v>
      </c>
      <c r="E61" s="36">
        <v>1</v>
      </c>
      <c r="F61" s="36">
        <v>1</v>
      </c>
      <c r="G61" s="36">
        <v>1</v>
      </c>
    </row>
    <row r="62" spans="1:7" ht="27" customHeight="1" outlineLevel="1" x14ac:dyDescent="0.3">
      <c r="A62" s="52">
        <v>12</v>
      </c>
      <c r="B62" s="177" t="s">
        <v>92</v>
      </c>
      <c r="C62" s="178"/>
      <c r="D62" s="36">
        <v>1</v>
      </c>
      <c r="E62" s="36">
        <v>1</v>
      </c>
      <c r="F62" s="36">
        <v>1</v>
      </c>
      <c r="G62" s="36">
        <v>1</v>
      </c>
    </row>
    <row r="63" spans="1:7" ht="39" customHeight="1" outlineLevel="1" x14ac:dyDescent="0.3">
      <c r="A63" s="52">
        <v>13</v>
      </c>
      <c r="B63" s="177" t="s">
        <v>98</v>
      </c>
      <c r="C63" s="178"/>
      <c r="D63" s="36">
        <v>1</v>
      </c>
      <c r="E63" s="36">
        <v>1</v>
      </c>
      <c r="F63" s="36">
        <v>1</v>
      </c>
      <c r="G63" s="36">
        <v>1</v>
      </c>
    </row>
    <row r="64" spans="1:7" ht="40.5" customHeight="1" outlineLevel="1" x14ac:dyDescent="0.3">
      <c r="A64" s="52">
        <v>14</v>
      </c>
      <c r="B64" s="195" t="s">
        <v>141</v>
      </c>
      <c r="C64" s="179"/>
      <c r="D64" s="36">
        <v>1</v>
      </c>
      <c r="E64" s="36">
        <v>1</v>
      </c>
      <c r="F64" s="36">
        <v>1</v>
      </c>
      <c r="G64" s="36">
        <v>1</v>
      </c>
    </row>
    <row r="65" spans="1:7" ht="26.25" customHeight="1" outlineLevel="1" x14ac:dyDescent="0.3">
      <c r="A65" s="52">
        <v>15</v>
      </c>
      <c r="B65" s="177" t="s">
        <v>23</v>
      </c>
      <c r="C65" s="178"/>
      <c r="D65" s="36">
        <v>1</v>
      </c>
      <c r="E65" s="36">
        <v>1</v>
      </c>
      <c r="F65" s="36">
        <v>1</v>
      </c>
      <c r="G65" s="36">
        <v>1</v>
      </c>
    </row>
    <row r="66" spans="1:7" outlineLevel="1" x14ac:dyDescent="0.3">
      <c r="A66" s="52">
        <v>16</v>
      </c>
      <c r="B66" s="177" t="s">
        <v>142</v>
      </c>
      <c r="C66" s="179"/>
      <c r="D66" s="36">
        <v>1</v>
      </c>
      <c r="E66" s="36">
        <v>1</v>
      </c>
      <c r="F66" s="36">
        <v>1</v>
      </c>
      <c r="G66" s="36">
        <v>1</v>
      </c>
    </row>
    <row r="67" spans="1:7" ht="24.75" customHeight="1" outlineLevel="1" x14ac:dyDescent="0.3">
      <c r="A67" s="53">
        <v>17</v>
      </c>
      <c r="B67" s="196" t="s">
        <v>93</v>
      </c>
      <c r="C67" s="197"/>
      <c r="D67" s="37">
        <v>1</v>
      </c>
      <c r="E67" s="37">
        <v>1</v>
      </c>
      <c r="F67" s="36">
        <v>1</v>
      </c>
      <c r="G67" s="36">
        <v>1</v>
      </c>
    </row>
    <row r="68" spans="1:7" x14ac:dyDescent="0.3">
      <c r="A68" s="54"/>
      <c r="B68" s="55"/>
      <c r="C68" s="56" t="s">
        <v>8</v>
      </c>
      <c r="D68" s="60">
        <f>SUM(D51:D67)</f>
        <v>17</v>
      </c>
      <c r="E68" s="60">
        <f>SUM(E51:E67)</f>
        <v>17</v>
      </c>
      <c r="F68" s="60">
        <f>SUM(F51:F67)</f>
        <v>17</v>
      </c>
      <c r="G68" s="60">
        <f>SUM(G51:G67)</f>
        <v>17</v>
      </c>
    </row>
    <row r="69" spans="1:7" ht="14.4" thickBot="1" x14ac:dyDescent="0.35">
      <c r="A69" s="57"/>
      <c r="B69" s="58"/>
      <c r="C69" s="59" t="s">
        <v>9</v>
      </c>
      <c r="D69" s="61">
        <f>D68*'Audit Duration Calculation #1'!$C$14</f>
        <v>0.24791666666666665</v>
      </c>
      <c r="E69" s="61">
        <f>E68*'Audit Duration Calculation #1'!$C$14*0.8</f>
        <v>0.19833333333333333</v>
      </c>
      <c r="F69" s="61">
        <f>F68*'Audit Duration Calculation #1'!$C$14*0.8</f>
        <v>0.19833333333333333</v>
      </c>
      <c r="G69" s="61">
        <f>G68*'Audit Duration Calculation #1'!$C$14*0.8</f>
        <v>0.19833333333333333</v>
      </c>
    </row>
    <row r="70" spans="1:7" x14ac:dyDescent="0.3">
      <c r="A70" s="32" t="s">
        <v>24</v>
      </c>
      <c r="B70" s="33"/>
      <c r="C70" s="34"/>
      <c r="D70" s="38"/>
      <c r="E70" s="38"/>
      <c r="F70" s="38"/>
      <c r="G70" s="38"/>
    </row>
    <row r="71" spans="1:7" ht="61.8" customHeight="1" outlineLevel="1" x14ac:dyDescent="0.3">
      <c r="A71" s="52">
        <v>1</v>
      </c>
      <c r="B71" s="175" t="s">
        <v>106</v>
      </c>
      <c r="C71" s="176"/>
      <c r="D71" s="37">
        <v>1</v>
      </c>
      <c r="E71" s="37">
        <v>1</v>
      </c>
      <c r="F71" s="37">
        <v>1</v>
      </c>
      <c r="G71" s="37">
        <v>1</v>
      </c>
    </row>
    <row r="72" spans="1:7" ht="16.5" customHeight="1" outlineLevel="1" x14ac:dyDescent="0.3">
      <c r="A72" s="52">
        <v>2</v>
      </c>
      <c r="B72" s="175" t="s">
        <v>143</v>
      </c>
      <c r="C72" s="176"/>
      <c r="D72" s="37">
        <v>1</v>
      </c>
      <c r="E72" s="37">
        <v>1</v>
      </c>
      <c r="F72" s="37">
        <v>1</v>
      </c>
      <c r="G72" s="37">
        <v>1</v>
      </c>
    </row>
    <row r="73" spans="1:7" ht="147" customHeight="1" outlineLevel="1" x14ac:dyDescent="0.3">
      <c r="A73" s="52">
        <v>3</v>
      </c>
      <c r="B73" s="175" t="s">
        <v>144</v>
      </c>
      <c r="C73" s="176"/>
      <c r="D73" s="37">
        <v>1</v>
      </c>
      <c r="E73" s="37">
        <v>1</v>
      </c>
      <c r="F73" s="37">
        <v>1</v>
      </c>
      <c r="G73" s="37">
        <v>1</v>
      </c>
    </row>
    <row r="74" spans="1:7" ht="40.5" customHeight="1" outlineLevel="1" x14ac:dyDescent="0.3">
      <c r="A74" s="52">
        <v>4</v>
      </c>
      <c r="B74" s="175" t="s">
        <v>107</v>
      </c>
      <c r="C74" s="176"/>
      <c r="D74" s="37">
        <v>1</v>
      </c>
      <c r="E74" s="37">
        <v>1</v>
      </c>
      <c r="F74" s="37">
        <v>1</v>
      </c>
      <c r="G74" s="37">
        <v>1</v>
      </c>
    </row>
    <row r="75" spans="1:7" ht="63.75" customHeight="1" outlineLevel="1" x14ac:dyDescent="0.3">
      <c r="A75" s="52">
        <v>5</v>
      </c>
      <c r="B75" s="175" t="s">
        <v>108</v>
      </c>
      <c r="C75" s="176"/>
      <c r="D75" s="37">
        <v>1</v>
      </c>
      <c r="E75" s="37">
        <v>1</v>
      </c>
      <c r="F75" s="37">
        <v>1</v>
      </c>
      <c r="G75" s="37">
        <v>1</v>
      </c>
    </row>
    <row r="76" spans="1:7" ht="74.400000000000006" customHeight="1" outlineLevel="1" x14ac:dyDescent="0.3">
      <c r="A76" s="52">
        <v>6</v>
      </c>
      <c r="B76" s="175" t="s">
        <v>145</v>
      </c>
      <c r="C76" s="176"/>
      <c r="D76" s="37">
        <v>1</v>
      </c>
      <c r="E76" s="37">
        <v>1</v>
      </c>
      <c r="F76" s="37">
        <v>1</v>
      </c>
      <c r="G76" s="37">
        <v>1</v>
      </c>
    </row>
    <row r="77" spans="1:7" ht="27.75" customHeight="1" outlineLevel="1" x14ac:dyDescent="0.3">
      <c r="A77" s="52">
        <v>7</v>
      </c>
      <c r="B77" s="175" t="s">
        <v>109</v>
      </c>
      <c r="C77" s="176"/>
      <c r="D77" s="37">
        <v>1</v>
      </c>
      <c r="E77" s="37">
        <v>1</v>
      </c>
      <c r="F77" s="37">
        <v>1</v>
      </c>
      <c r="G77" s="37">
        <v>1</v>
      </c>
    </row>
    <row r="78" spans="1:7" ht="51" customHeight="1" outlineLevel="1" x14ac:dyDescent="0.3">
      <c r="A78" s="52">
        <v>8</v>
      </c>
      <c r="B78" s="175" t="s">
        <v>146</v>
      </c>
      <c r="C78" s="176"/>
      <c r="D78" s="37">
        <v>1</v>
      </c>
      <c r="E78" s="37">
        <v>1</v>
      </c>
      <c r="F78" s="37">
        <v>1</v>
      </c>
      <c r="G78" s="37">
        <v>1</v>
      </c>
    </row>
    <row r="79" spans="1:7" ht="60.75" customHeight="1" outlineLevel="1" x14ac:dyDescent="0.3">
      <c r="A79" s="52">
        <v>9</v>
      </c>
      <c r="B79" s="175" t="s">
        <v>110</v>
      </c>
      <c r="C79" s="176"/>
      <c r="D79" s="37">
        <v>1</v>
      </c>
      <c r="E79" s="37">
        <v>1</v>
      </c>
      <c r="F79" s="37">
        <v>1</v>
      </c>
      <c r="G79" s="37">
        <v>1</v>
      </c>
    </row>
    <row r="80" spans="1:7" ht="42" customHeight="1" outlineLevel="1" x14ac:dyDescent="0.3">
      <c r="A80" s="52">
        <v>10</v>
      </c>
      <c r="B80" s="175" t="s">
        <v>25</v>
      </c>
      <c r="C80" s="176"/>
      <c r="D80" s="37">
        <v>1</v>
      </c>
      <c r="E80" s="37">
        <v>1</v>
      </c>
      <c r="F80" s="37">
        <v>1</v>
      </c>
      <c r="G80" s="37">
        <v>1</v>
      </c>
    </row>
    <row r="81" spans="1:7" ht="39" customHeight="1" outlineLevel="1" x14ac:dyDescent="0.3">
      <c r="A81" s="52">
        <v>11</v>
      </c>
      <c r="B81" s="175" t="s">
        <v>100</v>
      </c>
      <c r="C81" s="176"/>
      <c r="D81" s="37">
        <v>1</v>
      </c>
      <c r="E81" s="37">
        <v>1</v>
      </c>
      <c r="F81" s="37">
        <v>1</v>
      </c>
      <c r="G81" s="37">
        <v>1</v>
      </c>
    </row>
    <row r="82" spans="1:7" ht="29.25" customHeight="1" outlineLevel="1" x14ac:dyDescent="0.3">
      <c r="A82" s="52">
        <v>12</v>
      </c>
      <c r="B82" s="175" t="s">
        <v>26</v>
      </c>
      <c r="C82" s="176"/>
      <c r="D82" s="37">
        <v>1</v>
      </c>
      <c r="E82" s="37">
        <v>1</v>
      </c>
      <c r="F82" s="37">
        <v>1</v>
      </c>
      <c r="G82" s="37">
        <v>1</v>
      </c>
    </row>
    <row r="83" spans="1:7" ht="40.799999999999997" customHeight="1" outlineLevel="1" x14ac:dyDescent="0.3">
      <c r="A83" s="52">
        <v>13</v>
      </c>
      <c r="B83" s="175" t="s">
        <v>27</v>
      </c>
      <c r="C83" s="176"/>
      <c r="D83" s="37">
        <v>1</v>
      </c>
      <c r="E83" s="37">
        <v>1</v>
      </c>
      <c r="F83" s="37">
        <v>1</v>
      </c>
      <c r="G83" s="37">
        <v>1</v>
      </c>
    </row>
    <row r="84" spans="1:7" ht="50.25" customHeight="1" outlineLevel="1" x14ac:dyDescent="0.3">
      <c r="A84" s="52">
        <v>14</v>
      </c>
      <c r="B84" s="175" t="s">
        <v>28</v>
      </c>
      <c r="C84" s="176"/>
      <c r="D84" s="37">
        <v>1</v>
      </c>
      <c r="E84" s="37">
        <v>1</v>
      </c>
      <c r="F84" s="37">
        <v>1</v>
      </c>
      <c r="G84" s="37">
        <v>1</v>
      </c>
    </row>
    <row r="85" spans="1:7" ht="39.75" customHeight="1" outlineLevel="1" x14ac:dyDescent="0.3">
      <c r="A85" s="52">
        <v>15</v>
      </c>
      <c r="B85" s="175" t="s">
        <v>29</v>
      </c>
      <c r="C85" s="176"/>
      <c r="D85" s="37">
        <v>1</v>
      </c>
      <c r="E85" s="37">
        <v>1</v>
      </c>
      <c r="F85" s="37">
        <v>1</v>
      </c>
      <c r="G85" s="37">
        <v>1</v>
      </c>
    </row>
    <row r="86" spans="1:7" ht="60" customHeight="1" outlineLevel="1" x14ac:dyDescent="0.3">
      <c r="A86" s="52">
        <v>16</v>
      </c>
      <c r="B86" s="175" t="s">
        <v>111</v>
      </c>
      <c r="C86" s="176"/>
      <c r="D86" s="37">
        <v>1</v>
      </c>
      <c r="E86" s="37">
        <v>1</v>
      </c>
      <c r="F86" s="37">
        <v>1</v>
      </c>
      <c r="G86" s="37">
        <v>1</v>
      </c>
    </row>
    <row r="87" spans="1:7" ht="39" customHeight="1" outlineLevel="1" x14ac:dyDescent="0.3">
      <c r="A87" s="52">
        <v>17</v>
      </c>
      <c r="B87" s="175" t="s">
        <v>147</v>
      </c>
      <c r="C87" s="176"/>
      <c r="D87" s="37">
        <v>1</v>
      </c>
      <c r="E87" s="37">
        <v>1</v>
      </c>
      <c r="F87" s="37">
        <v>1</v>
      </c>
      <c r="G87" s="37">
        <v>1</v>
      </c>
    </row>
    <row r="88" spans="1:7" ht="89.25" customHeight="1" outlineLevel="1" x14ac:dyDescent="0.3">
      <c r="A88" s="52">
        <v>18</v>
      </c>
      <c r="B88" s="175" t="s">
        <v>112</v>
      </c>
      <c r="C88" s="176"/>
      <c r="D88" s="37">
        <v>1</v>
      </c>
      <c r="E88" s="37">
        <v>1</v>
      </c>
      <c r="F88" s="37">
        <v>1</v>
      </c>
      <c r="G88" s="37">
        <v>1</v>
      </c>
    </row>
    <row r="89" spans="1:7" ht="27" customHeight="1" outlineLevel="1" x14ac:dyDescent="0.3">
      <c r="A89" s="52">
        <v>19</v>
      </c>
      <c r="B89" s="175" t="s">
        <v>30</v>
      </c>
      <c r="C89" s="176"/>
      <c r="D89" s="37">
        <v>1</v>
      </c>
      <c r="E89" s="37">
        <v>1</v>
      </c>
      <c r="F89" s="37">
        <v>1</v>
      </c>
      <c r="G89" s="37">
        <v>1</v>
      </c>
    </row>
    <row r="90" spans="1:7" ht="36.75" customHeight="1" outlineLevel="1" x14ac:dyDescent="0.3">
      <c r="A90" s="52">
        <v>20</v>
      </c>
      <c r="B90" s="175" t="s">
        <v>31</v>
      </c>
      <c r="C90" s="176"/>
      <c r="D90" s="37">
        <v>1</v>
      </c>
      <c r="E90" s="37">
        <v>1</v>
      </c>
      <c r="F90" s="37">
        <v>1</v>
      </c>
      <c r="G90" s="37">
        <v>1</v>
      </c>
    </row>
    <row r="91" spans="1:7" ht="24.75" customHeight="1" outlineLevel="1" x14ac:dyDescent="0.3">
      <c r="A91" s="52">
        <v>21</v>
      </c>
      <c r="B91" s="175" t="s">
        <v>113</v>
      </c>
      <c r="C91" s="176"/>
      <c r="D91" s="37">
        <v>1</v>
      </c>
      <c r="E91" s="37">
        <v>1</v>
      </c>
      <c r="F91" s="37">
        <v>1</v>
      </c>
      <c r="G91" s="37">
        <v>1</v>
      </c>
    </row>
    <row r="92" spans="1:7" ht="27" customHeight="1" outlineLevel="1" x14ac:dyDescent="0.3">
      <c r="A92" s="52">
        <v>22</v>
      </c>
      <c r="B92" s="175" t="s">
        <v>32</v>
      </c>
      <c r="C92" s="176"/>
      <c r="D92" s="37">
        <v>1</v>
      </c>
      <c r="E92" s="37">
        <v>1</v>
      </c>
      <c r="F92" s="37">
        <v>1</v>
      </c>
      <c r="G92" s="37">
        <v>1</v>
      </c>
    </row>
    <row r="93" spans="1:7" ht="51.75" customHeight="1" outlineLevel="1" x14ac:dyDescent="0.3">
      <c r="A93" s="52">
        <v>23</v>
      </c>
      <c r="B93" s="175" t="s">
        <v>33</v>
      </c>
      <c r="C93" s="176"/>
      <c r="D93" s="37">
        <v>1</v>
      </c>
      <c r="E93" s="37">
        <v>1</v>
      </c>
      <c r="F93" s="37">
        <v>1</v>
      </c>
      <c r="G93" s="37">
        <v>1</v>
      </c>
    </row>
    <row r="94" spans="1:7" ht="51" customHeight="1" outlineLevel="1" x14ac:dyDescent="0.3">
      <c r="A94" s="52">
        <v>24</v>
      </c>
      <c r="B94" s="175" t="s">
        <v>101</v>
      </c>
      <c r="C94" s="176"/>
      <c r="D94" s="37">
        <v>1</v>
      </c>
      <c r="E94" s="37">
        <v>1</v>
      </c>
      <c r="F94" s="37">
        <v>1</v>
      </c>
      <c r="G94" s="37">
        <v>1</v>
      </c>
    </row>
    <row r="95" spans="1:7" ht="42.6" customHeight="1" outlineLevel="1" x14ac:dyDescent="0.3">
      <c r="A95" s="52">
        <v>25</v>
      </c>
      <c r="B95" s="175" t="s">
        <v>114</v>
      </c>
      <c r="C95" s="176"/>
      <c r="D95" s="37">
        <v>1</v>
      </c>
      <c r="E95" s="37">
        <v>1</v>
      </c>
      <c r="F95" s="37">
        <v>1</v>
      </c>
      <c r="G95" s="37">
        <v>1</v>
      </c>
    </row>
    <row r="96" spans="1:7" ht="17.25" customHeight="1" outlineLevel="1" x14ac:dyDescent="0.3">
      <c r="A96" s="52">
        <v>26</v>
      </c>
      <c r="B96" s="175" t="s">
        <v>34</v>
      </c>
      <c r="C96" s="176"/>
      <c r="D96" s="37">
        <v>1</v>
      </c>
      <c r="E96" s="37">
        <v>1</v>
      </c>
      <c r="F96" s="37">
        <v>1</v>
      </c>
      <c r="G96" s="37">
        <v>1</v>
      </c>
    </row>
    <row r="97" spans="1:7" ht="36.75" customHeight="1" outlineLevel="1" x14ac:dyDescent="0.3">
      <c r="A97" s="52">
        <v>27</v>
      </c>
      <c r="B97" s="175" t="s">
        <v>115</v>
      </c>
      <c r="C97" s="176"/>
      <c r="D97" s="37">
        <v>1</v>
      </c>
      <c r="E97" s="37">
        <v>1</v>
      </c>
      <c r="F97" s="37">
        <v>1</v>
      </c>
      <c r="G97" s="37">
        <v>1</v>
      </c>
    </row>
    <row r="98" spans="1:7" ht="26.25" customHeight="1" outlineLevel="1" x14ac:dyDescent="0.3">
      <c r="A98" s="52">
        <v>28</v>
      </c>
      <c r="B98" s="175" t="s">
        <v>99</v>
      </c>
      <c r="C98" s="176"/>
      <c r="D98" s="37">
        <v>1</v>
      </c>
      <c r="E98" s="37">
        <v>1</v>
      </c>
      <c r="F98" s="37">
        <v>1</v>
      </c>
      <c r="G98" s="37">
        <v>1</v>
      </c>
    </row>
    <row r="99" spans="1:7" ht="37.5" customHeight="1" outlineLevel="1" x14ac:dyDescent="0.3">
      <c r="A99" s="53">
        <v>29</v>
      </c>
      <c r="B99" s="175" t="s">
        <v>35</v>
      </c>
      <c r="C99" s="176"/>
      <c r="D99" s="37">
        <v>1</v>
      </c>
      <c r="E99" s="37">
        <v>1</v>
      </c>
      <c r="F99" s="37">
        <v>1</v>
      </c>
      <c r="G99" s="37">
        <v>1</v>
      </c>
    </row>
    <row r="100" spans="1:7" x14ac:dyDescent="0.3">
      <c r="A100" s="54"/>
      <c r="B100" s="55"/>
      <c r="C100" s="56" t="s">
        <v>8</v>
      </c>
      <c r="D100" s="60">
        <f>SUM(D71:D99)</f>
        <v>29</v>
      </c>
      <c r="E100" s="60">
        <f>SUM(E71:E99)</f>
        <v>29</v>
      </c>
      <c r="F100" s="60">
        <f>SUM(F71:F99)</f>
        <v>29</v>
      </c>
      <c r="G100" s="60">
        <f>SUM(G71:G99)</f>
        <v>29</v>
      </c>
    </row>
    <row r="101" spans="1:7" ht="14.4" thickBot="1" x14ac:dyDescent="0.35">
      <c r="A101" s="57"/>
      <c r="B101" s="58"/>
      <c r="C101" s="59" t="s">
        <v>9</v>
      </c>
      <c r="D101" s="61">
        <f>D100*'Audit Duration Calculation #1'!$C$15</f>
        <v>0.88611111111111107</v>
      </c>
      <c r="E101" s="61">
        <f>E100*'Audit Duration Calculation #1'!$C$15*0.8</f>
        <v>0.7088888888888889</v>
      </c>
      <c r="F101" s="61">
        <f>F100*'Audit Duration Calculation #1'!$C$15*0.8</f>
        <v>0.7088888888888889</v>
      </c>
      <c r="G101" s="61">
        <f>G100*'Audit Duration Calculation #1'!$C$15*0.8</f>
        <v>0.7088888888888889</v>
      </c>
    </row>
    <row r="102" spans="1:7" x14ac:dyDescent="0.3">
      <c r="A102" s="40" t="s">
        <v>36</v>
      </c>
      <c r="B102" s="41"/>
      <c r="C102" s="42"/>
      <c r="D102" s="43"/>
      <c r="E102" s="43"/>
      <c r="F102" s="43"/>
      <c r="G102" s="43"/>
    </row>
    <row r="103" spans="1:7" ht="36.75" customHeight="1" outlineLevel="1" x14ac:dyDescent="0.3">
      <c r="A103" s="62">
        <v>1</v>
      </c>
      <c r="B103" s="177" t="s">
        <v>102</v>
      </c>
      <c r="C103" s="178"/>
      <c r="D103" s="47">
        <v>1</v>
      </c>
      <c r="E103" s="44">
        <v>1</v>
      </c>
      <c r="F103" s="44">
        <v>1</v>
      </c>
      <c r="G103" s="48">
        <v>1</v>
      </c>
    </row>
    <row r="104" spans="1:7" outlineLevel="1" x14ac:dyDescent="0.3">
      <c r="A104" s="62">
        <v>2</v>
      </c>
      <c r="B104" s="177" t="s">
        <v>37</v>
      </c>
      <c r="C104" s="179"/>
      <c r="D104" s="47">
        <v>1</v>
      </c>
      <c r="E104" s="44">
        <v>1</v>
      </c>
      <c r="F104" s="44">
        <v>1</v>
      </c>
      <c r="G104" s="48">
        <v>1</v>
      </c>
    </row>
    <row r="105" spans="1:7" ht="24.75" customHeight="1" outlineLevel="1" x14ac:dyDescent="0.3">
      <c r="A105" s="62">
        <v>3</v>
      </c>
      <c r="B105" s="177" t="s">
        <v>38</v>
      </c>
      <c r="C105" s="178"/>
      <c r="D105" s="47">
        <v>1</v>
      </c>
      <c r="E105" s="44">
        <v>1</v>
      </c>
      <c r="F105" s="44">
        <v>1</v>
      </c>
      <c r="G105" s="48">
        <v>1</v>
      </c>
    </row>
    <row r="106" spans="1:7" ht="40.200000000000003" customHeight="1" outlineLevel="1" x14ac:dyDescent="0.3">
      <c r="A106" s="62">
        <v>4</v>
      </c>
      <c r="B106" s="177" t="s">
        <v>103</v>
      </c>
      <c r="C106" s="178"/>
      <c r="D106" s="47">
        <v>1</v>
      </c>
      <c r="E106" s="44">
        <v>1</v>
      </c>
      <c r="F106" s="44">
        <v>1</v>
      </c>
      <c r="G106" s="48">
        <v>1</v>
      </c>
    </row>
    <row r="107" spans="1:7" ht="49.2" customHeight="1" outlineLevel="1" x14ac:dyDescent="0.3">
      <c r="A107" s="62">
        <v>5</v>
      </c>
      <c r="B107" s="177" t="s">
        <v>148</v>
      </c>
      <c r="C107" s="179"/>
      <c r="D107" s="47">
        <v>1</v>
      </c>
      <c r="E107" s="44">
        <v>1</v>
      </c>
      <c r="F107" s="44">
        <v>1</v>
      </c>
      <c r="G107" s="48">
        <v>1</v>
      </c>
    </row>
    <row r="108" spans="1:7" ht="28.2" customHeight="1" outlineLevel="1" x14ac:dyDescent="0.3">
      <c r="A108" s="62">
        <v>6</v>
      </c>
      <c r="B108" s="177" t="s">
        <v>39</v>
      </c>
      <c r="C108" s="178"/>
      <c r="D108" s="47">
        <v>1</v>
      </c>
      <c r="E108" s="44">
        <v>1</v>
      </c>
      <c r="F108" s="44">
        <v>1</v>
      </c>
      <c r="G108" s="48">
        <v>1</v>
      </c>
    </row>
    <row r="109" spans="1:7" ht="26.4" customHeight="1" outlineLevel="1" x14ac:dyDescent="0.3">
      <c r="A109" s="62">
        <v>7</v>
      </c>
      <c r="B109" s="177" t="s">
        <v>104</v>
      </c>
      <c r="C109" s="178"/>
      <c r="D109" s="47">
        <v>1</v>
      </c>
      <c r="E109" s="44">
        <v>1</v>
      </c>
      <c r="F109" s="44">
        <v>1</v>
      </c>
      <c r="G109" s="48">
        <v>1</v>
      </c>
    </row>
    <row r="110" spans="1:7" ht="57.6" customHeight="1" outlineLevel="1" x14ac:dyDescent="0.3">
      <c r="A110" s="62">
        <v>8</v>
      </c>
      <c r="B110" s="177" t="s">
        <v>149</v>
      </c>
      <c r="C110" s="179"/>
      <c r="D110" s="47">
        <v>1</v>
      </c>
      <c r="E110" s="44">
        <v>1</v>
      </c>
      <c r="F110" s="44">
        <v>1</v>
      </c>
      <c r="G110" s="48">
        <v>1</v>
      </c>
    </row>
    <row r="111" spans="1:7" ht="48" customHeight="1" outlineLevel="1" x14ac:dyDescent="0.3">
      <c r="A111" s="62">
        <v>9</v>
      </c>
      <c r="B111" s="177" t="s">
        <v>105</v>
      </c>
      <c r="C111" s="178"/>
      <c r="D111" s="47">
        <v>1</v>
      </c>
      <c r="E111" s="44">
        <v>1</v>
      </c>
      <c r="F111" s="44">
        <v>1</v>
      </c>
      <c r="G111" s="48">
        <v>1</v>
      </c>
    </row>
    <row r="112" spans="1:7" ht="60.6" customHeight="1" outlineLevel="1" x14ac:dyDescent="0.3">
      <c r="A112" s="62">
        <v>10</v>
      </c>
      <c r="B112" s="195" t="s">
        <v>150</v>
      </c>
      <c r="C112" s="179"/>
      <c r="D112" s="47">
        <v>1</v>
      </c>
      <c r="E112" s="44">
        <v>1</v>
      </c>
      <c r="F112" s="44">
        <v>1</v>
      </c>
      <c r="G112" s="48">
        <v>1</v>
      </c>
    </row>
    <row r="113" spans="1:7" ht="31.8" customHeight="1" outlineLevel="1" x14ac:dyDescent="0.3">
      <c r="A113" s="62">
        <v>11</v>
      </c>
      <c r="B113" s="177" t="s">
        <v>40</v>
      </c>
      <c r="C113" s="178"/>
      <c r="D113" s="47">
        <v>1</v>
      </c>
      <c r="E113" s="44">
        <v>1</v>
      </c>
      <c r="F113" s="44">
        <v>1</v>
      </c>
      <c r="G113" s="48">
        <v>1</v>
      </c>
    </row>
    <row r="114" spans="1:7" ht="25.8" customHeight="1" outlineLevel="1" x14ac:dyDescent="0.3">
      <c r="A114" s="62">
        <v>12</v>
      </c>
      <c r="B114" s="196" t="s">
        <v>41</v>
      </c>
      <c r="C114" s="197"/>
      <c r="D114" s="49">
        <v>1</v>
      </c>
      <c r="E114" s="50">
        <v>1</v>
      </c>
      <c r="F114" s="50">
        <v>1</v>
      </c>
      <c r="G114" s="51">
        <v>1</v>
      </c>
    </row>
    <row r="115" spans="1:7" ht="14.4" customHeight="1" x14ac:dyDescent="0.3">
      <c r="A115" s="180" t="s">
        <v>8</v>
      </c>
      <c r="B115" s="181"/>
      <c r="C115" s="182"/>
      <c r="D115" s="66">
        <f>SUM(D103:D114)</f>
        <v>12</v>
      </c>
      <c r="E115" s="60">
        <f>SUM(E103:E114)</f>
        <v>12</v>
      </c>
      <c r="F115" s="60">
        <f>SUM(F103:F114)</f>
        <v>12</v>
      </c>
      <c r="G115" s="60">
        <f>SUM(G103:G114)</f>
        <v>12</v>
      </c>
    </row>
    <row r="116" spans="1:7" ht="14.4" thickBot="1" x14ac:dyDescent="0.35">
      <c r="A116" s="63"/>
      <c r="B116" s="64"/>
      <c r="C116" s="65" t="s">
        <v>9</v>
      </c>
      <c r="D116" s="61">
        <f>D115*'Audit Duration Calculation #1'!$C$16</f>
        <v>0.125</v>
      </c>
      <c r="E116" s="61">
        <f>E115*'Audit Duration Calculation #1'!$C$16*0.8</f>
        <v>0.1</v>
      </c>
      <c r="F116" s="61">
        <f>F115*'Audit Duration Calculation #1'!$C$16*0.8</f>
        <v>0.1</v>
      </c>
      <c r="G116" s="61">
        <f>G115*'Audit Duration Calculation #1'!$C$16*0.8</f>
        <v>0.1</v>
      </c>
    </row>
    <row r="117" spans="1:7" ht="14.4" customHeight="1" x14ac:dyDescent="0.3">
      <c r="A117" s="189" t="s">
        <v>128</v>
      </c>
      <c r="B117" s="189"/>
      <c r="C117" s="190"/>
      <c r="D117" s="136">
        <f>D19+D25+D44+D49+D69+D101+D116</f>
        <v>2.0819444444444444</v>
      </c>
      <c r="E117" s="136">
        <f>E19+E25+E44+E49+E69+E101+E116</f>
        <v>1.6655555555555557</v>
      </c>
      <c r="F117" s="136">
        <f>F19+F25+F44+F49+F69+F101+F116</f>
        <v>1.6655555555555557</v>
      </c>
      <c r="G117" s="136">
        <f>G19+G25+G44+G49+G69+G101+G116</f>
        <v>1.6655555555555557</v>
      </c>
    </row>
    <row r="118" spans="1:7" s="135" customFormat="1" ht="7.2" customHeight="1" x14ac:dyDescent="0.3">
      <c r="A118" s="139"/>
      <c r="B118" s="139"/>
      <c r="C118" s="140"/>
      <c r="D118" s="141"/>
      <c r="E118" s="141"/>
      <c r="F118" s="141"/>
      <c r="G118" s="141"/>
    </row>
    <row r="119" spans="1:7" ht="27.6" customHeight="1" x14ac:dyDescent="0.3">
      <c r="A119" s="187" t="s">
        <v>121</v>
      </c>
      <c r="B119" s="187"/>
      <c r="C119" s="188"/>
      <c r="D119" s="137"/>
      <c r="E119" s="138"/>
      <c r="F119" s="138"/>
      <c r="G119" s="138"/>
    </row>
    <row r="120" spans="1:7" s="135" customFormat="1" ht="7.2" customHeight="1" x14ac:dyDescent="0.3">
      <c r="A120" s="139"/>
      <c r="B120" s="139"/>
      <c r="C120" s="140"/>
      <c r="D120" s="141"/>
      <c r="E120" s="141"/>
      <c r="F120" s="141"/>
      <c r="G120" s="141"/>
    </row>
    <row r="121" spans="1:7" ht="14.4" customHeight="1" x14ac:dyDescent="0.3">
      <c r="A121" s="181" t="s">
        <v>153</v>
      </c>
      <c r="B121" s="181"/>
      <c r="C121" s="182"/>
      <c r="D121" s="118"/>
      <c r="E121" s="119"/>
      <c r="F121" s="119"/>
      <c r="G121" s="119"/>
    </row>
    <row r="122" spans="1:7" ht="14.4" customHeight="1" x14ac:dyDescent="0.3">
      <c r="A122" s="183" t="s">
        <v>129</v>
      </c>
      <c r="B122" s="183"/>
      <c r="C122" s="184"/>
      <c r="D122" s="115"/>
      <c r="E122" s="116"/>
      <c r="F122" s="116"/>
      <c r="G122" s="116"/>
    </row>
    <row r="123" spans="1:7" s="135" customFormat="1" ht="7.2" customHeight="1" x14ac:dyDescent="0.3">
      <c r="A123" s="139"/>
      <c r="B123" s="139"/>
      <c r="C123" s="140"/>
      <c r="D123" s="141"/>
      <c r="E123" s="141"/>
      <c r="F123" s="141"/>
      <c r="G123" s="141"/>
    </row>
    <row r="124" spans="1:7" ht="14.4" customHeight="1" x14ac:dyDescent="0.3">
      <c r="A124" s="185" t="s">
        <v>127</v>
      </c>
      <c r="B124" s="185"/>
      <c r="C124" s="186"/>
      <c r="D124" s="117">
        <f>(D117+D119)*(1+D121)</f>
        <v>2.0819444444444444</v>
      </c>
      <c r="E124" s="117">
        <f t="shared" ref="E124:G124" si="0">(E117+E119)*(1+E121)</f>
        <v>1.6655555555555557</v>
      </c>
      <c r="F124" s="117">
        <f t="shared" si="0"/>
        <v>1.6655555555555557</v>
      </c>
      <c r="G124" s="117">
        <f t="shared" si="0"/>
        <v>1.6655555555555557</v>
      </c>
    </row>
    <row r="125" spans="1:7" x14ac:dyDescent="0.3">
      <c r="A125" s="27"/>
      <c r="B125" s="27"/>
      <c r="C125" s="46"/>
      <c r="D125" s="45"/>
      <c r="E125" s="45"/>
      <c r="F125" s="45"/>
      <c r="G125" s="45"/>
    </row>
    <row r="126" spans="1:7" x14ac:dyDescent="0.3">
      <c r="A126" s="204" t="s">
        <v>65</v>
      </c>
      <c r="B126" s="204"/>
      <c r="C126" s="204"/>
      <c r="D126" s="204"/>
      <c r="E126" s="204"/>
      <c r="F126" s="204"/>
      <c r="G126" s="204"/>
    </row>
    <row r="127" spans="1:7" ht="28.2" thickBot="1" x14ac:dyDescent="0.35">
      <c r="A127" s="123"/>
      <c r="B127" s="123"/>
      <c r="C127" s="123"/>
      <c r="D127" s="124" t="s">
        <v>152</v>
      </c>
      <c r="E127" s="125" t="s">
        <v>63</v>
      </c>
      <c r="F127" s="125" t="s">
        <v>64</v>
      </c>
      <c r="G127" s="125" t="s">
        <v>117</v>
      </c>
    </row>
    <row r="128" spans="1:7" ht="14.4" hidden="1" thickBot="1" x14ac:dyDescent="0.35">
      <c r="A128" s="191" t="s">
        <v>69</v>
      </c>
      <c r="B128" s="192"/>
      <c r="C128" s="126" t="s">
        <v>62</v>
      </c>
      <c r="D128" s="127">
        <f>INT(D124*3)</f>
        <v>6</v>
      </c>
      <c r="E128" s="127">
        <f t="shared" ref="E128:G128" si="1">INT(E124*3)</f>
        <v>4</v>
      </c>
      <c r="F128" s="127">
        <f t="shared" si="1"/>
        <v>4</v>
      </c>
      <c r="G128" s="127">
        <f t="shared" si="1"/>
        <v>4</v>
      </c>
    </row>
    <row r="129" spans="1:7" ht="14.4" hidden="1" thickBot="1" x14ac:dyDescent="0.35">
      <c r="A129" s="193"/>
      <c r="B129" s="194"/>
      <c r="C129" s="128" t="s">
        <v>61</v>
      </c>
      <c r="D129" s="129">
        <f>(ROUND(((D124-D128/3)*24),0))</f>
        <v>2</v>
      </c>
      <c r="E129" s="129">
        <f t="shared" ref="E129:G129" si="2">(ROUND(((E124-E128/3)*24),0))</f>
        <v>8</v>
      </c>
      <c r="F129" s="129">
        <f t="shared" si="2"/>
        <v>8</v>
      </c>
      <c r="G129" s="129">
        <f t="shared" si="2"/>
        <v>8</v>
      </c>
    </row>
    <row r="130" spans="1:7" ht="14.4" hidden="1" thickBot="1" x14ac:dyDescent="0.35">
      <c r="A130" s="123"/>
      <c r="B130" s="123"/>
      <c r="C130" s="123"/>
      <c r="D130" s="130"/>
      <c r="E130" s="130"/>
      <c r="F130" s="130"/>
      <c r="G130" s="130"/>
    </row>
    <row r="131" spans="1:7" ht="28.2" customHeight="1" thickBot="1" x14ac:dyDescent="0.35">
      <c r="A131" s="131"/>
      <c r="B131" s="132"/>
      <c r="C131" s="133" t="s">
        <v>122</v>
      </c>
      <c r="D131" s="144" t="str">
        <f>CONCATENATE(D128," days + ",D129," hours")</f>
        <v>6 days + 2 hours</v>
      </c>
      <c r="E131" s="144" t="str">
        <f>CONCATENATE(E128," days + ",E129," hours")</f>
        <v>4 days + 8 hours</v>
      </c>
      <c r="F131" s="144" t="str">
        <f>CONCATENATE(F128," days + ",F129," hours")</f>
        <v>4 days + 8 hours</v>
      </c>
      <c r="G131" s="144" t="str">
        <f>CONCATENATE(G128," days + ",G129," hours")</f>
        <v>4 days + 8 hours</v>
      </c>
    </row>
    <row r="133" spans="1:7" x14ac:dyDescent="0.3">
      <c r="A133" s="134" t="s">
        <v>154</v>
      </c>
    </row>
  </sheetData>
  <sheetProtection selectLockedCells="1"/>
  <mergeCells count="102">
    <mergeCell ref="B17:C17"/>
    <mergeCell ref="B21:C21"/>
    <mergeCell ref="B11:C11"/>
    <mergeCell ref="B12:C12"/>
    <mergeCell ref="D4:G4"/>
    <mergeCell ref="A126:G126"/>
    <mergeCell ref="B97:C97"/>
    <mergeCell ref="B98:C98"/>
    <mergeCell ref="B99:C99"/>
    <mergeCell ref="B63:C63"/>
    <mergeCell ref="B64:C64"/>
    <mergeCell ref="B65:C65"/>
    <mergeCell ref="B66:C66"/>
    <mergeCell ref="B67:C67"/>
    <mergeCell ref="B58:C58"/>
    <mergeCell ref="B59:C59"/>
    <mergeCell ref="B60:C60"/>
    <mergeCell ref="B61:C61"/>
    <mergeCell ref="B62:C62"/>
    <mergeCell ref="B7:C7"/>
    <mergeCell ref="B72:C72"/>
    <mergeCell ref="B8:C8"/>
    <mergeCell ref="B96:C96"/>
    <mergeCell ref="B85:C85"/>
    <mergeCell ref="A1:B1"/>
    <mergeCell ref="A2:B2"/>
    <mergeCell ref="A3:B3"/>
    <mergeCell ref="B57:C57"/>
    <mergeCell ref="B46:C46"/>
    <mergeCell ref="B47:C47"/>
    <mergeCell ref="B51:C51"/>
    <mergeCell ref="B52:C52"/>
    <mergeCell ref="B53:C53"/>
    <mergeCell ref="B54:C54"/>
    <mergeCell ref="B55:C55"/>
    <mergeCell ref="B56:C56"/>
    <mergeCell ref="B39:C39"/>
    <mergeCell ref="B40:C40"/>
    <mergeCell ref="B41:C41"/>
    <mergeCell ref="B42:C42"/>
    <mergeCell ref="B22:C22"/>
    <mergeCell ref="B23:C23"/>
    <mergeCell ref="B13:C13"/>
    <mergeCell ref="B14:C14"/>
    <mergeCell ref="B15:C15"/>
    <mergeCell ref="B16:C16"/>
    <mergeCell ref="B9:C9"/>
    <mergeCell ref="B10:C10"/>
    <mergeCell ref="B79:C79"/>
    <mergeCell ref="B80:C80"/>
    <mergeCell ref="B86:C86"/>
    <mergeCell ref="B87:C87"/>
    <mergeCell ref="B88:C88"/>
    <mergeCell ref="B89:C89"/>
    <mergeCell ref="B90:C90"/>
    <mergeCell ref="B91:C91"/>
    <mergeCell ref="B92:C92"/>
    <mergeCell ref="B36:C36"/>
    <mergeCell ref="B37:C37"/>
    <mergeCell ref="B38:C38"/>
    <mergeCell ref="B73:C73"/>
    <mergeCell ref="B74:C74"/>
    <mergeCell ref="B75:C75"/>
    <mergeCell ref="B76:C76"/>
    <mergeCell ref="B77:C77"/>
    <mergeCell ref="B78:C78"/>
    <mergeCell ref="B71:C71"/>
    <mergeCell ref="B27:C27"/>
    <mergeCell ref="B28:C28"/>
    <mergeCell ref="B29:C29"/>
    <mergeCell ref="B30:C30"/>
    <mergeCell ref="B31:C31"/>
    <mergeCell ref="B32:C32"/>
    <mergeCell ref="B33:C33"/>
    <mergeCell ref="B34:C34"/>
    <mergeCell ref="B35:C35"/>
    <mergeCell ref="A115:C115"/>
    <mergeCell ref="A121:C121"/>
    <mergeCell ref="A122:C122"/>
    <mergeCell ref="A124:C124"/>
    <mergeCell ref="A119:C119"/>
    <mergeCell ref="A117:C117"/>
    <mergeCell ref="A128:B129"/>
    <mergeCell ref="B112:C112"/>
    <mergeCell ref="B113:C113"/>
    <mergeCell ref="B114:C114"/>
    <mergeCell ref="B81:C81"/>
    <mergeCell ref="B84:C84"/>
    <mergeCell ref="B111:C111"/>
    <mergeCell ref="B103:C103"/>
    <mergeCell ref="B104:C104"/>
    <mergeCell ref="B105:C105"/>
    <mergeCell ref="B106:C106"/>
    <mergeCell ref="B107:C107"/>
    <mergeCell ref="B108:C108"/>
    <mergeCell ref="B109:C109"/>
    <mergeCell ref="B110:C110"/>
    <mergeCell ref="B95:C95"/>
    <mergeCell ref="B82:C82"/>
    <mergeCell ref="B83:C83"/>
    <mergeCell ref="B93:C93"/>
    <mergeCell ref="B94:C94"/>
  </mergeCells>
  <pageMargins left="0.23622047244094491" right="0.23622047244094491" top="0.55118110236220474" bottom="0.55118110236220474" header="0.31496062992125984" footer="0.31496062992125984"/>
  <pageSetup scale="86" fitToHeight="9" orientation="landscape" r:id="rId1"/>
  <headerFooter>
    <oddHeader>&amp;CMDSAP AUDIT DURATION CALCULATION SPREADSHEET&amp;R(for Audit Model version 2017, 
reflecting ISO 13485:2016)</oddHeader>
    <oddFooter>&amp;L&amp;F&amp;RPage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8"/>
  <sheetViews>
    <sheetView workbookViewId="0"/>
  </sheetViews>
  <sheetFormatPr defaultRowHeight="14.4" x14ac:dyDescent="0.3"/>
  <sheetData>
    <row r="1" spans="1:2" ht="15" x14ac:dyDescent="0.25">
      <c r="A1" s="1" t="s">
        <v>73</v>
      </c>
    </row>
    <row r="4" spans="1:2" ht="15" x14ac:dyDescent="0.25">
      <c r="A4" t="s">
        <v>156</v>
      </c>
    </row>
    <row r="6" spans="1:2" ht="15" x14ac:dyDescent="0.25">
      <c r="A6" s="1" t="s">
        <v>58</v>
      </c>
    </row>
    <row r="7" spans="1:2" ht="15" x14ac:dyDescent="0.25">
      <c r="A7" t="s">
        <v>60</v>
      </c>
    </row>
    <row r="8" spans="1:2" ht="15" x14ac:dyDescent="0.25">
      <c r="A8" t="s">
        <v>76</v>
      </c>
    </row>
    <row r="10" spans="1:2" ht="15" x14ac:dyDescent="0.25">
      <c r="A10" s="1" t="s">
        <v>59</v>
      </c>
    </row>
    <row r="11" spans="1:2" ht="15" x14ac:dyDescent="0.25">
      <c r="A11" t="s">
        <v>71</v>
      </c>
    </row>
    <row r="12" spans="1:2" ht="15" x14ac:dyDescent="0.25">
      <c r="B12" t="s">
        <v>66</v>
      </c>
    </row>
    <row r="13" spans="1:2" ht="15" x14ac:dyDescent="0.25">
      <c r="B13" t="s">
        <v>67</v>
      </c>
    </row>
    <row r="14" spans="1:2" x14ac:dyDescent="0.3">
      <c r="B14" t="s">
        <v>74</v>
      </c>
    </row>
    <row r="16" spans="1:2" ht="15" x14ac:dyDescent="0.25">
      <c r="A16" t="s">
        <v>72</v>
      </c>
    </row>
    <row r="17" spans="1:2" x14ac:dyDescent="0.3">
      <c r="A17" t="s">
        <v>155</v>
      </c>
      <c r="B17" s="1"/>
    </row>
    <row r="18" spans="1:2" x14ac:dyDescent="0.3">
      <c r="B18" s="1"/>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27FBD9-87F9-4ED8-BB75-F38D69515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7E1B4A0-3703-48F0-B89E-7309C537C425}">
  <ds:schemaRefs>
    <ds:schemaRef ds:uri="http://schemas.microsoft.com/sharepoint/v3/contenttype/forms"/>
  </ds:schemaRefs>
</ds:datastoreItem>
</file>

<file path=customXml/itemProps3.xml><?xml version="1.0" encoding="utf-8"?>
<ds:datastoreItem xmlns:ds="http://schemas.openxmlformats.org/officeDocument/2006/customXml" ds:itemID="{AAABEFA7-D85E-43E9-93B0-CE37160BCABA}">
  <ds:schemaRef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Audit Duration Calculation #1</vt:lpstr>
      <vt:lpstr>Audit Duration Calculation #2</vt:lpstr>
      <vt:lpstr>Instructions</vt:lpstr>
      <vt:lpstr>'Audit Duration Calculation #1'!Print_Area</vt:lpstr>
      <vt:lpstr>'Audit Duration Calculation #2'!Print_Area</vt:lpstr>
    </vt:vector>
  </TitlesOfParts>
  <Company>US FDA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Winter, Marc-Henri</dc:creator>
  <cp:lastModifiedBy>Suzette Mocreia</cp:lastModifiedBy>
  <cp:lastPrinted>2017-01-13T18:02:03Z</cp:lastPrinted>
  <dcterms:created xsi:type="dcterms:W3CDTF">2013-12-04T15:58:59Z</dcterms:created>
  <dcterms:modified xsi:type="dcterms:W3CDTF">2017-02-22T12:16:58Z</dcterms:modified>
</cp:coreProperties>
</file>